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ms-excel.controlproperties+xml" PartName="/xl/ctrlProps/ctrlProp243.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EBCF1CDD-BB26-4A89-BEB5-01FE0919AD56}" xr6:coauthVersionLast="45" xr6:coauthVersionMax="45" xr10:uidLastSave="{00000000-0000-0000-0000-000000000000}"/>
  <bookViews>
    <workbookView xWindow="1320" yWindow="3120" windowWidth="27480" windowHeight="11910"/>
  </bookViews>
  <sheets>
    <sheet name="Introduction" sheetId="117" r:id="rId1"/>
    <sheet name="Water" sheetId="85" r:id="rId2"/>
    <sheet name="Sanitation" sheetId="105" r:id="rId3"/>
    <sheet name="Hygiene" sheetId="116" r:id="rId4"/>
    <sheet name="MICS00" sheetId="139" r:id="rId5"/>
    <sheet name="MIS07" sheetId="140" r:id="rId6"/>
    <sheet name="MIS11" sheetId="141" r:id="rId7"/>
    <sheet name="DHS16" sheetId="142" r:id="rId8"/>
    <sheet name="data_summary" sheetId="143" r:id="rId9"/>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<sst xmlns="http://schemas.openxmlformats.org/spreadsheetml/2006/main" count="28399" uniqueCount="559">
  <si>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</si>
  <si>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</si>
  <si>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</si>
  <si>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</si>
  <si>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</si>
  <si>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</si>
  <si>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</si>
  <si>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</si>
  <si>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</si>
  <si>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</si>
  <si>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</si>
  <si>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</si>
  <si>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</si>
  <si>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</si>
  <si>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</si>
  <si>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</si>
  <si>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</si>
  <si>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</si>
  <si>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</si>
  <si>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</si>
  <si>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</si>
  <si>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</si>
  <si>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</si>
  <si>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</si>
  <si>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</si>
  <si>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</si>
  <si>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</si>
  <si>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</si>
  <si>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</si>
  <si>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</si>
  <si>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</si>
  <si>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</si>
  <si>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</si>
  <si>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</si>
  <si>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</si>
  <si>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</si>
  <si>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</si>
  <si>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</si>
  <si>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</si>
  <si>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</si>
  <si>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</si>
  <si>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</si>
  <si>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</si>
  <si>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</si>
  <si>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</si>
  <si>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</si>
  <si>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</si>
  <si>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</si>
  <si>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</si>
  <si>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</si>
  <si>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</si>
  <si>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</si>
  <si>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</si>
  <si>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</si>
  <si>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</si>
  <si>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</si>
  <si>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</si>
  <si>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</si>
  <si>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</si>
  <si>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</si>
  <si>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</si>
  <si>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</si>
  <si>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</si>
  <si>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</si>
  <si>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</si>
  <si>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</si>
  <si>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</si>
  <si>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</si>
  <si>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</si>
  <si>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</si>
  <si>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</si>
  <si>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</si>
  <si>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</si>
  <si>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</si>
  <si>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</si>
  <si>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</si>
  <si>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</si>
  <si>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</si>
  <si>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</si>
  <si>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</si>
  <si>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</si>
  <si>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</si>
  <si>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</si>
  <si>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</si>
  <si>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</si>
  <si>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</si>
  <si>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</si>
  <si>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</si>
  <si>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</si>
  <si>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</si>
  <si>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</si>
  <si>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</si>
  <si>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</si>
  <si>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</si>
  <si>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</si>
  <si>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</si>
  <si>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</si>
  <si>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</si>
  <si>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</si>
  <si>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</si>
  <si>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</si>
  <si>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</si>
  <si>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</si>
  <si>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</si>
  <si>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</si>
  <si>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</si>
  <si>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</si>
  <si>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</si>
  <si>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</si>
  <si>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</si>
  <si>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</si>
  <si>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</si>
  <si>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</si>
  <si>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</si>
  <si>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</si>
  <si>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</si>
  <si>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</si>
  <si>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</si>
  <si>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</si>
  <si>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</si>
  <si>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</si>
  <si>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</si>
  <si>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</si>
  <si>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</si>
  <si>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</si>
  <si>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</si>
  <si>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</si>
  <si>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</si>
  <si>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</si>
  <si>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</si>
  <si>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</si>
  <si>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</si>
  <si>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</si>
  <si>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</si>
  <si>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t>MICS00</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</si>
  <si>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</si>
  <si>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</si>
  <si>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</si>
  <si>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</si>
  <si>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</si>
  <si>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</si>
  <si>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</si>
  <si>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</si>
  <si>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</si>
  <si>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</si>
  <si>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</si>
  <si>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capital</t>
  </si>
  <si>
    <t>centro sul</t>
  </si>
  <si>
    <t>este</t>
  </si>
  <si>
    <t>norte</t>
  </si>
  <si>
    <t>oeste</t>
  </si>
  <si>
    <t>sul</t>
  </si>
  <si>
    <t>Improved sources</t>
  </si>
  <si>
    <t>principal fonte de água</t>
  </si>
  <si>
    <t>agua canalizada dentro de casa</t>
  </si>
  <si>
    <t>agua canalizada no quintal</t>
  </si>
  <si>
    <t>chafariz, fontenário</t>
  </si>
  <si>
    <t>torneira do vizinho</t>
  </si>
  <si>
    <t>furo com bomba</t>
  </si>
  <si>
    <t>poço protegido</t>
  </si>
  <si>
    <t>nascente protegido</t>
  </si>
  <si>
    <t>rcolha de agua da chuva</t>
  </si>
  <si>
    <t>poço não protegido</t>
  </si>
  <si>
    <t>nascente não protegido</t>
  </si>
  <si>
    <t>lagoa, rio ou riacho</t>
  </si>
  <si>
    <t>camião cisterna de distribuição</t>
  </si>
  <si>
    <t>outro</t>
  </si>
  <si>
    <t>MIS07</t>
  </si>
  <si>
    <t>Rtio of shared based on:</t>
  </si>
  <si>
    <t>DHS16</t>
  </si>
  <si>
    <t>Shared among Improved Sanitation</t>
  </si>
  <si>
    <t>que utiliza para fazer as suas necessidades</t>
  </si>
  <si>
    <t>com fosse de esgotos (pia,sanita)</t>
  </si>
  <si>
    <t>com fossa septica e poco roto</t>
  </si>
  <si>
    <t>poco roto somente</t>
  </si>
  <si>
    <t>latrina seca/latrina com descarga manual</t>
  </si>
  <si>
    <t>vala negra, aberta</t>
  </si>
  <si>
    <t>directo ao rio mar ou lago</t>
  </si>
  <si>
    <t>balde</t>
  </si>
  <si>
    <t>capim, mato, ar livre</t>
  </si>
  <si>
    <t>outros</t>
  </si>
  <si>
    <t>Total</t>
  </si>
  <si>
    <t>Angola</t>
  </si>
  <si>
    <t>Count</t>
  </si>
  <si>
    <t>W_text_t</t>
  </si>
  <si>
    <t/>
  </si>
  <si>
    <t>W_text_i</t>
  </si>
  <si>
    <t>S_text_s</t>
  </si>
  <si>
    <t>S_text_i</t>
  </si>
  <si>
    <t>Ratio of Improved latrines based on:</t>
  </si>
  <si>
    <t>Urban/Rural</t>
  </si>
  <si>
    <t>Urban</t>
  </si>
  <si>
    <t>Rural</t>
  </si>
  <si>
    <t>Missing</t>
  </si>
  <si>
    <t>2000</t>
  </si>
  <si>
    <t>Component Matrix</t>
  </si>
  <si>
    <t>Component</t>
  </si>
  <si>
    <t>1</t>
  </si>
  <si>
    <t>televisão</t>
  </si>
  <si>
    <t>ventoinha</t>
  </si>
  <si>
    <t>electricidade</t>
  </si>
  <si>
    <t>Household fuel type: LPG</t>
  </si>
  <si>
    <t>video</t>
  </si>
  <si>
    <t>Has earth/sand floor</t>
  </si>
  <si>
    <t>geleira</t>
  </si>
  <si>
    <t>arca</t>
  </si>
  <si>
    <t>Has wood floor</t>
  </si>
  <si>
    <t>rádio cassete</t>
  </si>
  <si>
    <t>Household fuel type: biogas</t>
  </si>
  <si>
    <t>viatura</t>
  </si>
  <si>
    <t>rádio</t>
  </si>
  <si>
    <t>Household fuel type: kerosene</t>
  </si>
  <si>
    <t>Has ceramic tile floor</t>
  </si>
  <si>
    <t>motorizada</t>
  </si>
  <si>
    <t>Household fuel type: electricity</t>
  </si>
  <si>
    <t>biclicleta</t>
  </si>
  <si>
    <t>Persons per rooms</t>
  </si>
  <si>
    <t>Household fuel type: coal/lignite</t>
  </si>
  <si>
    <t>carroça</t>
  </si>
  <si>
    <t>Household fuel type: natural gas</t>
  </si>
  <si>
    <t>cavalo/burro</t>
  </si>
  <si>
    <t>Communalities</t>
  </si>
  <si>
    <t>Extraction</t>
  </si>
  <si>
    <t>Total Variance Explained</t>
  </si>
  <si>
    <t>Extraction Sums of Squared Loadings</t>
  </si>
  <si>
    <t>% of Variance</t>
  </si>
  <si>
    <t>Cumulative %</t>
  </si>
  <si>
    <t>Component Score Coefficient Matrix</t>
  </si>
  <si>
    <t>Component Score Covariance Matrix</t>
  </si>
  <si>
    <t>Hyperendemic (Cabinda, Uige, K. Norte, Malange, L. Norte, L.</t>
  </si>
  <si>
    <t>Instable mesoendemic (Moxico, K. Kubango, Kunene, Huila, Nam</t>
  </si>
  <si>
    <t>Luanda</t>
  </si>
  <si>
    <t>Stable mesoendemic (Zaire, Luanda, Bengo, Benguela, K. Sul,</t>
  </si>
  <si>
    <t>Improved Water source on premises</t>
  </si>
  <si>
    <t>Source of drinking water</t>
  </si>
  <si>
    <t>Piped into dwelling</t>
  </si>
  <si>
    <t>Piped to yard/plot</t>
  </si>
  <si>
    <t>Public tap/standpipe</t>
  </si>
  <si>
    <t>Tube well or borehole</t>
  </si>
  <si>
    <t>Protected well</t>
  </si>
  <si>
    <t>Unprotected well</t>
  </si>
  <si>
    <t>Protected spring</t>
  </si>
  <si>
    <t>Unprotected spring</t>
  </si>
  <si>
    <t>River/dam/lake/ponds/stream/canal/irirgation channel</t>
  </si>
  <si>
    <t>Rainwater</t>
  </si>
  <si>
    <t>Tanker truck</t>
  </si>
  <si>
    <t>Cart with small tank</t>
  </si>
  <si>
    <t>Bottled water</t>
  </si>
  <si>
    <t>Flush - to piped sewer system</t>
  </si>
  <si>
    <t>Flush - to septic tank</t>
  </si>
  <si>
    <t>Flush - to pit latrine</t>
  </si>
  <si>
    <t>Flush - to somewhere else</t>
  </si>
  <si>
    <t>Pit latrine - ventilated improved pit (VIP)</t>
  </si>
  <si>
    <t>Pit latrine - with slab</t>
  </si>
  <si>
    <t>Pit latrine - without slab / open pit</t>
  </si>
  <si>
    <t>Composting toilet</t>
  </si>
  <si>
    <t>Bucket toilet</t>
  </si>
  <si>
    <t>Hanging toilet/latrine</t>
  </si>
  <si>
    <t>OTHER</t>
  </si>
  <si>
    <t>Time to improved source based on:</t>
  </si>
  <si>
    <t>Ratio of Shared improved based on:</t>
  </si>
  <si>
    <t>2007</t>
  </si>
  <si>
    <t>Household fuel type: LPG, natural gas</t>
  </si>
  <si>
    <t>Has television</t>
  </si>
  <si>
    <t>Has refrigerator</t>
  </si>
  <si>
    <t>Has carpet floor</t>
  </si>
  <si>
    <t>Has electricity</t>
  </si>
  <si>
    <t>Household fuel type: charcoal</t>
  </si>
  <si>
    <t>Has a mobile telephone</t>
  </si>
  <si>
    <t>Household fuel type: wood, straw</t>
  </si>
  <si>
    <t>Has telephone</t>
  </si>
  <si>
    <t>Has car/truck</t>
  </si>
  <si>
    <t>Has radio</t>
  </si>
  <si>
    <t>Has cement floor</t>
  </si>
  <si>
    <t>Has motorcycle/scooter</t>
  </si>
  <si>
    <t>Alternative Electricity</t>
  </si>
  <si>
    <t>Has bicycle</t>
  </si>
  <si>
    <t>Owns a horse/donkey/mule</t>
  </si>
  <si>
    <t>Has an animal-drawn cart</t>
  </si>
  <si>
    <t>Has vynil floor</t>
  </si>
  <si>
    <t>Has parquet/polished wood floor</t>
  </si>
  <si>
    <t>Have bednet for sleeping</t>
  </si>
  <si>
    <t>Has dung floor</t>
  </si>
  <si>
    <t>Household fuel type: animal dung</t>
  </si>
  <si>
    <t>Household fuel type: grass, straw</t>
  </si>
  <si>
    <t>Hiperendemica</t>
  </si>
  <si>
    <t>Mesoendemica Estavel</t>
  </si>
  <si>
    <t>Mesoendemica Instavel</t>
  </si>
  <si>
    <t>Piped sewage system</t>
  </si>
  <si>
    <t>Septic tank</t>
  </si>
  <si>
    <t>Slit latrine</t>
  </si>
  <si>
    <t>Other place</t>
  </si>
  <si>
    <t>Water flow do not know where</t>
  </si>
  <si>
    <t>Ventilated improved (VIP)</t>
  </si>
  <si>
    <t>Cemented with sink</t>
  </si>
  <si>
    <t>Without cement sink</t>
  </si>
  <si>
    <t>No facility/bush/field</t>
  </si>
  <si>
    <t>MIS11</t>
  </si>
  <si>
    <t>2011</t>
  </si>
  <si>
    <t>Has uncovered adobe wall</t>
  </si>
  <si>
    <t>Has cement wall</t>
  </si>
  <si>
    <t>Has rustic mat roof</t>
  </si>
  <si>
    <t>Has metal roof</t>
  </si>
  <si>
    <t>Has a watch</t>
  </si>
  <si>
    <t>Has stone with mud wall</t>
  </si>
  <si>
    <t>Has ceramic tiles roof</t>
  </si>
  <si>
    <t>Has calamine cement fiber roof</t>
  </si>
  <si>
    <t>Has stone wall</t>
  </si>
  <si>
    <t>Has bamboo with mud wall</t>
  </si>
  <si>
    <t>Persons per sleeping rooms</t>
  </si>
  <si>
    <t>Has plywood wall</t>
  </si>
  <si>
    <t>Has cardboard wall</t>
  </si>
  <si>
    <t>Has bricks wall</t>
  </si>
  <si>
    <t>Has a boat with a motor</t>
  </si>
  <si>
    <t>Has wood roof</t>
  </si>
  <si>
    <t>Household does not cook</t>
  </si>
  <si>
    <t>Has straw with mud wall</t>
  </si>
  <si>
    <t>Bengo</t>
  </si>
  <si>
    <t>Benguela</t>
  </si>
  <si>
    <t>Bié</t>
  </si>
  <si>
    <t>Cabinda</t>
  </si>
  <si>
    <t>Cuando Cubango</t>
  </si>
  <si>
    <t>Cuanza Norte</t>
  </si>
  <si>
    <t>Cuanza Sul</t>
  </si>
  <si>
    <t>Cunene</t>
  </si>
  <si>
    <t>Huambo</t>
  </si>
  <si>
    <t>Huíla</t>
  </si>
  <si>
    <t>Lunda Norte</t>
  </si>
  <si>
    <t>Lunda Sul</t>
  </si>
  <si>
    <t>Malanje</t>
  </si>
  <si>
    <t>Moxico</t>
  </si>
  <si>
    <t>Namibe</t>
  </si>
  <si>
    <t>Uíge</t>
  </si>
  <si>
    <t>Zaire</t>
  </si>
  <si>
    <t>Piped to neighbour's house</t>
  </si>
  <si>
    <t>Public fountain</t>
  </si>
  <si>
    <t>Borehole with pump</t>
  </si>
  <si>
    <t>Lake/pond/river/channel/irrigation channel</t>
  </si>
  <si>
    <t>Motorcycle with three wheels</t>
  </si>
  <si>
    <t>Indoors: Flush to piped public system</t>
  </si>
  <si>
    <t>Indoors: Flush to septic tank</t>
  </si>
  <si>
    <t>Indoors: Flush to open pit (ditch or river)</t>
  </si>
  <si>
    <t>Inside yard: Flush to piped public system</t>
  </si>
  <si>
    <t>Inside yard: Flush to septic tank</t>
  </si>
  <si>
    <t>Inside yard: Flush to open pit (ditch or river)</t>
  </si>
  <si>
    <t>Out of yard: Flush to piped public system</t>
  </si>
  <si>
    <t>Out of yard: Flush to septic tank</t>
  </si>
  <si>
    <t>Out of yard: Flush to open pit (ditch or river)</t>
  </si>
  <si>
    <t>Indoors: Latrine to piped public system</t>
  </si>
  <si>
    <t>Indoors: Latrine to septic tank</t>
  </si>
  <si>
    <t>Inside yard: Latrine to piped public system</t>
  </si>
  <si>
    <t>Inside yard: Latrine to septic tank</t>
  </si>
  <si>
    <t>Inside yard: Latrine to open pit (ditch or river)</t>
  </si>
  <si>
    <t>Out of yard: Latrine to piped public system</t>
  </si>
  <si>
    <t>Out of yard: Latrine to septic tank</t>
  </si>
  <si>
    <t>Out of yard: Latrine to open pit (ditch or river)</t>
  </si>
  <si>
    <t>No facility/outdoors/bush</t>
  </si>
  <si>
    <t>Bucket/potty/other container</t>
  </si>
  <si>
    <t>Place where household members wash their hands</t>
  </si>
  <si>
    <t>Observed, fixed place</t>
  </si>
  <si>
    <t>Not observed: not in dwelling</t>
  </si>
  <si>
    <t>Not observed: no permission to see</t>
  </si>
  <si>
    <t>Not observed: other reason</t>
  </si>
  <si>
    <t>2016</t>
  </si>
  <si>
    <t>Earth, sand floor</t>
  </si>
  <si>
    <t>Natural gas for cooking</t>
  </si>
  <si>
    <t>Terrazo, ceramic tile floor</t>
  </si>
  <si>
    <t>Has bank account</t>
  </si>
  <si>
    <t>Cement walls</t>
  </si>
  <si>
    <t>Charcoal for cooking</t>
  </si>
  <si>
    <t>Wood for cooking</t>
  </si>
  <si>
    <t>Has mobile telephone</t>
  </si>
  <si>
    <t>Has a computer</t>
  </si>
  <si>
    <t>Uncovered adobe walls</t>
  </si>
  <si>
    <t>Has Internet</t>
  </si>
  <si>
    <t>Thatch, palm leaf roof</t>
  </si>
  <si>
    <t>Household cooks in separate division</t>
  </si>
  <si>
    <t>Household cooks outside house</t>
  </si>
  <si>
    <t>Vinyl, asphalt strips floor</t>
  </si>
  <si>
    <t>Metal roof</t>
  </si>
  <si>
    <t>Hay with mud walls</t>
  </si>
  <si>
    <t>Household cooks in own house</t>
  </si>
  <si>
    <t>Concrete roof</t>
  </si>
  <si>
    <t>Stone walls with lime/cement</t>
  </si>
  <si>
    <t>Calamine, cement fiber roof</t>
  </si>
  <si>
    <t>Prepared muds walls</t>
  </si>
  <si>
    <t>Big land</t>
  </si>
  <si>
    <t>Dirt walls</t>
  </si>
  <si>
    <t>Cement block walls</t>
  </si>
  <si>
    <t>Tile roof</t>
  </si>
  <si>
    <t>Electricity for cooking</t>
  </si>
  <si>
    <t>Number of members per sleeping room</t>
  </si>
  <si>
    <t>1-9 chickens</t>
  </si>
  <si>
    <t>Household cooks in other house</t>
  </si>
  <si>
    <t>Small land</t>
  </si>
  <si>
    <t>Household cooks in common division</t>
  </si>
  <si>
    <t>1 Pig</t>
  </si>
  <si>
    <t>Medium land</t>
  </si>
  <si>
    <t>Has boat with a motor</t>
  </si>
  <si>
    <t>Concrete, cement floor</t>
  </si>
  <si>
    <t>Brick walls</t>
  </si>
  <si>
    <t>Parquet, wood tile floor</t>
  </si>
  <si>
    <t>Roofing shingles roof</t>
  </si>
  <si>
    <t>Kerosene for cooking</t>
  </si>
  <si>
    <t>Rudimentary wood plank floor</t>
  </si>
  <si>
    <t>Reused wood walls</t>
  </si>
  <si>
    <t>Rustic mat roof</t>
  </si>
  <si>
    <t>Has animal-drawn cart</t>
  </si>
  <si>
    <t>No walls</t>
  </si>
  <si>
    <t>10+ more goats</t>
  </si>
  <si>
    <t>No roof</t>
  </si>
  <si>
    <t>2 Pigs</t>
  </si>
  <si>
    <t>Carton walls</t>
  </si>
  <si>
    <t>1-4 goats</t>
  </si>
  <si>
    <t>Straw/shrubs/grass for cooking</t>
  </si>
  <si>
    <t>6+ milk cows or bulls</t>
  </si>
  <si>
    <t>Wood planks roof</t>
  </si>
  <si>
    <t>3+ Pigs</t>
  </si>
  <si>
    <t>Finished wood roof</t>
  </si>
  <si>
    <t>Other type of roof</t>
  </si>
  <si>
    <t>Other type of flooring</t>
  </si>
  <si>
    <t>Stone with mud walls</t>
  </si>
  <si>
    <t>1-2 cmilk cows or bulls</t>
  </si>
  <si>
    <t>Mud and hay roof</t>
  </si>
  <si>
    <t>5-9 rabbits</t>
  </si>
  <si>
    <t>Does not cook</t>
  </si>
  <si>
    <t>5-9 sheep</t>
  </si>
  <si>
    <t>Covered adobe walls</t>
  </si>
  <si>
    <t>10+ rabbits</t>
  </si>
  <si>
    <t>5-5 milk cows or bulls</t>
  </si>
  <si>
    <t>Household cooks in other place</t>
  </si>
  <si>
    <t>Other fuel for cooking</t>
  </si>
  <si>
    <t>10+ more sheep</t>
  </si>
  <si>
    <t>Plywood walls</t>
  </si>
  <si>
    <t>Other type of walls</t>
  </si>
  <si>
    <t>20+ chickens</t>
  </si>
  <si>
    <t>10-19 chickens</t>
  </si>
  <si>
    <t>5-9 goats</t>
  </si>
  <si>
    <t>1-4 sheep</t>
  </si>
  <si>
    <t>1-4 rabbits</t>
  </si>
  <si>
    <t>% Improved
&lt; = 30min</t>
  </si>
  <si>
    <t>iso3</t>
  </si>
  <si>
    <t>AGO</t>
  </si>
  <si>
    <t>year</t>
  </si>
  <si>
    <t>data_source</t>
  </si>
  <si>
    <t>AGO_2000_MICS</t>
  </si>
  <si>
    <t>AGO_2007_MIS</t>
  </si>
  <si>
    <t>AGO_2011_MIS</t>
  </si>
  <si>
    <t>AGO_2016_DHS</t>
  </si>
  <si>
    <t>row</t>
  </si>
  <si>
    <t>var1</t>
  </si>
  <si>
    <t>var2</t>
  </si>
  <si>
    <t>varname</t>
  </si>
  <si>
    <t>w_imp</t>
  </si>
  <si>
    <t>w_bas</t>
  </si>
  <si>
    <t>w_lim</t>
  </si>
  <si>
    <t>w_unimp</t>
  </si>
  <si>
    <t>w_sur</t>
  </si>
  <si>
    <t>w_pip</t>
  </si>
  <si>
    <t>w_pop</t>
  </si>
  <si>
    <t>w_premises</t>
  </si>
  <si>
    <t>w_30min</t>
  </si>
  <si>
    <t>s_imp</t>
  </si>
  <si>
    <t>s_bas</t>
  </si>
  <si>
    <t>s_lim</t>
  </si>
  <si>
    <t>s_unimp</t>
  </si>
  <si>
    <t>s_od</t>
  </si>
  <si>
    <t>s_sew</t>
  </si>
  <si>
    <t>s_sep</t>
  </si>
  <si>
    <t>s_lat</t>
  </si>
  <si>
    <t>w_available</t>
  </si>
  <si>
    <t>s_shared</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</si>
  <si>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</si>
  <si>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</si>
  <si>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</si>
  <si>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</si>
  <si>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</si>
  <si>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</si>
  <si>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</si>
  <si>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</si>
  <si>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</si>
  <si>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</si>
  <si>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</si>
  <si>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</si>
  <si>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</si>
  <si>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</si>
  <si>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</si>
  <si>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</si>
  <si>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</si>
  <si>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</si>
  <si>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</si>
  <si>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</si>
  <si>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</si>
  <si>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</si>
  <si>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</si>
  <si>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</si>
  <si>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</si>
  <si>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</si>
  <si>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</si>
  <si>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</si>
  <si>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</si>
  <si>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</si>
  <si>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</si>
  <si>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</si>
  <si>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</si>
  <si>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</si>
  <si>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region_17_name</t>
  </si>
  <si>
    <t>region_18_name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</si>
  <si>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</si>
  <si>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</si>
  <si>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</si>
  <si>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</si>
  <si>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</si>
  <si>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</si>
  <si>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</si>
  <si>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</si>
  <si>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</si>
  <si>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</si>
  <si>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</si>
  <si>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</si>
  <si>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</si>
  <si>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</si>
  <si>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</si>
  <si>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</si>
  <si>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region_17</t>
  </si>
  <si>
    <t>region_18</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</si>
  <si>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</si>
  <si>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</si>
  <si>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</si>
  <si>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</si>
  <si>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</si>
  <si>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</si>
  <si>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</si>
  <si>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</si>
  <si>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</si>
  <si>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</si>
  <si>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</si>
  <si>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</si>
  <si>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</si>
  <si>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</si>
  <si>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</si>
  <si>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</si>
  <si>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</si>
  <si>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</si>
  <si>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</si>
  <si>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</si>
  <si>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</si>
  <si>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</si>
  <si>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</si>
  <si>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</si>
  <si>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</si>
  <si>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</si>
  <si>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</si>
  <si>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</si>
  <si>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</si>
  <si>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</si>
  <si>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</si>
  <si>
    <t>n_region_17</t>
  </si>
  <si>
    <t>n_region_18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</si>
</sst>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4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right/>
      <top style="thin">
        <color rgb="FF152935"/>
      </top>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s>
  <cellStyleXfs count="45979">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4" fillId="3" borderId="10"/>
    <xf numFmtId="0" fontId="24" fillId="3" borderId="10"/>
    <xf numFmtId="0" fontId="24" fillId="3" borderId="10"/>
    <xf numFmtId="0" fontId="24"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2893">
    <xf numFmtId="0" fontId="0" fillId="0" borderId="0" xfId="0"/>
    <xf numFmtId="164" fontId="115" fillId="3" borderId="27"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8" fillId="30" borderId="67" xfId="19344" applyFont="true" applyFill="true" applyBorder="true" applyAlignment="true">
      <alignment vertical="center"/>
    </xf>
    <xf numFmtId="0" fontId="158" fillId="9" borderId="67" xfId="19344" applyFont="true" applyFill="true" applyBorder="true" applyAlignment="true">
      <alignment vertical="center"/>
    </xf>
    <xf numFmtId="0" fontId="158" fillId="31" borderId="67" xfId="19344" applyFont="true" applyFill="true" applyBorder="true" applyAlignment="true">
      <alignment vertical="center"/>
    </xf>
    <xf numFmtId="0" fontId="158"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0" fillId="27" borderId="10" xfId="19344" applyFont="true" applyFill="true" applyBorder="true" applyAlignment="true">
      <alignment wrapText="true"/>
    </xf>
    <xf numFmtId="0" fontId="159"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8" fillId="29" borderId="1" xfId="19344" applyFont="true" applyFill="true" applyBorder="true" applyAlignment="true">
      <alignment vertical="center"/>
    </xf>
    <xf numFmtId="0" fontId="163" fillId="15" borderId="3" xfId="19344" applyFont="true" applyFill="true" applyBorder="true" applyAlignment="true">
      <alignment horizontal="left"/>
    </xf>
    <xf numFmtId="0" fontId="136" fillId="27" borderId="4" xfId="19344" applyFont="true" applyFill="true" applyBorder="true" applyAlignment="true"/>
    <xf numFmtId="0" fontId="163" fillId="27" borderId="10" xfId="19344" applyFont="true" applyFill="true" applyBorder="true" applyAlignment="true"/>
    <xf numFmtId="0" fontId="165" fillId="3" borderId="4" xfId="19344" applyFont="true" applyBorder="true" applyAlignment="true"/>
    <xf numFmtId="0" fontId="163" fillId="27" borderId="10" xfId="19344" applyFont="true" applyFill="true" applyBorder="true" applyAlignment="true">
      <alignment horizontal="left"/>
    </xf>
    <xf numFmtId="0" fontId="163" fillId="27" borderId="3" xfId="19344" applyFont="true" applyFill="true" applyBorder="true" applyAlignment="true">
      <alignment horizontal="left"/>
    </xf>
    <xf numFmtId="0" fontId="164" fillId="27" borderId="3" xfId="19344" applyFont="true" applyFill="true" applyBorder="true" applyAlignment="true">
      <alignment vertical="center"/>
    </xf>
    <xf numFmtId="0" fontId="164" fillId="3" borderId="4" xfId="19344" applyFont="true" applyBorder="true" applyAlignment="true">
      <alignment vertical="center"/>
    </xf>
    <xf numFmtId="0" fontId="164" fillId="3" borderId="3" xfId="19344" applyFont="true" applyBorder="true" applyAlignment="true">
      <alignmen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5" xfId="39982"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5" xfId="40042"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5" xfId="40102"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5" xfId="40162"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5" xfId="40222"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5" xfId="40282"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5" xfId="40342"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51" fillId="3" borderId="55" xfId="40410" applyFont="true" applyBorder="true" applyAlignment="true">
      <alignment horizontal="center" vertical="center" wrapText="true"/>
    </xf>
    <xf numFmtId="0" fontId="161" fillId="3" borderId="10" xfId="39959" applyFont="true" applyAlignment="true">
      <alignment horizontal="left" vertical="center"/>
    </xf>
    <xf numFmtId="0" fontId="151" fillId="3" borderId="10" xfId="40020" applyFont="true" applyAlignment="true">
      <alignment horizontal="left" vertical="center"/>
    </xf>
    <xf numFmtId="0" fontId="161" fillId="3" borderId="10" xfId="40019" applyFont="true" applyAlignment="true">
      <alignment horizontal="left" vertical="center"/>
    </xf>
    <xf numFmtId="0" fontId="151" fillId="3" borderId="10" xfId="40080" applyFont="true" applyAlignment="true">
      <alignment horizontal="left" vertical="center"/>
    </xf>
    <xf numFmtId="0" fontId="161" fillId="3" borderId="10" xfId="40079" applyFont="true" applyAlignment="true">
      <alignment horizontal="left" vertical="center"/>
    </xf>
    <xf numFmtId="0" fontId="161" fillId="3" borderId="10" xfId="40139" applyFont="true" applyAlignment="true">
      <alignment horizontal="left" vertical="center"/>
    </xf>
    <xf numFmtId="0" fontId="151" fillId="3" borderId="10" xfId="40200" applyFont="true" applyAlignment="true">
      <alignment horizontal="left" vertical="center"/>
    </xf>
    <xf numFmtId="0" fontId="161" fillId="3" borderId="10" xfId="40199" applyFont="true" applyAlignment="true">
      <alignment horizontal="left" vertical="center"/>
    </xf>
    <xf numFmtId="0" fontId="161" fillId="3" borderId="10" xfId="40259" applyFont="true" applyAlignment="true">
      <alignment horizontal="left" vertical="center"/>
    </xf>
    <xf numFmtId="0" fontId="151" fillId="3" borderId="57" xfId="39978" applyFont="true" applyBorder="true" applyAlignment="true">
      <alignment horizontal="left" vertical="center"/>
    </xf>
    <xf numFmtId="0" fontId="161" fillId="3" borderId="10" xfId="39965" applyFont="true" applyAlignment="true">
      <alignment horizontal="left" vertical="center"/>
    </xf>
    <xf numFmtId="0" fontId="151" fillId="3" borderId="57" xfId="40038" applyFont="true" applyBorder="true" applyAlignment="true">
      <alignment horizontal="left" vertical="center"/>
    </xf>
    <xf numFmtId="0" fontId="161" fillId="3" borderId="10" xfId="40025" applyFont="true" applyAlignment="true">
      <alignment horizontal="left" vertical="center"/>
    </xf>
    <xf numFmtId="0" fontId="151" fillId="3" borderId="57" xfId="40098" applyFont="true" applyBorder="true" applyAlignment="true">
      <alignment horizontal="left" vertical="center"/>
    </xf>
    <xf numFmtId="0" fontId="161" fillId="3" borderId="10" xfId="40085" applyFont="true" applyAlignment="true">
      <alignment horizontal="left" vertical="center"/>
    </xf>
    <xf numFmtId="0" fontId="151" fillId="3" borderId="57" xfId="40158" applyFont="true" applyBorder="true" applyAlignment="true">
      <alignment horizontal="left" vertical="center"/>
    </xf>
    <xf numFmtId="0" fontId="161" fillId="3" borderId="10" xfId="40145" applyFont="true" applyAlignment="true">
      <alignment horizontal="left" vertical="center"/>
    </xf>
    <xf numFmtId="0" fontId="151" fillId="3" borderId="57" xfId="40218" applyFont="true" applyBorder="true" applyAlignment="true">
      <alignment horizontal="left" vertical="center"/>
    </xf>
    <xf numFmtId="0" fontId="161" fillId="3" borderId="10" xfId="40205" applyFont="true" applyAlignment="true">
      <alignment horizontal="left" vertical="center"/>
    </xf>
    <xf numFmtId="0" fontId="151" fillId="3" borderId="57" xfId="40278" applyFont="true" applyBorder="true" applyAlignment="true">
      <alignment horizontal="left" vertical="center"/>
    </xf>
    <xf numFmtId="0" fontId="161" fillId="3" borderId="10" xfId="40265" applyFont="true" applyAlignment="true">
      <alignment horizontal="left" vertical="center"/>
    </xf>
    <xf numFmtId="0" fontId="151" fillId="3" borderId="57" xfId="40338" applyFont="true" applyBorder="true" applyAlignment="true">
      <alignment horizontal="left" vertical="center"/>
    </xf>
    <xf numFmtId="0" fontId="161" fillId="3" borderId="10" xfId="40325" applyFont="true" applyAlignment="true">
      <alignment horizontal="left" vertical="center"/>
    </xf>
    <xf numFmtId="0" fontId="161" fillId="3" borderId="10" xfId="40393" applyFont="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8"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71" fillId="27" borderId="4" xfId="19344" applyFont="true" applyFill="true" applyBorder="true" applyAlignment="true">
      <alignment vertical="center"/>
    </xf>
    <xf numFmtId="0" fontId="164" fillId="27" borderId="4" xfId="19344" applyFont="true" applyFill="true" applyBorder="true" applyAlignment="true"/>
    <xf numFmtId="0" fontId="0" fillId="0" borderId="10" xfId="0" applyBorder="true"/>
    <xf numFmtId="0" fontId="0" fillId="0" borderId="10" xfId="0" applyFill="true" applyBorder="true"/>
    <xf numFmtId="0" fontId="163" fillId="15" borderId="1" xfId="19344" applyFont="true" applyFill="true" applyBorder="true" applyAlignment="true"/>
    <xf numFmtId="0" fontId="136" fillId="15" borderId="2" xfId="19344" applyFont="true" applyFill="true" applyBorder="true" applyAlignment="true"/>
    <xf numFmtId="0" fontId="163" fillId="15" borderId="3" xfId="19344" applyFont="true" applyFill="true" applyBorder="true" applyAlignment="true"/>
    <xf numFmtId="0" fontId="136" fillId="15" borderId="4" xfId="19344" applyFont="true" applyFill="true" applyBorder="true" applyAlignment="true"/>
    <xf numFmtId="0" fontId="164" fillId="15" borderId="3" xfId="19344" applyFont="true" applyFill="true" applyBorder="true" applyAlignment="true"/>
    <xf numFmtId="0" fontId="164" fillId="15" borderId="4" xfId="19344" applyFont="true" applyFill="true" applyBorder="true" applyAlignment="true"/>
    <xf numFmtId="0" fontId="164" fillId="15" borderId="3" xfId="19344" applyFont="true" applyFill="true" applyBorder="true" applyAlignment="true">
      <alignment vertical="center"/>
    </xf>
    <xf numFmtId="0" fontId="164" fillId="15" borderId="4" xfId="19344" applyFont="true" applyFill="true" applyBorder="true" applyAlignment="true">
      <alignment vertical="center"/>
    </xf>
    <xf numFmtId="0" fontId="171" fillId="15" borderId="4" xfId="19344" applyFont="true" applyFill="true" applyBorder="true" applyAlignment="true">
      <alignment vertical="center"/>
    </xf>
    <xf numFmtId="0" fontId="151" fillId="26" borderId="70" xfId="40242" applyFont="true" applyFill="true" applyBorder="true" applyAlignment="true">
      <alignment horizontal="left" vertical="center"/>
    </xf>
    <xf numFmtId="0" fontId="151" fillId="26" borderId="59" xfId="40254" applyFont="true" applyFill="true" applyBorder="true" applyAlignment="true">
      <alignment horizontal="left" vertical="center"/>
    </xf>
    <xf numFmtId="0" fontId="151" fillId="26" borderId="58" xfId="40109" applyFont="true" applyFill="true" applyBorder="true" applyAlignment="true">
      <alignment horizontal="left" vertical="center" wrapText="true"/>
    </xf>
    <xf numFmtId="0" fontId="151" fillId="26" borderId="59" xfId="40121" applyFont="true" applyFill="true" applyBorder="true" applyAlignment="true">
      <alignment horizontal="left" vertical="center" wrapText="true"/>
    </xf>
    <xf numFmtId="0" fontId="24" fillId="3" borderId="10" xfId="19344" applyAlignment="true"/>
    <xf numFmtId="0" fontId="24" fillId="3" borderId="10" xfId="19344" applyAlignment="true">
      <alignment vertical="center" wrapText="true"/>
    </xf>
    <xf numFmtId="170" fontId="156" fillId="2" borderId="73" xfId="19344" applyNumberFormat="true" applyFont="true" applyFill="true" applyBorder="true" applyAlignment="true">
      <alignment vertical="center"/>
    </xf>
    <xf numFmtId="170" fontId="156" fillId="2" borderId="74" xfId="19344" applyNumberFormat="true" applyFont="true" applyFill="true" applyBorder="true" applyAlignment="true">
      <alignment vertical="center"/>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104" xfId="19344" applyNumberFormat="true" applyFont="true" applyFill="true" applyBorder="true" applyAlignment="true">
      <alignment vertical="center"/>
    </xf>
    <xf numFmtId="0" fontId="151" fillId="26" borderId="107" xfId="40056" applyFont="true" applyFill="true" applyBorder="true" applyAlignment="true">
      <alignment horizontal="left" vertical="center"/>
    </xf>
    <xf numFmtId="0" fontId="151" fillId="26" borderId="107" xfId="40062" applyFont="true" applyFill="true" applyBorder="true" applyAlignment="true">
      <alignment horizontal="left" vertical="center"/>
    </xf>
    <xf numFmtId="0" fontId="151" fillId="26" borderId="108" xfId="40074" applyFont="true" applyFill="true" applyBorder="true" applyAlignment="true">
      <alignment horizontal="left" vertical="center"/>
    </xf>
    <xf numFmtId="0" fontId="151" fillId="26" borderId="107" xfId="40236" applyFont="true" applyFill="true" applyBorder="true" applyAlignment="true">
      <alignment horizontal="left" vertical="center"/>
    </xf>
    <xf numFmtId="0" fontId="151" fillId="26" borderId="107" xfId="40248" applyFont="true" applyFill="true" applyBorder="true" applyAlignment="true">
      <alignment horizontal="left" vertical="center"/>
    </xf>
    <xf numFmtId="170" fontId="155" fillId="27" borderId="111" xfId="19344" applyNumberFormat="true" applyFont="true" applyFill="true" applyBorder="true" applyAlignment="true">
      <alignment horizontal="center" vertical="center"/>
    </xf>
    <xf numFmtId="170" fontId="155" fillId="27" borderId="112" xfId="19344" applyNumberFormat="true" applyFont="true" applyFill="true" applyBorder="true" applyAlignment="true">
      <alignment horizontal="center" vertical="center"/>
    </xf>
    <xf numFmtId="170" fontId="155" fillId="27" borderId="113" xfId="19344" applyNumberFormat="true" applyFont="true" applyFill="true" applyBorder="true" applyAlignment="true">
      <alignment horizontal="center" vertical="center"/>
    </xf>
    <xf numFmtId="170" fontId="155" fillId="27" borderId="114" xfId="19344" applyNumberFormat="true" applyFont="true" applyFill="true" applyBorder="true" applyAlignment="true">
      <alignment horizontal="center" vertical="center"/>
    </xf>
    <xf numFmtId="170" fontId="155" fillId="27" borderId="115" xfId="19344" applyNumberFormat="true" applyFont="true" applyFill="true" applyBorder="true" applyAlignment="true">
      <alignment horizontal="center" vertical="center"/>
    </xf>
    <xf numFmtId="170" fontId="155" fillId="27" borderId="79"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94" xfId="19344" applyNumberFormat="true" applyFont="true" applyFill="true" applyBorder="true" applyAlignment="true">
      <alignment horizontal="center" vertical="center"/>
    </xf>
    <xf numFmtId="170" fontId="155" fillId="27" borderId="87" xfId="19344" applyNumberFormat="true" applyFont="true" applyFill="true" applyBorder="true" applyAlignment="true">
      <alignment horizontal="center" vertical="center"/>
    </xf>
    <xf numFmtId="170" fontId="155" fillId="27" borderId="68" xfId="19344" applyNumberFormat="true" applyFont="true" applyFill="true" applyBorder="true" applyAlignment="true">
      <alignment horizontal="center" vertical="center"/>
    </xf>
    <xf numFmtId="170" fontId="155" fillId="27" borderId="80"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95" xfId="19344" applyNumberFormat="true" applyFont="true" applyFill="true" applyBorder="true" applyAlignment="true">
      <alignment horizontal="center" vertical="center"/>
    </xf>
    <xf numFmtId="170" fontId="155" fillId="27" borderId="88" xfId="19344" applyNumberFormat="true" applyFont="true" applyFill="true" applyBorder="true" applyAlignment="true">
      <alignment horizontal="center" vertical="center"/>
    </xf>
    <xf numFmtId="170" fontId="155" fillId="27" borderId="69" xfId="19344" applyNumberFormat="true" applyFont="true" applyFill="true" applyBorder="true" applyAlignment="true">
      <alignment horizontal="center" vertical="center"/>
    </xf>
    <xf numFmtId="0" fontId="151" fillId="3" borderId="109"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6" xfId="39975" applyFont="true" applyBorder="true" applyAlignment="true">
      <alignment horizontal="center" vertical="center"/>
    </xf>
    <xf numFmtId="0" fontId="151" fillId="3" borderId="109"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6" xfId="40035" applyFont="true" applyBorder="true" applyAlignment="true">
      <alignment horizontal="center" vertical="center"/>
    </xf>
    <xf numFmtId="0" fontId="151" fillId="3" borderId="109"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6"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09"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6" xfId="40155" applyFont="true" applyBorder="true" applyAlignment="true">
      <alignment horizontal="center" vertical="center"/>
    </xf>
    <xf numFmtId="0" fontId="151" fillId="3" borderId="109"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6" xfId="40215" applyFont="true" applyBorder="true" applyAlignment="true">
      <alignment horizontal="center" vertical="center"/>
    </xf>
    <xf numFmtId="0" fontId="151" fillId="3" borderId="109"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6" xfId="40275"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3" borderId="10" xfId="40088" applyFont="true" applyBorder="true" applyAlignment="true">
      <alignment horizontal="center" vertical="center"/>
    </xf>
    <xf numFmtId="0" fontId="151"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50" fillId="28" borderId="61" xfId="40112" applyNumberFormat="true" applyFont="true" applyFill="true" applyBorder="true" applyAlignment="true">
      <alignment horizontal="center" vertical="center"/>
    </xf>
    <xf numFmtId="168" fontId="150" fillId="28" borderId="62" xfId="40114"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64" xfId="40126" applyNumberFormat="true" applyFont="true" applyFill="true" applyBorder="true" applyAlignment="true">
      <alignment horizontal="center" vertical="center"/>
    </xf>
    <xf numFmtId="168" fontId="150" fillId="28" borderId="71" xfId="40244" applyNumberFormat="true" applyFont="true" applyFill="true" applyBorder="true" applyAlignment="true">
      <alignment horizontal="center" vertical="center"/>
    </xf>
    <xf numFmtId="168" fontId="150" fillId="28" borderId="72" xfId="40246"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64" xfId="40246"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168" fontId="150" fillId="28" borderId="64" xfId="40306"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0" fillId="0" borderId="11" xfId="0" applyFill="true" applyBorder="true" applyAlignment="true">
      <alignment vertical="center"/>
    </xf>
    <xf numFmtId="0" fontId="151" fillId="3" borderId="75" xfId="39979" applyFont="true" applyBorder="true" applyAlignment="true">
      <alignment horizontal="center" vertical="center" wrapText="true"/>
    </xf>
    <xf numFmtId="0" fontId="151" fillId="3" borderId="90" xfId="39981" applyFont="true" applyBorder="true" applyAlignment="true">
      <alignment horizontal="center" vertical="center" wrapText="true"/>
    </xf>
    <xf numFmtId="0" fontId="151" fillId="3" borderId="75" xfId="39980" applyFont="true" applyBorder="true" applyAlignment="true">
      <alignment horizontal="center" vertical="center" wrapText="true"/>
    </xf>
    <xf numFmtId="0" fontId="151" fillId="3" borderId="75" xfId="40039" applyFont="true" applyBorder="true" applyAlignment="true">
      <alignment horizontal="center" vertical="center" wrapText="true"/>
    </xf>
    <xf numFmtId="0" fontId="151" fillId="3" borderId="90" xfId="40041" applyFont="true" applyBorder="true" applyAlignment="true">
      <alignment horizontal="center" vertical="center" wrapText="true"/>
    </xf>
    <xf numFmtId="0" fontId="151" fillId="3" borderId="75" xfId="40099" applyFont="true" applyBorder="true" applyAlignment="true">
      <alignment horizontal="center" vertical="center" wrapText="true"/>
    </xf>
    <xf numFmtId="0" fontId="151" fillId="3" borderId="90" xfId="40101" applyFont="true" applyBorder="true" applyAlignment="true">
      <alignment horizontal="center" vertical="center" wrapText="true"/>
    </xf>
    <xf numFmtId="168" fontId="150" fillId="28" borderId="76" xfId="40111" applyNumberFormat="true" applyFont="true" applyFill="true" applyBorder="true" applyAlignment="true">
      <alignment horizontal="center" vertical="center"/>
    </xf>
    <xf numFmtId="168" fontId="150" fillId="28" borderId="91" xfId="40113" applyNumberFormat="true" applyFont="true" applyFill="true" applyBorder="true" applyAlignment="true">
      <alignment horizontal="center" vertical="center"/>
    </xf>
    <xf numFmtId="168" fontId="150" fillId="28" borderId="77" xfId="40123" applyNumberFormat="true" applyFont="true" applyFill="true" applyBorder="true" applyAlignment="true">
      <alignment horizontal="center" vertical="center"/>
    </xf>
    <xf numFmtId="168" fontId="150" fillId="28" borderId="92" xfId="40125" applyNumberFormat="true" applyFont="true" applyFill="true" applyBorder="true" applyAlignment="true">
      <alignment horizontal="center" vertical="center"/>
    </xf>
    <xf numFmtId="168" fontId="150" fillId="28" borderId="84" xfId="40123" applyNumberFormat="true" applyFont="true" applyFill="true" applyBorder="true" applyAlignment="true">
      <alignment horizontal="center" vertical="center"/>
    </xf>
    <xf numFmtId="168" fontId="150" fillId="28" borderId="85" xfId="40124" applyNumberFormat="true" applyFont="true" applyFill="true" applyBorder="true" applyAlignment="true">
      <alignment horizontal="center" vertical="center"/>
    </xf>
    <xf numFmtId="168" fontId="150" fillId="28" borderId="97" xfId="40125" applyNumberFormat="true" applyFont="true" applyFill="true" applyBorder="true" applyAlignment="true">
      <alignment horizontal="center" vertical="center"/>
    </xf>
    <xf numFmtId="0" fontId="151" fillId="3" borderId="75" xfId="40040" applyFont="true" applyBorder="true" applyAlignment="true">
      <alignment horizontal="center" vertical="center" wrapText="true"/>
    </xf>
    <xf numFmtId="0" fontId="151" fillId="3" borderId="75" xfId="40100" applyFont="true" applyBorder="true" applyAlignment="true">
      <alignment horizontal="center" vertical="center" wrapText="true"/>
    </xf>
    <xf numFmtId="168" fontId="150" fillId="28" borderId="76" xfId="40112" applyNumberFormat="true" applyFont="true" applyFill="true" applyBorder="true" applyAlignment="true">
      <alignment horizontal="center" vertical="center"/>
    </xf>
    <xf numFmtId="168" fontId="150" fillId="28" borderId="77" xfId="40124" applyNumberFormat="true" applyFont="true" applyFill="true" applyBorder="true" applyAlignment="true">
      <alignment horizontal="center" vertical="center"/>
    </xf>
    <xf numFmtId="168" fontId="150" fillId="28" borderId="84" xfId="40124" applyNumberFormat="true" applyFont="true" applyFill="true" applyBorder="true" applyAlignment="true">
      <alignment horizontal="center" vertical="center"/>
    </xf>
    <xf numFmtId="168" fontId="150" fillId="28" borderId="86" xfId="40126" applyNumberFormat="true" applyFont="true" applyFill="true" applyBorder="true" applyAlignment="true">
      <alignment horizontal="center" vertical="center"/>
    </xf>
    <xf numFmtId="0" fontId="151" fillId="3" borderId="75" xfId="40159" applyFont="true" applyBorder="true" applyAlignment="true">
      <alignment horizontal="center" vertical="center" wrapText="true"/>
    </xf>
    <xf numFmtId="0" fontId="151" fillId="3" borderId="90" xfId="40161" applyFont="true" applyBorder="true" applyAlignment="true">
      <alignment horizontal="center" vertical="center" wrapText="true"/>
    </xf>
    <xf numFmtId="0" fontId="151" fillId="3" borderId="75" xfId="40160" applyFont="true" applyBorder="true" applyAlignment="true">
      <alignment horizontal="center" vertical="center" wrapText="true"/>
    </xf>
    <xf numFmtId="0" fontId="151" fillId="3" borderId="75" xfId="40219" applyFont="true" applyBorder="true" applyAlignment="true">
      <alignment horizontal="center" vertical="center" wrapText="true"/>
    </xf>
    <xf numFmtId="0" fontId="151" fillId="3" borderId="90" xfId="40221" applyFont="true" applyBorder="true" applyAlignment="true">
      <alignment horizontal="center" vertical="center" wrapText="true"/>
    </xf>
    <xf numFmtId="168" fontId="150" fillId="28" borderId="81" xfId="40243" applyNumberFormat="true" applyFont="true" applyFill="true" applyBorder="true" applyAlignment="true">
      <alignment horizontal="center" vertical="center"/>
    </xf>
    <xf numFmtId="168" fontId="150" fillId="28" borderId="98" xfId="40245" applyNumberFormat="true" applyFont="true" applyFill="true" applyBorder="true" applyAlignment="true">
      <alignment horizontal="center" vertical="center"/>
    </xf>
    <xf numFmtId="168" fontId="150" fillId="28" borderId="77" xfId="40243" applyNumberFormat="true" applyFont="true" applyFill="true" applyBorder="true" applyAlignment="true">
      <alignment horizontal="center" vertical="center"/>
    </xf>
    <xf numFmtId="168" fontId="150" fillId="28" borderId="92" xfId="40245" applyNumberFormat="true" applyFont="true" applyFill="true" applyBorder="true" applyAlignment="true">
      <alignment horizontal="center" vertical="center"/>
    </xf>
    <xf numFmtId="0" fontId="151" fillId="3" borderId="75" xfId="40279" applyFont="true" applyBorder="true" applyAlignment="true">
      <alignment horizontal="center" vertical="center" wrapText="true"/>
    </xf>
    <xf numFmtId="0" fontId="151" fillId="3" borderId="90" xfId="40281" applyFont="true" applyBorder="true" applyAlignment="true">
      <alignment horizontal="center" vertical="center" wrapText="true"/>
    </xf>
    <xf numFmtId="168" fontId="150" fillId="28" borderId="77" xfId="40303" applyNumberFormat="true" applyFont="true" applyFill="true" applyBorder="true" applyAlignment="true">
      <alignment horizontal="center" vertical="center"/>
    </xf>
    <xf numFmtId="168" fontId="150" fillId="28" borderId="92" xfId="40305" applyNumberFormat="true" applyFont="true" applyFill="true" applyBorder="true" applyAlignment="true">
      <alignment horizontal="center" vertical="center"/>
    </xf>
    <xf numFmtId="168" fontId="150" fillId="28" borderId="84" xfId="40303" applyNumberFormat="true" applyFont="true" applyFill="true" applyBorder="true" applyAlignment="true">
      <alignment horizontal="center" vertical="center"/>
    </xf>
    <xf numFmtId="168" fontId="150" fillId="28" borderId="85" xfId="40304" applyNumberFormat="true" applyFont="true" applyFill="true" applyBorder="true" applyAlignment="true">
      <alignment horizontal="center" vertical="center"/>
    </xf>
    <xf numFmtId="168" fontId="150" fillId="28" borderId="97" xfId="40305" applyNumberFormat="true" applyFont="true" applyFill="true" applyBorder="true" applyAlignment="true">
      <alignment horizontal="center" vertical="center"/>
    </xf>
    <xf numFmtId="0" fontId="151" fillId="3" borderId="75" xfId="40220" applyFont="true" applyBorder="true" applyAlignment="true">
      <alignment horizontal="center" vertical="center" wrapText="true"/>
    </xf>
    <xf numFmtId="168" fontId="150" fillId="28" borderId="81" xfId="40244" applyNumberFormat="true" applyFont="true" applyFill="true" applyBorder="true" applyAlignment="true">
      <alignment horizontal="center" vertical="center"/>
    </xf>
    <xf numFmtId="168" fontId="150" fillId="28" borderId="77" xfId="40244" applyNumberFormat="true" applyFont="true" applyFill="true" applyBorder="true" applyAlignment="true">
      <alignment horizontal="center" vertical="center"/>
    </xf>
    <xf numFmtId="0" fontId="151" fillId="3" borderId="75" xfId="40280" applyFont="true" applyBorder="true" applyAlignment="true">
      <alignment horizontal="center" vertical="center" wrapText="true"/>
    </xf>
    <xf numFmtId="168" fontId="150" fillId="28" borderId="77" xfId="40304" applyNumberFormat="true" applyFont="true" applyFill="true" applyBorder="true" applyAlignment="true">
      <alignment horizontal="center" vertical="center"/>
    </xf>
    <xf numFmtId="168" fontId="150" fillId="28" borderId="84" xfId="40304" applyNumberFormat="true" applyFont="true" applyFill="true" applyBorder="true" applyAlignment="true">
      <alignment horizontal="center" vertical="center"/>
    </xf>
    <xf numFmtId="168" fontId="150" fillId="28" borderId="84" xfId="40244" applyNumberFormat="true" applyFont="true" applyFill="true" applyBorder="true" applyAlignment="true">
      <alignment horizontal="center" vertical="center"/>
    </xf>
    <xf numFmtId="168" fontId="150" fillId="28" borderId="85" xfId="40244" applyNumberFormat="true" applyFont="true" applyFill="true" applyBorder="true" applyAlignment="true">
      <alignment horizontal="center" vertical="center"/>
    </xf>
    <xf numFmtId="168" fontId="150" fillId="28" borderId="86" xfId="40246" applyNumberFormat="true" applyFont="true" applyFill="true" applyBorder="true" applyAlignment="true">
      <alignment horizontal="center" vertical="center"/>
    </xf>
    <xf numFmtId="168" fontId="150" fillId="28" borderId="97" xfId="40245" applyNumberFormat="true" applyFont="true" applyFill="true" applyBorder="true" applyAlignment="true">
      <alignment horizontal="center" vertical="center"/>
    </xf>
    <xf numFmtId="168" fontId="150" fillId="28" borderId="84" xfId="40243" applyNumberFormat="true" applyFont="true" applyFill="true" applyBorder="true" applyAlignment="true">
      <alignment horizontal="center" vertical="center"/>
    </xf>
    <xf numFmtId="168" fontId="150" fillId="28" borderId="86" xfId="40306" applyNumberFormat="true" applyFont="true" applyFill="true" applyBorder="true" applyAlignment="true">
      <alignment horizontal="center" vertical="center"/>
    </xf>
    <xf numFmtId="0" fontId="151" fillId="3" borderId="75" xfId="40339" applyFont="true" applyBorder="true" applyAlignment="true">
      <alignment horizontal="center" vertical="center" wrapText="true"/>
    </xf>
    <xf numFmtId="0" fontId="151" fillId="3" borderId="90" xfId="40341" applyFont="true" applyBorder="true" applyAlignment="true">
      <alignment horizontal="center" vertical="center" wrapText="true"/>
    </xf>
    <xf numFmtId="0" fontId="151" fillId="3" borderId="75" xfId="40340" applyFont="true" applyBorder="true" applyAlignment="true">
      <alignment horizontal="center" vertical="center" wrapText="true"/>
    </xf>
    <xf numFmtId="0" fontId="151" fillId="3" borderId="75" xfId="40407" applyFont="true" applyBorder="true" applyAlignment="true">
      <alignment horizontal="center" vertical="center" wrapText="true"/>
    </xf>
    <xf numFmtId="0" fontId="151" fillId="3" borderId="90" xfId="40409" applyFont="true" applyBorder="true" applyAlignment="true">
      <alignment horizontal="center" vertical="center" wrapText="true"/>
    </xf>
    <xf numFmtId="0" fontId="151" fillId="3" borderId="75" xfId="40408" applyFont="true" applyBorder="true" applyAlignment="true">
      <alignment horizontal="center" vertical="center" wrapText="true"/>
    </xf>
    <xf numFmtId="168" fontId="115" fillId="28" borderId="76" xfId="40171" applyNumberFormat="true" applyFont="true" applyFill="true" applyBorder="true" applyAlignment="true">
      <alignment horizontal="center" vertical="center"/>
    </xf>
    <xf numFmtId="168" fontId="115" fillId="28" borderId="77" xfId="40183" applyNumberFormat="true" applyFont="true" applyFill="true" applyBorder="true" applyAlignment="true">
      <alignment horizontal="center" vertical="center"/>
    </xf>
    <xf numFmtId="168" fontId="115" fillId="28" borderId="76" xfId="40291" applyNumberFormat="true" applyFont="true" applyFill="true" applyBorder="true" applyAlignment="true">
      <alignment horizontal="center" vertical="center"/>
    </xf>
    <xf numFmtId="168" fontId="115" fillId="28" borderId="77" xfId="40303"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61" xfId="40292" applyNumberFormat="true" applyFont="true" applyFill="true" applyBorder="true" applyAlignment="true">
      <alignment horizontal="center" vertical="center"/>
    </xf>
    <xf numFmtId="168" fontId="115" fillId="28" borderId="56" xfId="40304" applyNumberFormat="true" applyFont="true" applyFill="true" applyBorder="true" applyAlignment="true">
      <alignment horizontal="center" vertical="center"/>
    </xf>
    <xf numFmtId="168" fontId="115" fillId="28" borderId="91" xfId="40173" applyNumberFormat="true" applyFont="true" applyFill="true" applyBorder="true" applyAlignment="true">
      <alignment horizontal="center" vertical="center"/>
    </xf>
    <xf numFmtId="168" fontId="115" fillId="28" borderId="92" xfId="40185" applyNumberFormat="true" applyFont="true" applyFill="true" applyBorder="true" applyAlignment="true">
      <alignment horizontal="center" vertical="center"/>
    </xf>
    <xf numFmtId="168" fontId="115" fillId="28" borderId="91" xfId="40293" applyNumberFormat="true" applyFont="true" applyFill="true" applyBorder="true" applyAlignment="true">
      <alignment horizontal="center" vertical="center"/>
    </xf>
    <xf numFmtId="168" fontId="115" fillId="28" borderId="92" xfId="40305" applyNumberFormat="true" applyFont="true" applyFill="true" applyBorder="true" applyAlignment="true">
      <alignment horizontal="center" vertical="center"/>
    </xf>
    <xf numFmtId="168" fontId="115" fillId="28" borderId="76" xfId="40172" applyNumberFormat="true" applyFont="true" applyFill="true" applyBorder="true" applyAlignment="true">
      <alignment horizontal="center" vertical="center"/>
    </xf>
    <xf numFmtId="168" fontId="115" fillId="28" borderId="77" xfId="40184" applyNumberFormat="true" applyFont="true" applyFill="true" applyBorder="true" applyAlignment="true">
      <alignment horizontal="center" vertical="center"/>
    </xf>
    <xf numFmtId="168" fontId="115" fillId="28" borderId="76" xfId="40292" applyNumberFormat="true" applyFont="true" applyFill="true" applyBorder="true" applyAlignment="true">
      <alignment horizontal="center" vertical="center"/>
    </xf>
    <xf numFmtId="168" fontId="115" fillId="28" borderId="77" xfId="40304" applyNumberFormat="true" applyFont="true" applyFill="true" applyBorder="true" applyAlignment="true">
      <alignment horizontal="center" vertical="center"/>
    </xf>
    <xf numFmtId="168" fontId="115" fillId="28" borderId="62" xfId="40174" applyNumberFormat="true" applyFont="true" applyFill="true" applyBorder="true" applyAlignment="true">
      <alignment horizontal="center" vertical="center"/>
    </xf>
    <xf numFmtId="168" fontId="115" fillId="28" borderId="64" xfId="40186" applyNumberFormat="true" applyFont="true" applyFill="true" applyBorder="true" applyAlignment="true">
      <alignment horizontal="center" vertical="center"/>
    </xf>
    <xf numFmtId="168" fontId="115" fillId="28" borderId="62" xfId="40294" applyNumberFormat="true" applyFont="true" applyFill="true" applyBorder="true" applyAlignment="true">
      <alignment horizontal="center" vertical="center"/>
    </xf>
    <xf numFmtId="168" fontId="115" fillId="28" borderId="64" xfId="40306" applyNumberFormat="true" applyFont="true" applyFill="true" applyBorder="true" applyAlignment="true">
      <alignment horizontal="center" vertical="center"/>
    </xf>
    <xf numFmtId="0" fontId="24" fillId="27" borderId="10" xfId="19344" applyFill="true" applyAlignment="true">
      <alignment horizontal="center" wrapText="true"/>
    </xf>
    <xf numFmtId="0" fontId="175" fillId="27" borderId="10" xfId="19344" applyFont="true" applyFill="true" applyAlignment="true">
      <alignment horizontal="center" wrapText="true"/>
    </xf>
    <xf numFmtId="0" fontId="176" fillId="27" borderId="10" xfId="19344" applyFont="true" applyFill="true" applyAlignment="true">
      <alignment horizontal="center" wrapText="true"/>
    </xf>
    <xf numFmtId="0" fontId="24" fillId="3" borderId="10" xfId="19344" applyAlignment="true">
      <alignment wrapText="true"/>
    </xf>
    <xf numFmtId="0" fontId="24" fillId="15" borderId="10" xfId="19344" applyFill="true"/>
    <xf numFmtId="0" fontId="24" fillId="27" borderId="10" xfId="19344" applyFill="true" applyAlignment="true">
      <alignment horizontal="center" vertical="center"/>
    </xf>
    <xf numFmtId="0" fontId="151" fillId="3" borderId="57" xfId="45105" applyFont="true" applyBorder="true" applyAlignment="true">
      <alignment horizontal="center" wrapText="true"/>
    </xf>
    <xf numFmtId="0" fontId="151" fillId="26" borderId="58" xfId="45106" applyFont="true" applyFill="true" applyBorder="true" applyAlignment="true">
      <alignment horizontal="left" vertical="top" wrapText="true"/>
    </xf>
    <xf numFmtId="0" fontId="151" fillId="26" borderId="58" xfId="45107" applyFont="true" applyFill="true" applyBorder="true" applyAlignment="true">
      <alignment horizontal="left" vertical="top" wrapText="true"/>
    </xf>
    <xf numFmtId="168" fontId="150" fillId="3" borderId="58" xfId="45108" applyNumberFormat="true" applyFont="true" applyBorder="true" applyAlignment="true">
      <alignment horizontal="right" vertical="top"/>
    </xf>
    <xf numFmtId="0" fontId="151" fillId="26" borderId="59" xfId="45109" applyFont="true" applyFill="true" applyBorder="true" applyAlignment="true">
      <alignment horizontal="left" vertical="top" wrapText="true"/>
    </xf>
    <xf numFmtId="0" fontId="151" fillId="26" borderId="59" xfId="45110" applyFont="true" applyFill="true" applyBorder="true" applyAlignment="true">
      <alignment horizontal="left" vertical="top" wrapText="true"/>
    </xf>
    <xf numFmtId="168" fontId="150" fillId="3" borderId="59" xfId="45111" applyNumberFormat="true" applyFont="true" applyBorder="true" applyAlignment="true">
      <alignment horizontal="right" vertical="top"/>
    </xf>
    <xf numFmtId="0" fontId="151" fillId="26" borderId="60" xfId="45113" applyFont="true" applyFill="true" applyBorder="true" applyAlignment="true">
      <alignment horizontal="left" vertical="top" wrapText="true"/>
    </xf>
    <xf numFmtId="168" fontId="150" fillId="3" borderId="60" xfId="45114" applyNumberFormat="true" applyFont="true" applyBorder="true" applyAlignment="true">
      <alignment horizontal="right" vertical="top"/>
    </xf>
    <xf numFmtId="0" fontId="177" fillId="15" borderId="10" xfId="19444" applyFont="true" applyFill="true" applyAlignment="true">
      <alignment horizontal="center" vertical="center" wrapText="true"/>
    </xf>
    <xf numFmtId="0" fontId="177" fillId="15" borderId="10" xfId="19442" applyFont="true" applyFill="true" applyAlignment="true">
      <alignment horizontal="center" vertical="center"/>
    </xf>
    <xf numFmtId="0" fontId="177" fillId="15" borderId="10" xfId="19443" applyFont="true" applyFill="true" applyAlignment="true">
      <alignment horizontal="center" vertical="center" wrapText="true"/>
    </xf>
    <xf numFmtId="0" fontId="177" fillId="15" borderId="10" xfId="19466" applyFont="true" applyFill="true" applyAlignment="true">
      <alignment horizontal="center" vertical="center" wrapText="true"/>
    </xf>
    <xf numFmtId="0" fontId="177" fillId="15" borderId="10" xfId="19464" applyFont="true" applyFill="true" applyAlignment="true">
      <alignment horizontal="center" vertical="center"/>
    </xf>
    <xf numFmtId="0" fontId="177" fillId="15" borderId="10" xfId="19464" applyFont="true" applyFill="true" applyAlignment="true">
      <alignment horizontal="center" vertical="center" wrapText="true"/>
    </xf>
    <xf numFmtId="0" fontId="177" fillId="15" borderId="10" xfId="19465" applyFont="true" applyFill="true" applyAlignment="true">
      <alignment horizontal="center" vertical="center" wrapText="true"/>
    </xf>
    <xf numFmtId="0" fontId="151" fillId="3" borderId="10" xfId="45121" applyFont="true" applyAlignment="true">
      <alignment horizontal="center" wrapText="true"/>
    </xf>
    <xf numFmtId="0" fontId="151" fillId="3" borderId="10" xfId="45122" applyFont="true" applyAlignment="true">
      <alignment horizontal="center" wrapText="true"/>
    </xf>
    <xf numFmtId="0" fontId="151" fillId="3" borderId="10" xfId="45123" applyFont="true" applyAlignment="true">
      <alignment horizontal="center" wrapText="true"/>
    </xf>
    <xf numFmtId="0" fontId="151" fillId="3" borderId="57" xfId="45124" applyFont="true" applyBorder="true" applyAlignment="true">
      <alignment horizontal="center"/>
    </xf>
    <xf numFmtId="0" fontId="151" fillId="3" borderId="57" xfId="45125" applyFont="true" applyBorder="true" applyAlignment="true">
      <alignment horizontal="center"/>
    </xf>
    <xf numFmtId="0" fontId="151" fillId="3" borderId="57" xfId="45126" applyFont="true" applyBorder="true" applyAlignment="true">
      <alignment horizontal="center"/>
    </xf>
    <xf numFmtId="0" fontId="151" fillId="3" borderId="57" xfId="45368" applyFont="true" applyBorder="true" applyAlignment="true">
      <alignment horizontal="center" wrapText="true"/>
    </xf>
    <xf numFmtId="0" fontId="151" fillId="26" borderId="58" xfId="45369" applyFont="true" applyFill="true" applyBorder="true" applyAlignment="true">
      <alignment horizontal="left" vertical="top" wrapText="true"/>
    </xf>
    <xf numFmtId="0" fontId="151" fillId="26" borderId="58" xfId="45370" applyFont="true" applyFill="true" applyBorder="true" applyAlignment="true">
      <alignment horizontal="left" vertical="top" wrapText="true"/>
    </xf>
    <xf numFmtId="168" fontId="150" fillId="3" borderId="58" xfId="45371" applyNumberFormat="true" applyFont="true" applyBorder="true" applyAlignment="true">
      <alignment horizontal="right" vertical="top"/>
    </xf>
    <xf numFmtId="0" fontId="151" fillId="26" borderId="59" xfId="45372" applyFont="true" applyFill="true" applyBorder="true" applyAlignment="true">
      <alignment horizontal="left" vertical="top" wrapText="true"/>
    </xf>
    <xf numFmtId="0" fontId="151" fillId="26" borderId="59" xfId="45373" applyFont="true" applyFill="true" applyBorder="true" applyAlignment="true">
      <alignment horizontal="left" vertical="top" wrapText="true"/>
    </xf>
    <xf numFmtId="168" fontId="150" fillId="3" borderId="59" xfId="45374" applyNumberFormat="true" applyFont="true" applyBorder="true" applyAlignment="true">
      <alignment horizontal="right" vertical="top"/>
    </xf>
    <xf numFmtId="0" fontId="151" fillId="26" borderId="60" xfId="45376" applyFont="true" applyFill="true" applyBorder="true" applyAlignment="true">
      <alignment horizontal="left" vertical="top" wrapText="true"/>
    </xf>
    <xf numFmtId="168" fontId="150" fillId="3" borderId="60" xfId="45377" applyNumberFormat="true" applyFont="true" applyBorder="true" applyAlignment="true">
      <alignment horizontal="right" vertical="top"/>
    </xf>
    <xf numFmtId="0" fontId="151" fillId="3" borderId="10" xfId="45384" applyFont="true" applyAlignment="true">
      <alignment horizontal="center" wrapText="true"/>
    </xf>
    <xf numFmtId="0" fontId="151" fillId="3" borderId="10" xfId="45385" applyFont="true" applyAlignment="true">
      <alignment horizontal="center" wrapText="true"/>
    </xf>
    <xf numFmtId="0" fontId="151" fillId="3" borderId="10" xfId="45386" applyFont="true" applyAlignment="true">
      <alignment horizontal="center" wrapText="true"/>
    </xf>
    <xf numFmtId="0" fontId="151" fillId="3" borderId="57" xfId="45387" applyFont="true" applyBorder="true" applyAlignment="true">
      <alignment horizontal="center"/>
    </xf>
    <xf numFmtId="0" fontId="151" fillId="3" borderId="57" xfId="45388" applyFont="true" applyBorder="true" applyAlignment="true">
      <alignment horizontal="center"/>
    </xf>
    <xf numFmtId="0" fontId="151" fillId="3" borderId="57" xfId="45389" applyFont="true" applyBorder="true" applyAlignment="true">
      <alignment horizontal="center"/>
    </xf>
    <xf numFmtId="0" fontId="177" fillId="3" borderId="10" xfId="45620" applyFont="true" applyAlignment="true">
      <alignment horizontal="center" vertical="center" wrapText="true"/>
    </xf>
    <xf numFmtId="0" fontId="178" fillId="3" borderId="57" xfId="45621" applyFont="true" applyBorder="true" applyAlignment="true">
      <alignment horizontal="left" wrapText="true"/>
    </xf>
    <xf numFmtId="0" fontId="151" fillId="3" borderId="57" xfId="45621" applyFont="true" applyBorder="true" applyAlignment="true">
      <alignment horizontal="left" wrapText="true"/>
    </xf>
    <xf numFmtId="0" fontId="151" fillId="3" borderId="57" xfId="45622" applyFont="true" applyBorder="true" applyAlignment="true">
      <alignment horizontal="center" wrapText="true"/>
    </xf>
    <xf numFmtId="0" fontId="151" fillId="26" borderId="58" xfId="45623" applyFont="true" applyFill="true" applyBorder="true" applyAlignment="true">
      <alignment horizontal="left" vertical="top" wrapText="true"/>
    </xf>
    <xf numFmtId="0" fontId="151" fillId="26" borderId="58" xfId="45624" applyFont="true" applyFill="true" applyBorder="true" applyAlignment="true">
      <alignment horizontal="left" vertical="top" wrapText="true"/>
    </xf>
    <xf numFmtId="168" fontId="150" fillId="3" borderId="58" xfId="45625" applyNumberFormat="true" applyFont="true" applyBorder="true" applyAlignment="true">
      <alignment horizontal="right" vertical="top"/>
    </xf>
    <xf numFmtId="0" fontId="151" fillId="26" borderId="59" xfId="45626" applyFont="true" applyFill="true" applyBorder="true" applyAlignment="true">
      <alignment horizontal="left" vertical="top" wrapText="true"/>
    </xf>
    <xf numFmtId="0" fontId="151" fillId="26" borderId="59" xfId="45627" applyFont="true" applyFill="true" applyBorder="true" applyAlignment="true">
      <alignment horizontal="left" vertical="top" wrapText="true"/>
    </xf>
    <xf numFmtId="168" fontId="150" fillId="3" borderId="59" xfId="45628" applyNumberFormat="true" applyFont="true" applyBorder="true" applyAlignment="true">
      <alignment horizontal="right" vertical="top"/>
    </xf>
    <xf numFmtId="0" fontId="151" fillId="26" borderId="60" xfId="45630" applyFont="true" applyFill="true" applyBorder="true" applyAlignment="true">
      <alignment horizontal="left" vertical="top" wrapText="true"/>
    </xf>
    <xf numFmtId="168" fontId="150" fillId="3" borderId="60" xfId="45631" applyNumberFormat="true" applyFont="true" applyBorder="true" applyAlignment="true">
      <alignment horizontal="right" vertical="top"/>
    </xf>
    <xf numFmtId="0" fontId="150" fillId="3" borderId="122" xfId="45632" applyFont="true" applyBorder="true" applyAlignment="true">
      <alignment horizontal="left" vertical="top" wrapText="true"/>
    </xf>
    <xf numFmtId="0" fontId="151" fillId="3" borderId="10" xfId="45636" applyFont="true" applyAlignment="true">
      <alignment horizontal="center" wrapText="true"/>
    </xf>
    <xf numFmtId="0" fontId="151" fillId="3" borderId="10" xfId="45637" applyFont="true" applyAlignment="true">
      <alignment horizontal="center" wrapText="true"/>
    </xf>
    <xf numFmtId="0" fontId="151" fillId="3" borderId="10" xfId="45638" applyFont="true" applyAlignment="true">
      <alignment horizontal="center" wrapText="true"/>
    </xf>
    <xf numFmtId="0" fontId="151" fillId="3" borderId="57" xfId="45639" applyFont="true" applyBorder="true" applyAlignment="true">
      <alignment horizontal="center"/>
    </xf>
    <xf numFmtId="0" fontId="151" fillId="3" borderId="57" xfId="45640" applyFont="true" applyBorder="true" applyAlignment="true">
      <alignment horizontal="center"/>
    </xf>
    <xf numFmtId="0" fontId="151" fillId="3" borderId="57" xfId="45641" applyFont="true" applyBorder="true" applyAlignment="true">
      <alignment horizontal="center"/>
    </xf>
    <xf numFmtId="0" fontId="24" fillId="3" borderId="10" xfId="34367"/>
    <xf numFmtId="0" fontId="151" fillId="3" borderId="57" xfId="45915" applyFont="true" applyBorder="true" applyAlignment="true">
      <alignment horizontal="center" wrapText="true"/>
    </xf>
    <xf numFmtId="0" fontId="151" fillId="26" borderId="58" xfId="45916" applyFont="true" applyFill="true" applyBorder="true" applyAlignment="true">
      <alignment horizontal="left" vertical="top" wrapText="true"/>
    </xf>
    <xf numFmtId="0" fontId="151" fillId="26" borderId="58" xfId="45917" applyFont="true" applyFill="true" applyBorder="true" applyAlignment="true">
      <alignment horizontal="left" vertical="top" wrapText="true"/>
    </xf>
    <xf numFmtId="168" fontId="150" fillId="3" borderId="58" xfId="45918" applyNumberFormat="true" applyFont="true" applyBorder="true" applyAlignment="true">
      <alignment horizontal="right" vertical="top"/>
    </xf>
    <xf numFmtId="0" fontId="151" fillId="26" borderId="59" xfId="45919" applyFont="true" applyFill="true" applyBorder="true" applyAlignment="true">
      <alignment horizontal="left" vertical="top" wrapText="true"/>
    </xf>
    <xf numFmtId="0" fontId="151" fillId="26" borderId="59" xfId="45920" applyFont="true" applyFill="true" applyBorder="true" applyAlignment="true">
      <alignment horizontal="left" vertical="top" wrapText="true"/>
    </xf>
    <xf numFmtId="168" fontId="150" fillId="3" borderId="59" xfId="45921" applyNumberFormat="true" applyFont="true" applyBorder="true" applyAlignment="true">
      <alignment horizontal="right" vertical="top"/>
    </xf>
    <xf numFmtId="0" fontId="151" fillId="26" borderId="60" xfId="45923" applyFont="true" applyFill="true" applyBorder="true" applyAlignment="true">
      <alignment horizontal="left" vertical="top" wrapText="true"/>
    </xf>
    <xf numFmtId="168" fontId="150" fillId="3" borderId="60" xfId="45924" applyNumberFormat="true" applyFont="true" applyBorder="true" applyAlignment="true">
      <alignment horizontal="right" vertical="top"/>
    </xf>
    <xf numFmtId="0" fontId="151" fillId="3" borderId="10" xfId="45928" applyFont="true" applyAlignment="true">
      <alignment horizontal="center" wrapText="true"/>
    </xf>
    <xf numFmtId="0" fontId="151" fillId="3" borderId="10" xfId="45929" applyFont="true" applyAlignment="true">
      <alignment horizontal="center" wrapText="true"/>
    </xf>
    <xf numFmtId="0" fontId="151" fillId="3" borderId="10" xfId="45930" applyFont="true" applyAlignment="true">
      <alignment horizontal="center" wrapText="true"/>
    </xf>
    <xf numFmtId="0" fontId="151" fillId="3" borderId="57" xfId="45931" applyFont="true" applyBorder="true" applyAlignment="true">
      <alignment horizontal="center"/>
    </xf>
    <xf numFmtId="0" fontId="151" fillId="3" borderId="57" xfId="45932" applyFont="true" applyBorder="true" applyAlignment="true">
      <alignment horizontal="center"/>
    </xf>
    <xf numFmtId="0" fontId="151" fillId="3" borderId="57" xfId="45933" applyFont="true" applyBorder="true" applyAlignment="true">
      <alignment horizontal="center"/>
    </xf>
    <xf numFmtId="164" fontId="115" fillId="3" borderId="27" xfId="19344" applyNumberFormat="true" applyFont="true" applyBorder="true" applyAlignment="true" applyProtection="true">
      <alignment horizontal="center"/>
      <protection locked="false"/>
    </xf>
    <xf numFmtId="1" fontId="115" fillId="3" borderId="28" xfId="19344" applyNumberFormat="true" applyFont="true" applyBorder="true" applyAlignment="true" applyProtection="true">
      <alignment horizontal="center"/>
      <protection locked="false"/>
    </xf>
    <xf numFmtId="164" fontId="115" fillId="3" borderId="30" xfId="19344" applyNumberFormat="true" applyFont="true" applyBorder="true" applyAlignment="true" applyProtection="true">
      <alignment horizontal="center"/>
      <protection locked="false"/>
    </xf>
    <xf numFmtId="1" fontId="115" fillId="3" borderId="31" xfId="19344" applyNumberFormat="true" applyFont="true" applyBorder="true" applyAlignment="true" applyProtection="true">
      <alignment horizontal="center"/>
      <protection locked="false"/>
    </xf>
    <xf numFmtId="164" fontId="115" fillId="3" borderId="33" xfId="19344" applyNumberFormat="true" applyFont="true" applyBorder="true" applyAlignment="true" applyProtection="true">
      <alignment horizontal="center"/>
      <protection locked="false"/>
    </xf>
    <xf numFmtId="1" fontId="115" fillId="3" borderId="34" xfId="19344" applyNumberFormat="true" applyFont="true" applyBorder="true" applyAlignment="true" applyProtection="true">
      <alignment horizontal="center"/>
      <protection locked="false"/>
    </xf>
    <xf numFmtId="0" fontId="24" fillId="3" borderId="10" xfId="19344" applyAlignment="true">
      <alignment wrapText="true"/>
    </xf>
    <xf numFmtId="0" fontId="24" fillId="15" borderId="10" xfId="19344" applyFill="true" applyAlignment="true">
      <alignment wrapText="true"/>
    </xf>
    <xf numFmtId="0" fontId="151" fillId="26" borderId="59" xfId="40241" applyFont="true" applyFill="true" applyBorder="true" applyAlignment="true">
      <alignment horizontal="left" vertical="center" wrapText="true"/>
    </xf>
    <xf numFmtId="0" fontId="163" fillId="27" borderId="3" xfId="19344" applyFont="true" applyFill="true" applyBorder="true" applyAlignment="true"/>
    <xf numFmtId="0" fontId="164" fillId="27" borderId="3" xfId="19344" applyFont="true" applyFill="true" applyBorder="true" applyAlignment="true"/>
    <xf numFmtId="0" fontId="151" fillId="26" borderId="59" xfId="40301" applyFont="true" applyFill="true" applyBorder="true" applyAlignment="true">
      <alignment horizontal="left" vertical="center" wrapText="true"/>
    </xf>
    <xf numFmtId="0" fontId="24" fillId="15" borderId="10" xfId="19344" applyFill="true" applyAlignment="true">
      <alignment horizontal="right" vertical="top" wrapText="true"/>
    </xf>
    <xf numFmtId="0" fontId="151" fillId="3" borderId="57" xfId="45145" applyFont="true" applyBorder="true" applyAlignment="true">
      <alignment horizontal="right" vertical="top" wrapText="true"/>
    </xf>
    <xf numFmtId="0" fontId="151" fillId="3" borderId="57" xfId="45146" applyFont="true" applyBorder="true" applyAlignment="true">
      <alignment horizontal="right" vertical="top" wrapText="true"/>
    </xf>
    <xf numFmtId="0" fontId="151" fillId="3" borderId="57" xfId="45147" applyFont="true" applyBorder="true" applyAlignment="true">
      <alignment horizontal="right" vertical="top" wrapText="true"/>
    </xf>
    <xf numFmtId="0" fontId="151" fillId="3" borderId="117" xfId="45161" applyFont="true" applyBorder="true" applyAlignment="true">
      <alignment horizontal="right" vertical="top" wrapText="true"/>
    </xf>
    <xf numFmtId="0" fontId="151" fillId="3" borderId="54" xfId="45162" applyFont="true" applyBorder="true" applyAlignment="true">
      <alignment horizontal="right" vertical="top" wrapText="true"/>
    </xf>
    <xf numFmtId="0" fontId="151" fillId="3" borderId="55" xfId="45163" applyFont="true" applyBorder="true" applyAlignment="true">
      <alignment horizontal="right" vertical="top" wrapText="true"/>
    </xf>
    <xf numFmtId="0" fontId="151" fillId="3" borderId="117" xfId="45164" applyFont="true" applyBorder="true" applyAlignment="true">
      <alignment horizontal="right" vertical="top" wrapText="true"/>
    </xf>
    <xf numFmtId="0" fontId="151" fillId="3" borderId="54" xfId="45165" applyFont="true" applyBorder="true" applyAlignment="true">
      <alignment horizontal="right" vertical="top" wrapText="true"/>
    </xf>
    <xf numFmtId="0" fontId="151" fillId="3" borderId="55" xfId="45166" applyFont="true" applyBorder="true" applyAlignment="true">
      <alignment horizontal="right" vertical="top" wrapText="true"/>
    </xf>
    <xf numFmtId="0" fontId="151" fillId="3" borderId="117" xfId="45167" applyFont="true" applyBorder="true" applyAlignment="true">
      <alignment horizontal="right" vertical="top" wrapText="true"/>
    </xf>
    <xf numFmtId="0" fontId="151" fillId="3" borderId="54" xfId="45168" applyFont="true" applyBorder="true" applyAlignment="true">
      <alignment horizontal="right" vertical="top" wrapText="true"/>
    </xf>
    <xf numFmtId="0" fontId="151" fillId="3" borderId="55" xfId="45169" applyFont="true" applyBorder="true" applyAlignment="true">
      <alignment horizontal="right" vertical="top" wrapText="true"/>
    </xf>
    <xf numFmtId="0" fontId="151" fillId="3" borderId="10" xfId="45121" applyFont="true" applyAlignment="true">
      <alignment horizontal="right" vertical="top" wrapText="true"/>
    </xf>
    <xf numFmtId="0" fontId="151" fillId="3" borderId="10" xfId="45122" applyFont="true" applyAlignment="true">
      <alignment horizontal="right" vertical="top" wrapText="true"/>
    </xf>
    <xf numFmtId="0" fontId="151" fillId="3" borderId="10" xfId="45123" applyFont="true" applyAlignment="true">
      <alignment horizontal="right" vertical="top" wrapText="true"/>
    </xf>
    <xf numFmtId="0" fontId="24" fillId="3" borderId="10" xfId="19344" applyAlignment="true">
      <alignment horizontal="right" vertical="top" wrapText="true"/>
    </xf>
    <xf numFmtId="166" fontId="150" fillId="3" borderId="58" xfId="45128" applyNumberFormat="true" applyFont="true" applyBorder="true" applyAlignment="true">
      <alignment horizontal="right" vertical="top" wrapText="true"/>
    </xf>
    <xf numFmtId="166" fontId="150" fillId="3" borderId="58" xfId="45130" applyNumberFormat="true" applyFont="true" applyBorder="true" applyAlignment="true">
      <alignment horizontal="right" vertical="top" wrapText="true"/>
    </xf>
    <xf numFmtId="166" fontId="150" fillId="3" borderId="58" xfId="45132" applyNumberFormat="true" applyFont="true" applyBorder="true" applyAlignment="true">
      <alignment horizontal="right" vertical="top" wrapText="true"/>
    </xf>
    <xf numFmtId="166" fontId="150" fillId="3" borderId="59" xfId="45134" applyNumberFormat="true" applyFont="true" applyBorder="true" applyAlignment="true">
      <alignment horizontal="right" vertical="top" wrapText="true"/>
    </xf>
    <xf numFmtId="166" fontId="150" fillId="3" borderId="59" xfId="45136" applyNumberFormat="true" applyFont="true" applyBorder="true" applyAlignment="true">
      <alignment horizontal="right" vertical="top" wrapText="true"/>
    </xf>
    <xf numFmtId="166" fontId="150" fillId="3" borderId="59" xfId="45138" applyNumberFormat="true" applyFont="true" applyBorder="true" applyAlignment="true">
      <alignment horizontal="right" vertical="top" wrapText="true"/>
    </xf>
    <xf numFmtId="166" fontId="150" fillId="3" borderId="60" xfId="45140" applyNumberFormat="true" applyFont="true" applyBorder="true" applyAlignment="true">
      <alignment horizontal="right" vertical="top" wrapText="true"/>
    </xf>
    <xf numFmtId="166" fontId="150" fillId="3" borderId="60" xfId="45142" applyNumberFormat="true" applyFont="true" applyBorder="true" applyAlignment="true">
      <alignment horizontal="right" vertical="top" wrapText="true"/>
    </xf>
    <xf numFmtId="166" fontId="150" fillId="3" borderId="60" xfId="45144" applyNumberFormat="true" applyFont="true" applyBorder="true" applyAlignment="true">
      <alignment horizontal="right" vertical="top" wrapText="true"/>
    </xf>
    <xf numFmtId="167" fontId="150" fillId="3" borderId="59" xfId="45148" applyNumberFormat="true" applyFont="true" applyBorder="true" applyAlignment="true">
      <alignment horizontal="right" vertical="top" wrapText="true"/>
    </xf>
    <xf numFmtId="166" fontId="150" fillId="3" borderId="118" xfId="45171" applyNumberFormat="true" applyFont="true" applyBorder="true" applyAlignment="true">
      <alignment horizontal="right" vertical="top" wrapText="true"/>
    </xf>
    <xf numFmtId="166" fontId="150" fillId="3" borderId="119" xfId="45172" applyNumberFormat="true" applyFont="true" applyBorder="true" applyAlignment="true">
      <alignment horizontal="right" vertical="top" wrapText="true"/>
    </xf>
    <xf numFmtId="166" fontId="150" fillId="3" borderId="120" xfId="45173" applyNumberFormat="true" applyFont="true" applyBorder="true" applyAlignment="true">
      <alignment horizontal="right" vertical="top" wrapText="true"/>
    </xf>
    <xf numFmtId="166" fontId="150" fillId="3" borderId="118" xfId="45175" applyNumberFormat="true" applyFont="true" applyBorder="true" applyAlignment="true">
      <alignment horizontal="right" vertical="top" wrapText="true"/>
    </xf>
    <xf numFmtId="166" fontId="150" fillId="3" borderId="119" xfId="45176" applyNumberFormat="true" applyFont="true" applyBorder="true" applyAlignment="true">
      <alignment horizontal="right" vertical="top" wrapText="true"/>
    </xf>
    <xf numFmtId="166" fontId="150" fillId="3" borderId="120" xfId="45177" applyNumberFormat="true" applyFont="true" applyBorder="true" applyAlignment="true">
      <alignment horizontal="right" vertical="top" wrapText="true"/>
    </xf>
    <xf numFmtId="166" fontId="150" fillId="3" borderId="118" xfId="45179" applyNumberFormat="true" applyFont="true" applyBorder="true" applyAlignment="true">
      <alignment horizontal="right" vertical="top" wrapText="true"/>
    </xf>
    <xf numFmtId="166" fontId="150" fillId="3" borderId="119" xfId="45180" applyNumberFormat="true" applyFont="true" applyBorder="true" applyAlignment="true">
      <alignment horizontal="right" vertical="top" wrapText="true"/>
    </xf>
    <xf numFmtId="166" fontId="150" fillId="3" borderId="120" xfId="45181" applyNumberFormat="true" applyFont="true" applyBorder="true" applyAlignment="true">
      <alignment horizontal="right" vertical="top" wrapText="true"/>
    </xf>
    <xf numFmtId="0" fontId="151" fillId="3" borderId="57" xfId="45124" applyFont="true" applyBorder="true" applyAlignment="true">
      <alignment horizontal="right" vertical="top" wrapText="true"/>
    </xf>
    <xf numFmtId="0" fontId="151" fillId="3" borderId="57" xfId="45125" applyFont="true" applyBorder="true" applyAlignment="true">
      <alignment horizontal="right" vertical="top" wrapText="true"/>
    </xf>
    <xf numFmtId="0" fontId="151" fillId="3" borderId="57" xfId="45126" applyFont="true" applyBorder="true" applyAlignment="true">
      <alignment horizontal="right" vertical="top" wrapText="true"/>
    </xf>
    <xf numFmtId="0" fontId="151" fillId="3" borderId="57" xfId="45183" applyFont="true" applyBorder="true" applyAlignment="true">
      <alignment horizontal="right" vertical="top" wrapText="true"/>
    </xf>
    <xf numFmtId="0" fontId="151" fillId="3" borderId="57" xfId="45185" applyFont="true" applyBorder="true" applyAlignment="true">
      <alignment horizontal="right" vertical="top" wrapText="true"/>
    </xf>
    <xf numFmtId="0" fontId="151" fillId="3" borderId="57" xfId="45187" applyFont="true" applyBorder="true" applyAlignment="true">
      <alignment horizontal="right" vertical="top" wrapText="true"/>
    </xf>
    <xf numFmtId="166" fontId="150" fillId="3" borderId="121" xfId="45188" applyNumberFormat="true" applyFont="true" applyBorder="true" applyAlignment="true">
      <alignment horizontal="right" vertical="top" wrapText="true"/>
    </xf>
    <xf numFmtId="166" fontId="150" fillId="3" borderId="121" xfId="45189" applyNumberFormat="true" applyFont="true" applyBorder="true" applyAlignment="true">
      <alignment horizontal="right" vertical="top" wrapText="true"/>
    </xf>
    <xf numFmtId="166" fontId="150" fillId="3" borderId="121" xfId="45190" applyNumberFormat="true" applyFont="true" applyBorder="true" applyAlignment="true">
      <alignment horizontal="right" vertical="top" wrapText="true"/>
    </xf>
    <xf numFmtId="0" fontId="151" fillId="3" borderId="57" xfId="45408" applyFont="true" applyBorder="true" applyAlignment="true">
      <alignment horizontal="right" vertical="top" wrapText="true"/>
    </xf>
    <xf numFmtId="0" fontId="151" fillId="3" borderId="57" xfId="45409" applyFont="true" applyBorder="true" applyAlignment="true">
      <alignment horizontal="right" vertical="top" wrapText="true"/>
    </xf>
    <xf numFmtId="0" fontId="151" fillId="3" borderId="57" xfId="45410" applyFont="true" applyBorder="true" applyAlignment="true">
      <alignment horizontal="right" vertical="top" wrapText="true"/>
    </xf>
    <xf numFmtId="0" fontId="151" fillId="3" borderId="117" xfId="45426" applyFont="true" applyBorder="true" applyAlignment="true">
      <alignment horizontal="right" vertical="top" wrapText="true"/>
    </xf>
    <xf numFmtId="0" fontId="151" fillId="3" borderId="54" xfId="45427" applyFont="true" applyBorder="true" applyAlignment="true">
      <alignment horizontal="right" vertical="top" wrapText="true"/>
    </xf>
    <xf numFmtId="0" fontId="151" fillId="3" borderId="55" xfId="45428" applyFont="true" applyBorder="true" applyAlignment="true">
      <alignment horizontal="right" vertical="top" wrapText="true"/>
    </xf>
    <xf numFmtId="0" fontId="151" fillId="3" borderId="117" xfId="45429" applyFont="true" applyBorder="true" applyAlignment="true">
      <alignment horizontal="right" vertical="top" wrapText="true"/>
    </xf>
    <xf numFmtId="0" fontId="151" fillId="3" borderId="54" xfId="45430" applyFont="true" applyBorder="true" applyAlignment="true">
      <alignment horizontal="right" vertical="top" wrapText="true"/>
    </xf>
    <xf numFmtId="0" fontId="151" fillId="3" borderId="55" xfId="45431" applyFont="true" applyBorder="true" applyAlignment="true">
      <alignment horizontal="right" vertical="top" wrapText="true"/>
    </xf>
    <xf numFmtId="0" fontId="151" fillId="3" borderId="117" xfId="45432" applyFont="true" applyBorder="true" applyAlignment="true">
      <alignment horizontal="right" vertical="top" wrapText="true"/>
    </xf>
    <xf numFmtId="0" fontId="151" fillId="3" borderId="54" xfId="45433" applyFont="true" applyBorder="true" applyAlignment="true">
      <alignment horizontal="right" vertical="top" wrapText="true"/>
    </xf>
    <xf numFmtId="0" fontId="151" fillId="3" borderId="55" xfId="45434" applyFont="true" applyBorder="true" applyAlignment="true">
      <alignment horizontal="right" vertical="top" wrapText="true"/>
    </xf>
    <xf numFmtId="0" fontId="151" fillId="3" borderId="10" xfId="45384" applyFont="true" applyAlignment="true">
      <alignment horizontal="right" vertical="top" wrapText="true"/>
    </xf>
    <xf numFmtId="0" fontId="151" fillId="3" borderId="10" xfId="45385" applyFont="true" applyAlignment="true">
      <alignment horizontal="right" vertical="top" wrapText="true"/>
    </xf>
    <xf numFmtId="0" fontId="151" fillId="3" borderId="10" xfId="45386" applyFont="true" applyAlignment="true">
      <alignment horizontal="right" vertical="top" wrapText="true"/>
    </xf>
    <xf numFmtId="166" fontId="150" fillId="3" borderId="58" xfId="45391" applyNumberFormat="true" applyFont="true" applyBorder="true" applyAlignment="true">
      <alignment horizontal="right" vertical="top" wrapText="true"/>
    </xf>
    <xf numFmtId="166" fontId="150" fillId="3" borderId="58" xfId="45393" applyNumberFormat="true" applyFont="true" applyBorder="true" applyAlignment="true">
      <alignment horizontal="right" vertical="top" wrapText="true"/>
    </xf>
    <xf numFmtId="166" fontId="150" fillId="3" borderId="58" xfId="45395" applyNumberFormat="true" applyFont="true" applyBorder="true" applyAlignment="true">
      <alignment horizontal="right" vertical="top" wrapText="true"/>
    </xf>
    <xf numFmtId="166" fontId="150" fillId="3" borderId="59" xfId="45397" applyNumberFormat="true" applyFont="true" applyBorder="true" applyAlignment="true">
      <alignment horizontal="right" vertical="top" wrapText="true"/>
    </xf>
    <xf numFmtId="166" fontId="150" fillId="3" borderId="59" xfId="45399" applyNumberFormat="true" applyFont="true" applyBorder="true" applyAlignment="true">
      <alignment horizontal="right" vertical="top" wrapText="true"/>
    </xf>
    <xf numFmtId="166" fontId="150" fillId="3" borderId="59" xfId="45401" applyNumberFormat="true" applyFont="true" applyBorder="true" applyAlignment="true">
      <alignment horizontal="right" vertical="top" wrapText="true"/>
    </xf>
    <xf numFmtId="166" fontId="150" fillId="3" borderId="60" xfId="45403" applyNumberFormat="true" applyFont="true" applyBorder="true" applyAlignment="true">
      <alignment horizontal="right" vertical="top" wrapText="true"/>
    </xf>
    <xf numFmtId="166" fontId="150" fillId="3" borderId="60" xfId="45405" applyNumberFormat="true" applyFont="true" applyBorder="true" applyAlignment="true">
      <alignment horizontal="right" vertical="top" wrapText="true"/>
    </xf>
    <xf numFmtId="166" fontId="150" fillId="3" borderId="60" xfId="45407" applyNumberFormat="true" applyFont="true" applyBorder="true" applyAlignment="true">
      <alignment horizontal="right" vertical="top" wrapText="true"/>
    </xf>
    <xf numFmtId="167" fontId="150" fillId="3" borderId="59" xfId="45411" applyNumberFormat="true" applyFont="true" applyBorder="true" applyAlignment="true">
      <alignment horizontal="right" vertical="top" wrapText="true"/>
    </xf>
    <xf numFmtId="167" fontId="150" fillId="3" borderId="59" xfId="45412" applyNumberFormat="true" applyFont="true" applyBorder="true" applyAlignment="true">
      <alignment horizontal="right" vertical="top" wrapText="true"/>
    </xf>
    <xf numFmtId="167" fontId="150" fillId="3" borderId="59" xfId="45413" applyNumberFormat="true" applyFont="true" applyBorder="true" applyAlignment="true">
      <alignment horizontal="right" vertical="top" wrapText="true"/>
    </xf>
    <xf numFmtId="166" fontId="150" fillId="3" borderId="118" xfId="45436" applyNumberFormat="true" applyFont="true" applyBorder="true" applyAlignment="true">
      <alignment horizontal="right" vertical="top" wrapText="true"/>
    </xf>
    <xf numFmtId="166" fontId="150" fillId="3" borderId="119" xfId="45437" applyNumberFormat="true" applyFont="true" applyBorder="true" applyAlignment="true">
      <alignment horizontal="right" vertical="top" wrapText="true"/>
    </xf>
    <xf numFmtId="166" fontId="150" fillId="3" borderId="120" xfId="45438" applyNumberFormat="true" applyFont="true" applyBorder="true" applyAlignment="true">
      <alignment horizontal="right" vertical="top" wrapText="true"/>
    </xf>
    <xf numFmtId="166" fontId="150" fillId="3" borderId="118" xfId="45440" applyNumberFormat="true" applyFont="true" applyBorder="true" applyAlignment="true">
      <alignment horizontal="right" vertical="top" wrapText="true"/>
    </xf>
    <xf numFmtId="166" fontId="150" fillId="3" borderId="119" xfId="45441" applyNumberFormat="true" applyFont="true" applyBorder="true" applyAlignment="true">
      <alignment horizontal="right" vertical="top" wrapText="true"/>
    </xf>
    <xf numFmtId="166" fontId="150" fillId="3" borderId="120" xfId="45442" applyNumberFormat="true" applyFont="true" applyBorder="true" applyAlignment="true">
      <alignment horizontal="right" vertical="top" wrapText="true"/>
    </xf>
    <xf numFmtId="166" fontId="150" fillId="3" borderId="118" xfId="45444" applyNumberFormat="true" applyFont="true" applyBorder="true" applyAlignment="true">
      <alignment horizontal="right" vertical="top" wrapText="true"/>
    </xf>
    <xf numFmtId="166" fontId="150" fillId="3" borderId="119" xfId="45445" applyNumberFormat="true" applyFont="true" applyBorder="true" applyAlignment="true">
      <alignment horizontal="right" vertical="top" wrapText="true"/>
    </xf>
    <xf numFmtId="166" fontId="150" fillId="3" borderId="120" xfId="45446" applyNumberFormat="true" applyFont="true" applyBorder="true" applyAlignment="true">
      <alignment horizontal="right" vertical="top" wrapText="true"/>
    </xf>
    <xf numFmtId="0" fontId="151" fillId="3" borderId="57" xfId="45387" applyFont="true" applyBorder="true" applyAlignment="true">
      <alignment horizontal="right" vertical="top" wrapText="true"/>
    </xf>
    <xf numFmtId="0" fontId="151" fillId="3" borderId="57" xfId="45388" applyFont="true" applyBorder="true" applyAlignment="true">
      <alignment horizontal="right" vertical="top" wrapText="true"/>
    </xf>
    <xf numFmtId="0" fontId="151" fillId="3" borderId="57" xfId="45389" applyFont="true" applyBorder="true" applyAlignment="true">
      <alignment horizontal="right" vertical="top" wrapText="true"/>
    </xf>
    <xf numFmtId="0" fontId="151" fillId="3" borderId="57" xfId="45448" applyFont="true" applyBorder="true" applyAlignment="true">
      <alignment horizontal="right" vertical="top" wrapText="true"/>
    </xf>
    <xf numFmtId="0" fontId="151" fillId="3" borderId="57" xfId="45450" applyFont="true" applyBorder="true" applyAlignment="true">
      <alignment horizontal="right" vertical="top" wrapText="true"/>
    </xf>
    <xf numFmtId="0" fontId="151" fillId="3" borderId="57" xfId="45452" applyFont="true" applyBorder="true" applyAlignment="true">
      <alignment horizontal="right" vertical="top" wrapText="true"/>
    </xf>
    <xf numFmtId="166" fontId="150" fillId="3" borderId="121" xfId="45453" applyNumberFormat="true" applyFont="true" applyBorder="true" applyAlignment="true">
      <alignment horizontal="right" vertical="top" wrapText="true"/>
    </xf>
    <xf numFmtId="166" fontId="150" fillId="3" borderId="121" xfId="45454" applyNumberFormat="true" applyFont="true" applyBorder="true" applyAlignment="true">
      <alignment horizontal="right" vertical="top" wrapText="true"/>
    </xf>
    <xf numFmtId="166" fontId="150" fillId="3" borderId="121" xfId="45455" applyNumberFormat="true" applyFont="true" applyBorder="true" applyAlignment="true">
      <alignment horizontal="right" vertical="top" wrapText="true"/>
    </xf>
    <xf numFmtId="0" fontId="151" fillId="3" borderId="57" xfId="45660" applyFont="true" applyBorder="true" applyAlignment="true">
      <alignment horizontal="right" vertical="top" wrapText="true"/>
    </xf>
    <xf numFmtId="0" fontId="151" fillId="3" borderId="57" xfId="45661" applyFont="true" applyBorder="true" applyAlignment="true">
      <alignment horizontal="right" vertical="top" wrapText="true"/>
    </xf>
    <xf numFmtId="0" fontId="151" fillId="3" borderId="57" xfId="45662" applyFont="true" applyBorder="true" applyAlignment="true">
      <alignment horizontal="right" vertical="top" wrapText="true"/>
    </xf>
    <xf numFmtId="0" fontId="151" fillId="3" borderId="117" xfId="45670" applyFont="true" applyBorder="true" applyAlignment="true">
      <alignment horizontal="right" vertical="top" wrapText="true"/>
    </xf>
    <xf numFmtId="0" fontId="151" fillId="3" borderId="54" xfId="45671" applyFont="true" applyBorder="true" applyAlignment="true">
      <alignment horizontal="right" vertical="top" wrapText="true"/>
    </xf>
    <xf numFmtId="0" fontId="151" fillId="3" borderId="55" xfId="45672" applyFont="true" applyBorder="true" applyAlignment="true">
      <alignment horizontal="right" vertical="top" wrapText="true"/>
    </xf>
    <xf numFmtId="0" fontId="151" fillId="3" borderId="10" xfId="45638" applyFont="true" applyAlignment="true">
      <alignment horizontal="right" vertical="top" wrapText="true"/>
    </xf>
    <xf numFmtId="0" fontId="151" fillId="3" borderId="117" xfId="45685" applyFont="true" applyBorder="true" applyAlignment="true">
      <alignment horizontal="right" vertical="top" wrapText="true"/>
    </xf>
    <xf numFmtId="0" fontId="151" fillId="3" borderId="54" xfId="45686" applyFont="true" applyBorder="true" applyAlignment="true">
      <alignment horizontal="right" vertical="top" wrapText="true"/>
    </xf>
    <xf numFmtId="0" fontId="151" fillId="3" borderId="55" xfId="45687" applyFont="true" applyBorder="true" applyAlignment="true">
      <alignment horizontal="right" vertical="top" wrapText="true"/>
    </xf>
    <xf numFmtId="0" fontId="151" fillId="3" borderId="117" xfId="45688" applyFont="true" applyBorder="true" applyAlignment="true">
      <alignment horizontal="right" vertical="top" wrapText="true"/>
    </xf>
    <xf numFmtId="0" fontId="151" fillId="3" borderId="54" xfId="45689" applyFont="true" applyBorder="true" applyAlignment="true">
      <alignment horizontal="right" vertical="top" wrapText="true"/>
    </xf>
    <xf numFmtId="0" fontId="151" fillId="3" borderId="55" xfId="45690" applyFont="true" applyBorder="true" applyAlignment="true">
      <alignment horizontal="right" vertical="top" wrapText="true"/>
    </xf>
    <xf numFmtId="0" fontId="151" fillId="3" borderId="10" xfId="45636" applyFont="true" applyAlignment="true">
      <alignment horizontal="right" vertical="top" wrapText="true"/>
    </xf>
    <xf numFmtId="0" fontId="151" fillId="3" borderId="10" xfId="45637" applyFont="true" applyAlignment="true">
      <alignment horizontal="right" vertical="top" wrapText="true"/>
    </xf>
    <xf numFmtId="166" fontId="150" fillId="3" borderId="58" xfId="45643" applyNumberFormat="true" applyFont="true" applyBorder="true" applyAlignment="true">
      <alignment horizontal="right" vertical="top" wrapText="true"/>
    </xf>
    <xf numFmtId="166" fontId="150" fillId="3" borderId="58" xfId="45645" applyNumberFormat="true" applyFont="true" applyBorder="true" applyAlignment="true">
      <alignment horizontal="right" vertical="top" wrapText="true"/>
    </xf>
    <xf numFmtId="166" fontId="150" fillId="3" borderId="58" xfId="45647" applyNumberFormat="true" applyFont="true" applyBorder="true" applyAlignment="true">
      <alignment horizontal="right" vertical="top" wrapText="true"/>
    </xf>
    <xf numFmtId="166" fontId="150" fillId="3" borderId="59" xfId="45649" applyNumberFormat="true" applyFont="true" applyBorder="true" applyAlignment="true">
      <alignment horizontal="right" vertical="top" wrapText="true"/>
    </xf>
    <xf numFmtId="166" fontId="150" fillId="3" borderId="59" xfId="45651" applyNumberFormat="true" applyFont="true" applyBorder="true" applyAlignment="true">
      <alignment horizontal="right" vertical="top" wrapText="true"/>
    </xf>
    <xf numFmtId="166" fontId="150" fillId="3" borderId="59" xfId="45653" applyNumberFormat="true" applyFont="true" applyBorder="true" applyAlignment="true">
      <alignment horizontal="right" vertical="top" wrapText="true"/>
    </xf>
    <xf numFmtId="166" fontId="150" fillId="3" borderId="60" xfId="45655" applyNumberFormat="true" applyFont="true" applyBorder="true" applyAlignment="true">
      <alignment horizontal="right" vertical="top" wrapText="true"/>
    </xf>
    <xf numFmtId="166" fontId="150" fillId="3" borderId="60" xfId="45657" applyNumberFormat="true" applyFont="true" applyBorder="true" applyAlignment="true">
      <alignment horizontal="right" vertical="top" wrapText="true"/>
    </xf>
    <xf numFmtId="166" fontId="150" fillId="3" borderId="60" xfId="45659" applyNumberFormat="true" applyFont="true" applyBorder="true" applyAlignment="true">
      <alignment horizontal="right" vertical="top" wrapText="true"/>
    </xf>
    <xf numFmtId="167" fontId="150" fillId="3" borderId="59" xfId="45663" applyNumberFormat="true" applyFont="true" applyBorder="true" applyAlignment="true">
      <alignment horizontal="right" vertical="top" wrapText="true"/>
    </xf>
    <xf numFmtId="167" fontId="150" fillId="3" borderId="59" xfId="45664" applyNumberFormat="true" applyFont="true" applyBorder="true" applyAlignment="true">
      <alignment horizontal="right" vertical="top" wrapText="true"/>
    </xf>
    <xf numFmtId="167" fontId="150" fillId="3" borderId="59" xfId="45665" applyNumberFormat="true" applyFont="true" applyBorder="true" applyAlignment="true">
      <alignment horizontal="right" vertical="top" wrapText="true"/>
    </xf>
    <xf numFmtId="166" fontId="150" fillId="3" borderId="118" xfId="45674" applyNumberFormat="true" applyFont="true" applyBorder="true" applyAlignment="true">
      <alignment horizontal="right" vertical="top" wrapText="true"/>
    </xf>
    <xf numFmtId="166" fontId="150" fillId="3" borderId="119" xfId="45675" applyNumberFormat="true" applyFont="true" applyBorder="true" applyAlignment="true">
      <alignment horizontal="right" vertical="top" wrapText="true"/>
    </xf>
    <xf numFmtId="166" fontId="150" fillId="3" borderId="120" xfId="45676" applyNumberFormat="true" applyFont="true" applyBorder="true" applyAlignment="true">
      <alignment horizontal="right" vertical="top" wrapText="true"/>
    </xf>
    <xf numFmtId="0" fontId="151" fillId="3" borderId="57" xfId="45641" applyFont="true" applyBorder="true" applyAlignment="true">
      <alignment horizontal="right" vertical="top" wrapText="true"/>
    </xf>
    <xf numFmtId="166" fontId="150" fillId="3" borderId="118" xfId="45692" applyNumberFormat="true" applyFont="true" applyBorder="true" applyAlignment="true">
      <alignment horizontal="right" vertical="top" wrapText="true"/>
    </xf>
    <xf numFmtId="166" fontId="150" fillId="3" borderId="119" xfId="45693" applyNumberFormat="true" applyFont="true" applyBorder="true" applyAlignment="true">
      <alignment horizontal="right" vertical="top" wrapText="true"/>
    </xf>
    <xf numFmtId="166" fontId="150" fillId="3" borderId="120" xfId="45694" applyNumberFormat="true" applyFont="true" applyBorder="true" applyAlignment="true">
      <alignment horizontal="right" vertical="top" wrapText="true"/>
    </xf>
    <xf numFmtId="166" fontId="150" fillId="3" borderId="118" xfId="45696" applyNumberFormat="true" applyFont="true" applyBorder="true" applyAlignment="true">
      <alignment horizontal="right" vertical="top" wrapText="true"/>
    </xf>
    <xf numFmtId="166" fontId="150" fillId="3" borderId="119" xfId="45697" applyNumberFormat="true" applyFont="true" applyBorder="true" applyAlignment="true">
      <alignment horizontal="right" vertical="top" wrapText="true"/>
    </xf>
    <xf numFmtId="166" fontId="150" fillId="3" borderId="120" xfId="45698" applyNumberFormat="true" applyFont="true" applyBorder="true" applyAlignment="true">
      <alignment horizontal="right" vertical="top" wrapText="true"/>
    </xf>
    <xf numFmtId="0" fontId="151" fillId="3" borderId="57" xfId="45639" applyFont="true" applyBorder="true" applyAlignment="true">
      <alignment horizontal="right" vertical="top" wrapText="true"/>
    </xf>
    <xf numFmtId="0" fontId="151" fillId="3" borderId="57" xfId="45640" applyFont="true" applyBorder="true" applyAlignment="true">
      <alignment horizontal="right" vertical="top" wrapText="true"/>
    </xf>
    <xf numFmtId="0" fontId="151" fillId="3" borderId="57" xfId="45700" applyFont="true" applyBorder="true" applyAlignment="true">
      <alignment horizontal="right" vertical="top" wrapText="true"/>
    </xf>
    <xf numFmtId="166" fontId="150" fillId="3" borderId="121" xfId="45701" applyNumberFormat="true" applyFont="true" applyBorder="true" applyAlignment="true">
      <alignment horizontal="right" vertical="top" wrapText="true"/>
    </xf>
    <xf numFmtId="0" fontId="151" fillId="3" borderId="57" xfId="45703" applyFont="true" applyBorder="true" applyAlignment="true">
      <alignment horizontal="right" vertical="top" wrapText="true"/>
    </xf>
    <xf numFmtId="0" fontId="151" fillId="3" borderId="57" xfId="45705" applyFont="true" applyBorder="true" applyAlignment="true">
      <alignment horizontal="right" vertical="top" wrapText="true"/>
    </xf>
    <xf numFmtId="166" fontId="150" fillId="3" borderId="121" xfId="45706" applyNumberFormat="true" applyFont="true" applyBorder="true" applyAlignment="true">
      <alignment horizontal="right" vertical="top" wrapText="true"/>
    </xf>
    <xf numFmtId="166" fontId="150" fillId="3" borderId="121" xfId="45707" applyNumberFormat="true" applyFont="true" applyBorder="true" applyAlignment="true">
      <alignment horizontal="right" vertical="top" wrapText="true"/>
    </xf>
    <xf numFmtId="0" fontId="151" fillId="3" borderId="57" xfId="45941" applyFont="true" applyBorder="true" applyAlignment="true">
      <alignment horizontal="right" vertical="top" wrapText="true"/>
    </xf>
    <xf numFmtId="0" fontId="151" fillId="3" borderId="57" xfId="45944" applyFont="true" applyBorder="true" applyAlignment="true">
      <alignment horizontal="right" vertical="top" wrapText="true"/>
    </xf>
    <xf numFmtId="0" fontId="151" fillId="3" borderId="57" xfId="45945" applyFont="true" applyBorder="true" applyAlignment="true">
      <alignment horizontal="right" vertical="top" wrapText="true"/>
    </xf>
    <xf numFmtId="0" fontId="151" fillId="3" borderId="117" xfId="45949" applyFont="true" applyBorder="true" applyAlignment="true">
      <alignment horizontal="right" vertical="top" wrapText="true"/>
    </xf>
    <xf numFmtId="0" fontId="151" fillId="3" borderId="54" xfId="45950" applyFont="true" applyBorder="true" applyAlignment="true">
      <alignment horizontal="right" vertical="top" wrapText="true"/>
    </xf>
    <xf numFmtId="0" fontId="151" fillId="3" borderId="55" xfId="45951" applyFont="true" applyBorder="true" applyAlignment="true">
      <alignment horizontal="right" vertical="top" wrapText="true"/>
    </xf>
    <xf numFmtId="0" fontId="151" fillId="3" borderId="10" xfId="45928" applyFont="true" applyAlignment="true">
      <alignment horizontal="right" vertical="top" wrapText="true"/>
    </xf>
    <xf numFmtId="0" fontId="151" fillId="3" borderId="117" xfId="45958" applyFont="true" applyBorder="true" applyAlignment="true">
      <alignment horizontal="right" vertical="top" wrapText="true"/>
    </xf>
    <xf numFmtId="0" fontId="151" fillId="3" borderId="54" xfId="45959" applyFont="true" applyBorder="true" applyAlignment="true">
      <alignment horizontal="right" vertical="top" wrapText="true"/>
    </xf>
    <xf numFmtId="0" fontId="151" fillId="3" borderId="55" xfId="45960" applyFont="true" applyBorder="true" applyAlignment="true">
      <alignment horizontal="right" vertical="top" wrapText="true"/>
    </xf>
    <xf numFmtId="0" fontId="151" fillId="3" borderId="10" xfId="45930" applyFont="true" applyAlignment="true">
      <alignment horizontal="right" vertical="top" wrapText="true"/>
    </xf>
    <xf numFmtId="0" fontId="151" fillId="3" borderId="117" xfId="45967" applyFont="true" applyBorder="true" applyAlignment="true">
      <alignment horizontal="right" vertical="top" wrapText="true"/>
    </xf>
    <xf numFmtId="0" fontId="151" fillId="3" borderId="54" xfId="45968" applyFont="true" applyBorder="true" applyAlignment="true">
      <alignment horizontal="right" vertical="top" wrapText="true"/>
    </xf>
    <xf numFmtId="0" fontId="151" fillId="3" borderId="55" xfId="45969" applyFont="true" applyBorder="true" applyAlignment="true">
      <alignment horizontal="right" vertical="top" wrapText="true"/>
    </xf>
    <xf numFmtId="0" fontId="151" fillId="3" borderId="10" xfId="45929" applyFont="true" applyAlignment="true">
      <alignment horizontal="right" vertical="top" wrapText="true"/>
    </xf>
    <xf numFmtId="166" fontId="150" fillId="3" borderId="58" xfId="45934" applyNumberFormat="true" applyFont="true" applyBorder="true" applyAlignment="true">
      <alignment horizontal="right" vertical="top" wrapText="true"/>
    </xf>
    <xf numFmtId="0" fontId="24" fillId="3" borderId="10" xfId="34367" applyAlignment="true">
      <alignment horizontal="right" vertical="top" wrapText="true"/>
    </xf>
    <xf numFmtId="166" fontId="150" fillId="3" borderId="58" xfId="45935" applyNumberFormat="true" applyFont="true" applyBorder="true" applyAlignment="true">
      <alignment horizontal="right" vertical="top" wrapText="true"/>
    </xf>
    <xf numFmtId="166" fontId="150" fillId="3" borderId="58" xfId="45936" applyNumberFormat="true" applyFont="true" applyBorder="true" applyAlignment="true">
      <alignment horizontal="right" vertical="top" wrapText="true"/>
    </xf>
    <xf numFmtId="166" fontId="150" fillId="3" borderId="59" xfId="45937" applyNumberFormat="true" applyFont="true" applyBorder="true" applyAlignment="true">
      <alignment horizontal="right" vertical="top" wrapText="true"/>
    </xf>
    <xf numFmtId="166" fontId="150" fillId="3" borderId="59" xfId="45938" applyNumberFormat="true" applyFont="true" applyBorder="true" applyAlignment="true">
      <alignment horizontal="right" vertical="top" wrapText="true"/>
    </xf>
    <xf numFmtId="166" fontId="150" fillId="3" borderId="59" xfId="45939" applyNumberFormat="true" applyFont="true" applyBorder="true" applyAlignment="true">
      <alignment horizontal="right" vertical="top" wrapText="true"/>
    </xf>
    <xf numFmtId="166" fontId="150" fillId="3" borderId="60" xfId="45940" applyNumberFormat="true" applyFont="true" applyBorder="true" applyAlignment="true">
      <alignment horizontal="right" vertical="top" wrapText="true"/>
    </xf>
    <xf numFmtId="166" fontId="150" fillId="3" borderId="60" xfId="45942" applyNumberFormat="true" applyFont="true" applyBorder="true" applyAlignment="true">
      <alignment horizontal="right" vertical="top" wrapText="true"/>
    </xf>
    <xf numFmtId="166" fontId="150" fillId="3" borderId="60" xfId="45943" applyNumberFormat="true" applyFont="true" applyBorder="true" applyAlignment="true">
      <alignment horizontal="right" vertical="top" wrapText="true"/>
    </xf>
    <xf numFmtId="166" fontId="150" fillId="3" borderId="118" xfId="45952" applyNumberFormat="true" applyFont="true" applyBorder="true" applyAlignment="true">
      <alignment horizontal="right" vertical="top" wrapText="true"/>
    </xf>
    <xf numFmtId="166" fontId="150" fillId="3" borderId="119" xfId="45953" applyNumberFormat="true" applyFont="true" applyBorder="true" applyAlignment="true">
      <alignment horizontal="right" vertical="top" wrapText="true"/>
    </xf>
    <xf numFmtId="166" fontId="150" fillId="3" borderId="120" xfId="45954" applyNumberFormat="true" applyFont="true" applyBorder="true" applyAlignment="true">
      <alignment horizontal="right" vertical="top" wrapText="true"/>
    </xf>
    <xf numFmtId="0" fontId="151" fillId="3" borderId="57" xfId="45931" applyFont="true" applyBorder="true" applyAlignment="true">
      <alignment horizontal="right" vertical="top" wrapText="true"/>
    </xf>
    <xf numFmtId="166" fontId="150" fillId="3" borderId="118" xfId="45961" applyNumberFormat="true" applyFont="true" applyBorder="true" applyAlignment="true">
      <alignment horizontal="right" vertical="top" wrapText="true"/>
    </xf>
    <xf numFmtId="166" fontId="150" fillId="3" borderId="119" xfId="45962" applyNumberFormat="true" applyFont="true" applyBorder="true" applyAlignment="true">
      <alignment horizontal="right" vertical="top" wrapText="true"/>
    </xf>
    <xf numFmtId="166" fontId="150" fillId="3" borderId="120" xfId="45963" applyNumberFormat="true" applyFont="true" applyBorder="true" applyAlignment="true">
      <alignment horizontal="right" vertical="top" wrapText="true"/>
    </xf>
    <xf numFmtId="0" fontId="151" fillId="3" borderId="57" xfId="45933" applyFont="true" applyBorder="true" applyAlignment="true">
      <alignment horizontal="right" vertical="top" wrapText="true"/>
    </xf>
    <xf numFmtId="166" fontId="150" fillId="3" borderId="118" xfId="45970" applyNumberFormat="true" applyFont="true" applyBorder="true" applyAlignment="true">
      <alignment horizontal="right" vertical="top" wrapText="true"/>
    </xf>
    <xf numFmtId="166" fontId="150" fillId="3" borderId="119" xfId="45971" applyNumberFormat="true" applyFont="true" applyBorder="true" applyAlignment="true">
      <alignment horizontal="right" vertical="top" wrapText="true"/>
    </xf>
    <xf numFmtId="166" fontId="150" fillId="3" borderId="120" xfId="45972" applyNumberFormat="true" applyFont="true" applyBorder="true" applyAlignment="true">
      <alignment horizontal="right" vertical="top" wrapText="true"/>
    </xf>
    <xf numFmtId="0" fontId="151" fillId="3" borderId="57" xfId="45932" applyFont="true" applyBorder="true" applyAlignment="true">
      <alignment horizontal="right" vertical="top" wrapText="true"/>
    </xf>
    <xf numFmtId="0" fontId="151" fillId="3" borderId="57" xfId="45973" applyFont="true" applyBorder="true" applyAlignment="true">
      <alignment horizontal="right" vertical="top" wrapText="true"/>
    </xf>
    <xf numFmtId="166" fontId="150" fillId="3" borderId="121" xfId="45974" applyNumberFormat="true" applyFont="true" applyBorder="true" applyAlignment="true">
      <alignment horizontal="right" vertical="top" wrapText="true"/>
    </xf>
    <xf numFmtId="0" fontId="151" fillId="3" borderId="57" xfId="45975" applyFont="true" applyBorder="true" applyAlignment="true">
      <alignment horizontal="right" vertical="top" wrapText="true"/>
    </xf>
    <xf numFmtId="166" fontId="150" fillId="3" borderId="121" xfId="45976" applyNumberFormat="true" applyFont="true" applyBorder="true" applyAlignment="true">
      <alignment horizontal="right" vertical="top" wrapText="true"/>
    </xf>
    <xf numFmtId="0" fontId="151" fillId="3" borderId="57" xfId="45977" applyFont="true" applyBorder="true" applyAlignment="true">
      <alignment horizontal="right" vertical="top" wrapText="true"/>
    </xf>
    <xf numFmtId="166" fontId="150" fillId="3" borderId="121" xfId="45978" applyNumberFormat="true" applyFont="true" applyBorder="true" applyAlignment="true">
      <alignment horizontal="right" vertical="top" wrapText="true"/>
    </xf>
    <xf numFmtId="0" fontId="151" fillId="0" borderId="10" xfId="44970" applyFont="true" applyFill="true" applyBorder="true" applyAlignment="true">
      <alignment horizontal="left" vertical="top" wrapText="true"/>
    </xf>
    <xf numFmtId="0" fontId="151" fillId="0" borderId="10" xfId="44976" applyFont="true" applyFill="true" applyBorder="true" applyAlignment="true">
      <alignment horizontal="left" vertical="top" wrapText="true"/>
    </xf>
    <xf numFmtId="169" fontId="150" fillId="0" borderId="10" xfId="44977" applyNumberFormat="true" applyFont="true" applyFill="true" applyBorder="true" applyAlignment="true">
      <alignment horizontal="right" vertical="top"/>
    </xf>
    <xf numFmtId="0" fontId="151" fillId="0" borderId="10" xfId="44982" applyFont="true" applyFill="true" applyBorder="true" applyAlignment="true">
      <alignment horizontal="left" vertical="top" wrapText="true"/>
    </xf>
    <xf numFmtId="0" fontId="155" fillId="0" borderId="10" xfId="19344" applyFont="true" applyFill="true" applyBorder="true" applyAlignment="true">
      <alignment horizontal="left" vertical="top"/>
    </xf>
    <xf numFmtId="170" fontId="155" fillId="0" borderId="10" xfId="19344" applyNumberFormat="true" applyFont="true" applyFill="true" applyBorder="true" applyAlignment="true">
      <alignment horizontal="right" vertical="top"/>
    </xf>
    <xf numFmtId="0" fontId="155" fillId="0" borderId="10" xfId="19344" applyFont="true" applyFill="true" applyBorder="true" applyAlignment="true">
      <alignment horizontal="left" wrapText="true"/>
    </xf>
    <xf numFmtId="0" fontId="155" fillId="0" borderId="10" xfId="19344" applyFont="true" applyFill="true" applyBorder="true" applyAlignment="true">
      <alignment horizontal="center" wrapText="true"/>
    </xf>
    <xf numFmtId="0" fontId="24" fillId="0" borderId="10" xfId="19344" applyFill="true" applyBorder="true" applyAlignment="true">
      <alignment horizontal="center" vertical="center" wrapText="true"/>
    </xf>
    <xf numFmtId="0" fontId="151" fillId="0" borderId="10" xfId="44969" applyFont="true" applyFill="true" applyBorder="true" applyAlignment="true">
      <alignment horizontal="left" vertical="top" wrapText="true"/>
    </xf>
    <xf numFmtId="0" fontId="151" fillId="0" borderId="10" xfId="44975" applyFont="true" applyFill="true" applyBorder="true" applyAlignment="true">
      <alignment horizontal="left" vertical="top" wrapText="true"/>
    </xf>
    <xf numFmtId="0" fontId="151" fillId="0" borderId="10" xfId="44981" applyFont="true" applyFill="true" applyBorder="true" applyAlignment="true">
      <alignment horizontal="left" vertical="top" wrapText="true"/>
    </xf>
    <xf numFmtId="0" fontId="151" fillId="0" borderId="10" xfId="45232" applyFont="true" applyFill="true" applyBorder="true" applyAlignment="true">
      <alignment horizontal="left" vertical="top" wrapText="true"/>
    </xf>
    <xf numFmtId="0" fontId="151" fillId="0" borderId="10" xfId="45238" applyFont="true" applyFill="true" applyBorder="true" applyAlignment="true">
      <alignment horizontal="left" vertical="top" wrapText="true"/>
    </xf>
    <xf numFmtId="169" fontId="150" fillId="0" borderId="10" xfId="45239" applyNumberFormat="true" applyFont="true" applyFill="true" applyBorder="true" applyAlignment="true">
      <alignment horizontal="right" vertical="top"/>
    </xf>
    <xf numFmtId="0" fontId="151" fillId="0" borderId="10" xfId="45244" applyFont="true" applyFill="true" applyBorder="true" applyAlignment="true">
      <alignment horizontal="left" vertical="top" wrapText="true"/>
    </xf>
    <xf numFmtId="169" fontId="150" fillId="0" borderId="10" xfId="45245" applyNumberFormat="true" applyFont="true" applyFill="true" applyBorder="true" applyAlignment="true">
      <alignment horizontal="right" vertical="top"/>
    </xf>
    <xf numFmtId="0" fontId="151" fillId="0" borderId="10" xfId="45231" applyFont="true" applyFill="true" applyBorder="true" applyAlignment="true">
      <alignment horizontal="left" vertical="top" wrapText="true"/>
    </xf>
    <xf numFmtId="0" fontId="151" fillId="0" borderId="10" xfId="45237" applyFont="true" applyFill="true" applyBorder="true" applyAlignment="true">
      <alignment horizontal="left" vertical="top" wrapText="true"/>
    </xf>
    <xf numFmtId="0" fontId="151" fillId="0" borderId="10" xfId="45243" applyFont="true" applyFill="true" applyBorder="true" applyAlignment="true">
      <alignment horizontal="left" vertical="top" wrapText="true"/>
    </xf>
    <xf numFmtId="0" fontId="151" fillId="0" borderId="10" xfId="45494" applyFont="true" applyFill="true" applyBorder="true" applyAlignment="true">
      <alignment horizontal="left" vertical="top" wrapText="true"/>
    </xf>
    <xf numFmtId="0" fontId="151" fillId="0" borderId="10" xfId="45500" applyFont="true" applyFill="true" applyBorder="true" applyAlignment="true">
      <alignment horizontal="left" vertical="top" wrapText="true"/>
    </xf>
    <xf numFmtId="169" fontId="150" fillId="0" borderId="10" xfId="45501" applyNumberFormat="true" applyFont="true" applyFill="true" applyBorder="true" applyAlignment="true">
      <alignment horizontal="right" vertical="top"/>
    </xf>
    <xf numFmtId="0" fontId="151" fillId="0" borderId="10" xfId="45506" applyFont="true" applyFill="true" applyBorder="true" applyAlignment="true">
      <alignment horizontal="left" vertical="top" wrapText="true"/>
    </xf>
    <xf numFmtId="169" fontId="150" fillId="0" borderId="10" xfId="45507" applyNumberFormat="true" applyFont="true" applyFill="true" applyBorder="true" applyAlignment="true">
      <alignment horizontal="right" vertical="top"/>
    </xf>
    <xf numFmtId="0" fontId="151" fillId="0" borderId="10" xfId="45493" applyFont="true" applyFill="true" applyBorder="true" applyAlignment="true">
      <alignment horizontal="left" vertical="top" wrapText="true"/>
    </xf>
    <xf numFmtId="0" fontId="151" fillId="0" borderId="10" xfId="45499" applyFont="true" applyFill="true" applyBorder="true" applyAlignment="true">
      <alignment horizontal="left" vertical="top" wrapText="true"/>
    </xf>
    <xf numFmtId="0" fontId="151" fillId="0" borderId="10" xfId="45505" applyFont="true" applyFill="true" applyBorder="true" applyAlignment="true">
      <alignment horizontal="left" vertical="top" wrapText="true"/>
    </xf>
    <xf numFmtId="0" fontId="151" fillId="0" borderId="10" xfId="45751" applyFont="true" applyFill="true" applyBorder="true" applyAlignment="true">
      <alignment horizontal="left" vertical="top" wrapText="true"/>
    </xf>
    <xf numFmtId="0" fontId="151" fillId="0" borderId="10" xfId="45757" applyFont="true" applyFill="true" applyBorder="true" applyAlignment="true">
      <alignment horizontal="left" vertical="top" wrapText="true"/>
    </xf>
    <xf numFmtId="0" fontId="151" fillId="0" borderId="10" xfId="45763" applyFont="true" applyFill="true" applyBorder="true" applyAlignment="true">
      <alignment horizontal="left" vertical="top" wrapText="true"/>
    </xf>
    <xf numFmtId="0" fontId="151" fillId="0" borderId="10" xfId="45765" applyFont="true" applyFill="true" applyBorder="true" applyAlignment="true">
      <alignment horizontal="left" vertical="top" wrapText="true"/>
    </xf>
    <xf numFmtId="0" fontId="24" fillId="0" borderId="10" xfId="34367" applyFill="true" applyBorder="true" applyAlignment="true"/>
    <xf numFmtId="0" fontId="151" fillId="0" borderId="10" xfId="45750" applyFont="true" applyFill="true" applyBorder="true" applyAlignment="true">
      <alignment horizontal="left" vertical="top" wrapText="true"/>
    </xf>
    <xf numFmtId="0" fontId="151" fillId="0" borderId="10" xfId="45756" applyFont="true" applyFill="true" applyBorder="true" applyAlignment="true">
      <alignment horizontal="left" vertical="top" wrapText="true"/>
    </xf>
    <xf numFmtId="0" fontId="151" fillId="0" borderId="10" xfId="45762" applyFont="true" applyFill="true" applyBorder="true" applyAlignment="true">
      <alignment horizontal="left" vertical="top" wrapText="true"/>
    </xf>
    <xf numFmtId="0" fontId="151" fillId="0" borderId="10" xfId="45764" applyFont="true" applyFill="true" applyBorder="true" applyAlignment="true">
      <alignment horizontal="left" vertical="top" wrapText="true"/>
    </xf>
    <xf numFmtId="0" fontId="24" fillId="15" borderId="10" xfId="19344" applyFill="true" applyAlignment="true">
      <alignment vertical="center" wrapText="true"/>
    </xf>
    <xf numFmtId="0" fontId="24" fillId="15" borderId="10" xfId="19344" applyFill="true" applyAlignment="true">
      <alignment vertical="center"/>
    </xf>
    <xf numFmtId="0" fontId="155" fillId="27" borderId="10" xfId="19344" applyFont="true" applyFill="true" applyAlignment="true">
      <alignment horizontal="left" vertical="center"/>
    </xf>
    <xf numFmtId="0" fontId="24" fillId="0" borderId="10" xfId="19344" applyFill="true" applyBorder="true" applyAlignment="true">
      <alignment vertical="center"/>
    </xf>
    <xf numFmtId="0" fontId="24" fillId="3" borderId="10" xfId="34367" applyAlignment="true">
      <alignment vertical="center"/>
    </xf>
    <xf numFmtId="0" fontId="24" fillId="0" borderId="10" xfId="34367" applyFill="true" applyBorder="true" applyAlignment="true">
      <alignment vertical="center"/>
    </xf>
    <xf numFmtId="0" fontId="151" fillId="15" borderId="10" xfId="19405" applyFont="true" applyFill="true" applyAlignment="true">
      <alignment horizontal="left" vertical="center" wrapText="true"/>
    </xf>
    <xf numFmtId="0" fontId="179" fillId="27" borderId="3" xfId="19344" applyFont="true" applyFill="true" applyBorder="true" applyAlignment="true">
      <alignment horizontal="left" wrapText="true"/>
    </xf>
    <xf numFmtId="0" fontId="179" fillId="27" borderId="4" xfId="19344" applyFont="true" applyFill="true" applyBorder="true" applyAlignment="true">
      <alignment wrapText="true"/>
    </xf>
    <xf numFmtId="0" fontId="179" fillId="3" borderId="4" xfId="19344" applyFont="true" applyBorder="true"/>
    <xf numFmtId="0" fontId="179" fillId="27" borderId="3" xfId="19344" applyFont="true" applyFill="true" applyBorder="true" applyAlignment="true">
      <alignment wrapText="true"/>
    </xf>
    <xf numFmtId="0" fontId="179" fillId="27" borderId="5" xfId="19344" applyFont="true" applyFill="true" applyBorder="true" applyAlignment="true">
      <alignment wrapText="true"/>
    </xf>
    <xf numFmtId="0" fontId="179" fillId="27" borderId="6" xfId="19344" applyFont="true" applyFill="true" applyBorder="true" applyAlignment="true">
      <alignment wrapText="true"/>
    </xf>
    <xf numFmtId="170" fontId="155" fillId="27" borderId="10" xfId="19344" applyNumberFormat="true" applyFont="true" applyFill="true" applyAlignment="true">
      <alignment horizontal="right" vertical="center"/>
    </xf>
    <xf numFmtId="0" fontId="151" fillId="15" borderId="10" xfId="19445" applyFont="true" applyFill="true" applyAlignment="true">
      <alignment horizontal="left" vertical="center" wrapText="true"/>
    </xf>
    <xf numFmtId="0" fontId="151" fillId="15" borderId="10" xfId="19446" applyFont="true" applyFill="true" applyAlignment="true">
      <alignment horizontal="left" vertical="center"/>
    </xf>
    <xf numFmtId="0" fontId="151" fillId="15" borderId="10" xfId="19451" applyFont="true" applyFill="true" applyAlignment="true">
      <alignment horizontal="center" vertical="center" wrapText="true"/>
    </xf>
    <xf numFmtId="0" fontId="151" fillId="15" borderId="10" xfId="19447" applyFont="true" applyFill="true" applyAlignment="true">
      <alignment horizontal="left" vertical="center" wrapText="true"/>
    </xf>
    <xf numFmtId="0" fontId="151" fillId="15" borderId="10" xfId="19448" applyFont="true" applyFill="true" applyAlignment="true">
      <alignment horizontal="left" vertical="center"/>
    </xf>
    <xf numFmtId="0" fontId="151" fillId="15" borderId="10" xfId="19452" applyFont="true" applyFill="true" applyAlignment="true">
      <alignment horizontal="center" vertical="center" wrapText="true"/>
    </xf>
    <xf numFmtId="0" fontId="151" fillId="15" borderId="10" xfId="19449" applyFont="true" applyFill="true" applyAlignment="true">
      <alignment horizontal="left" vertical="center" wrapText="true"/>
    </xf>
    <xf numFmtId="0" fontId="151" fillId="15" borderId="10" xfId="19450" applyFont="true" applyFill="true" applyAlignment="true">
      <alignment horizontal="left" vertical="center"/>
    </xf>
    <xf numFmtId="0" fontId="151" fillId="15" borderId="10" xfId="19453" applyFont="true" applyFill="true" applyAlignment="true">
      <alignment horizontal="center" vertical="center" wrapText="true"/>
    </xf>
    <xf numFmtId="0" fontId="151" fillId="15" borderId="10" xfId="19454" applyFont="true" applyFill="true" applyAlignment="true">
      <alignment horizontal="left" vertical="center" wrapText="true"/>
    </xf>
    <xf numFmtId="0" fontId="151" fillId="15" borderId="10" xfId="19457" applyFont="true" applyFill="true" applyAlignment="true">
      <alignment horizontal="left" vertical="center"/>
    </xf>
    <xf numFmtId="168" fontId="150" fillId="15" borderId="10" xfId="19461" applyNumberFormat="true" applyFont="true" applyFill="true" applyAlignment="true">
      <alignment horizontal="right" vertical="center" wrapText="true"/>
    </xf>
    <xf numFmtId="0" fontId="151" fillId="15" borderId="10" xfId="19455" applyFont="true" applyFill="true" applyAlignment="true">
      <alignment horizontal="left" vertical="center" wrapText="true"/>
    </xf>
    <xf numFmtId="0" fontId="151" fillId="15" borderId="10" xfId="19458" applyFont="true" applyFill="true" applyAlignment="true">
      <alignment horizontal="left" vertical="center"/>
    </xf>
    <xf numFmtId="168" fontId="150" fillId="15" borderId="10" xfId="19462" applyNumberFormat="true" applyFont="true" applyFill="true" applyAlignment="true">
      <alignment horizontal="right" vertical="center" wrapText="true"/>
    </xf>
    <xf numFmtId="0" fontId="151" fillId="15" borderId="10" xfId="19459" applyFont="true" applyFill="true" applyAlignment="true">
      <alignment horizontal="left" vertical="center"/>
    </xf>
    <xf numFmtId="0" fontId="151" fillId="15" borderId="10" xfId="19456" applyFont="true" applyFill="true" applyAlignment="true">
      <alignment horizontal="left" vertical="center" wrapText="true"/>
    </xf>
    <xf numFmtId="0" fontId="151" fillId="15" borderId="10" xfId="19460" applyFont="true" applyFill="true" applyAlignment="true">
      <alignment horizontal="left" vertical="center"/>
    </xf>
    <xf numFmtId="168" fontId="150" fillId="15" borderId="10" xfId="19463" applyNumberFormat="true" applyFont="true" applyFill="true" applyAlignment="true">
      <alignment horizontal="right" vertical="center" wrapText="true"/>
    </xf>
    <xf numFmtId="0" fontId="151" fillId="15" borderId="10" xfId="19467" applyFont="true" applyFill="true" applyAlignment="true">
      <alignment horizontal="left" vertical="center" wrapText="true"/>
    </xf>
    <xf numFmtId="0" fontId="151" fillId="15" borderId="10" xfId="19468" applyFont="true" applyFill="true" applyAlignment="true">
      <alignment horizontal="left" vertical="center"/>
    </xf>
    <xf numFmtId="0" fontId="151" fillId="15" borderId="10" xfId="19473" applyFont="true" applyFill="true" applyAlignment="true">
      <alignment horizontal="center" vertical="center" wrapText="true"/>
    </xf>
    <xf numFmtId="0" fontId="151" fillId="15" borderId="10" xfId="19474" applyFont="true" applyFill="true" applyAlignment="true">
      <alignment horizontal="center" vertical="center" wrapText="true"/>
    </xf>
    <xf numFmtId="0" fontId="151" fillId="15" borderId="10" xfId="19469" applyFont="true" applyFill="true" applyAlignment="true">
      <alignment horizontal="left" vertical="center" wrapText="true"/>
    </xf>
    <xf numFmtId="0" fontId="151" fillId="15" borderId="10" xfId="19470" applyFont="true" applyFill="true" applyAlignment="true">
      <alignment horizontal="left" vertical="center"/>
    </xf>
    <xf numFmtId="0" fontId="151" fillId="15" borderId="10" xfId="19475" applyFont="true" applyFill="true" applyAlignment="true">
      <alignment horizontal="center" vertical="center" wrapText="true"/>
    </xf>
    <xf numFmtId="0" fontId="151" fillId="15" borderId="10" xfId="19476" applyFont="true" applyFill="true" applyAlignment="true">
      <alignment horizontal="center" vertical="center" wrapText="true"/>
    </xf>
    <xf numFmtId="0" fontId="151" fillId="15" borderId="10" xfId="19471" applyFont="true" applyFill="true" applyAlignment="true">
      <alignment horizontal="left" vertical="center" wrapText="true"/>
    </xf>
    <xf numFmtId="0" fontId="151" fillId="15" borderId="10" xfId="19472" applyFont="true" applyFill="true" applyAlignment="true">
      <alignment horizontal="left" vertical="center"/>
    </xf>
    <xf numFmtId="0" fontId="151" fillId="15" borderId="10" xfId="19477" applyFont="true" applyFill="true" applyAlignment="true">
      <alignment horizontal="center" vertical="center" wrapText="true"/>
    </xf>
    <xf numFmtId="0" fontId="151" fillId="15" borderId="10" xfId="19478" applyFont="true" applyFill="true" applyAlignment="true">
      <alignment horizontal="center" vertical="center" wrapText="true"/>
    </xf>
    <xf numFmtId="0" fontId="151" fillId="15" borderId="10" xfId="19479" applyFont="true" applyFill="true" applyAlignment="true">
      <alignment horizontal="left" vertical="center" wrapText="true"/>
    </xf>
    <xf numFmtId="0" fontId="151" fillId="15" borderId="10" xfId="19482" applyFont="true" applyFill="true" applyAlignment="true">
      <alignment horizontal="left" vertical="center"/>
    </xf>
    <xf numFmtId="168" fontId="150" fillId="15" borderId="10" xfId="19485" applyNumberFormat="true" applyFont="true" applyFill="true" applyAlignment="true">
      <alignment horizontal="right" vertical="center" wrapText="true"/>
    </xf>
    <xf numFmtId="168" fontId="150" fillId="15" borderId="10" xfId="19486" applyNumberFormat="true" applyFont="true" applyFill="true" applyAlignment="true">
      <alignment horizontal="right" vertical="center" wrapText="true"/>
    </xf>
    <xf numFmtId="0" fontId="151" fillId="15" borderId="10" xfId="19480" applyFont="true" applyFill="true" applyAlignment="true">
      <alignment horizontal="left" vertical="center" wrapText="true"/>
    </xf>
    <xf numFmtId="0" fontId="151" fillId="15" borderId="10" xfId="19483" applyFont="true" applyFill="true" applyAlignment="true">
      <alignment horizontal="left" vertical="center"/>
    </xf>
    <xf numFmtId="168" fontId="150" fillId="15" borderId="10" xfId="19487" applyNumberFormat="true" applyFont="true" applyFill="true" applyAlignment="true">
      <alignment horizontal="right" vertical="center" wrapText="true"/>
    </xf>
    <xf numFmtId="168" fontId="150" fillId="15" borderId="10" xfId="19488" applyNumberFormat="true" applyFont="true" applyFill="true" applyAlignment="true">
      <alignment horizontal="right" vertical="center" wrapText="true"/>
    </xf>
    <xf numFmtId="0" fontId="151" fillId="15" borderId="10" xfId="19481" applyFont="true" applyFill="true" applyAlignment="true">
      <alignment horizontal="left" vertical="center" wrapText="true"/>
    </xf>
    <xf numFmtId="0" fontId="151" fillId="15" borderId="10" xfId="19484" applyFont="true" applyFill="true" applyAlignment="true">
      <alignment horizontal="left" vertical="center"/>
    </xf>
    <xf numFmtId="168" fontId="150" fillId="15" borderId="10" xfId="19489" applyNumberFormat="true" applyFont="true" applyFill="true" applyAlignment="true">
      <alignment horizontal="right" vertical="center" wrapText="true"/>
    </xf>
    <xf numFmtId="168" fontId="150" fillId="15" borderId="10" xfId="19490" applyNumberFormat="true" applyFont="true" applyFill="true" applyAlignment="true">
      <alignment horizontal="right" vertical="center" wrapText="true"/>
    </xf>
    <xf numFmtId="0" fontId="151" fillId="3" borderId="52" xfId="44936" applyFont="true" applyBorder="true" applyAlignment="true">
      <alignment horizontal="center" vertical="center" wrapText="true"/>
    </xf>
    <xf numFmtId="0" fontId="151" fillId="3" borderId="53" xfId="44937" applyFont="true" applyBorder="true" applyAlignment="true">
      <alignment horizontal="center" vertical="center" wrapText="true"/>
    </xf>
    <xf numFmtId="0" fontId="151" fillId="3" borderId="53" xfId="44938" applyFont="true" applyBorder="true" applyAlignment="true">
      <alignment horizontal="center" vertical="center" wrapText="true"/>
    </xf>
    <xf numFmtId="0" fontId="151" fillId="3" borderId="52" xfId="44966" applyFont="true" applyBorder="true" applyAlignment="true">
      <alignment horizontal="center" vertical="center" wrapText="true"/>
    </xf>
    <xf numFmtId="0" fontId="151" fillId="3" borderId="53" xfId="44967" applyFont="true" applyBorder="true" applyAlignment="true">
      <alignment horizontal="center" vertical="center" wrapText="true"/>
    </xf>
    <xf numFmtId="0" fontId="151" fillId="3" borderId="53" xfId="44968" applyFont="true" applyBorder="true" applyAlignment="true">
      <alignment horizontal="center" vertical="center" wrapText="true"/>
    </xf>
    <xf numFmtId="0" fontId="151" fillId="3" borderId="52" xfId="44992" applyFont="true" applyBorder="true" applyAlignment="true">
      <alignment horizontal="center" vertical="center" wrapText="true"/>
    </xf>
    <xf numFmtId="0" fontId="151" fillId="3" borderId="53" xfId="44993" applyFont="true" applyBorder="true" applyAlignment="true">
      <alignment horizontal="center" vertical="center" wrapText="true"/>
    </xf>
    <xf numFmtId="0" fontId="151" fillId="3" borderId="53" xfId="44994" applyFont="true" applyBorder="true" applyAlignment="true">
      <alignment horizontal="center" vertical="center" wrapText="true"/>
    </xf>
    <xf numFmtId="0" fontId="151" fillId="3" borderId="52" xfId="45022" applyFont="true" applyBorder="true" applyAlignment="true">
      <alignment horizontal="center" vertical="center" wrapText="true"/>
    </xf>
    <xf numFmtId="0" fontId="151" fillId="3" borderId="53" xfId="45023" applyFont="true" applyBorder="true" applyAlignment="true">
      <alignment horizontal="center" vertical="center" wrapText="true"/>
    </xf>
    <xf numFmtId="0" fontId="151" fillId="3" borderId="53" xfId="45024" applyFont="true" applyBorder="true" applyAlignment="true">
      <alignment horizontal="center" vertical="center" wrapText="true"/>
    </xf>
    <xf numFmtId="0" fontId="151" fillId="3" borderId="52" xfId="45046" applyFont="true" applyBorder="true" applyAlignment="true">
      <alignment horizontal="center" vertical="center" wrapText="true"/>
    </xf>
    <xf numFmtId="0" fontId="151" fillId="3" borderId="53" xfId="45047" applyFont="true" applyBorder="true" applyAlignment="true">
      <alignment horizontal="center" vertical="center" wrapText="true"/>
    </xf>
    <xf numFmtId="0" fontId="151" fillId="3" borderId="53" xfId="45048" applyFont="true" applyBorder="true" applyAlignment="true">
      <alignment horizontal="center" vertical="center" wrapText="true"/>
    </xf>
    <xf numFmtId="0" fontId="151" fillId="3" borderId="52" xfId="45088" applyFont="true" applyBorder="true" applyAlignment="true">
      <alignment horizontal="center" vertical="center" wrapText="true"/>
    </xf>
    <xf numFmtId="0" fontId="151" fillId="3" borderId="53" xfId="45089" applyFont="true" applyBorder="true" applyAlignment="true">
      <alignment horizontal="center" vertical="center" wrapText="true"/>
    </xf>
    <xf numFmtId="0" fontId="151" fillId="3" borderId="53" xfId="45090" applyFont="true" applyBorder="true" applyAlignment="true">
      <alignment horizontal="center" vertical="center" wrapText="true"/>
    </xf>
    <xf numFmtId="0" fontId="24" fillId="0" borderId="100" xfId="19344" applyFill="true" applyBorder="true" applyAlignment="true">
      <alignment vertical="center" wrapText="true"/>
    </xf>
    <xf numFmtId="0" fontId="24" fillId="15" borderId="100" xfId="19344" applyFill="true" applyBorder="true" applyAlignment="true">
      <alignment vertical="center" wrapText="true"/>
    </xf>
    <xf numFmtId="0" fontId="24" fillId="27" borderId="100" xfId="19344" applyFill="true" applyBorder="true" applyAlignment="true">
      <alignment vertical="center" wrapText="true"/>
    </xf>
    <xf numFmtId="0" fontId="24" fillId="27" borderId="105" xfId="19344" applyFill="true" applyBorder="true" applyAlignment="true">
      <alignment vertical="center" wrapText="true"/>
    </xf>
    <xf numFmtId="0" fontId="24" fillId="0" borderId="105" xfId="19344" applyFill="true" applyBorder="true" applyAlignment="true">
      <alignment vertical="center" wrapText="true"/>
    </xf>
    <xf numFmtId="0" fontId="155" fillId="33" borderId="100" xfId="19344" applyFont="true" applyFill="true" applyBorder="true" applyAlignment="true">
      <alignment horizontal="center" vertical="center" wrapText="true"/>
    </xf>
    <xf numFmtId="0" fontId="24" fillId="33" borderId="126" xfId="19344" applyFill="true" applyBorder="true" applyAlignment="true">
      <alignment horizontal="center" vertical="center"/>
    </xf>
    <xf numFmtId="0" fontId="155" fillId="33" borderId="126" xfId="19344" applyFont="true" applyFill="true" applyBorder="true" applyAlignment="true">
      <alignment horizontal="center" vertical="center" wrapText="true"/>
    </xf>
    <xf numFmtId="169" fontId="115" fillId="33" borderId="100" xfId="40237" applyNumberFormat="true" applyFont="true" applyFill="true" applyBorder="true" applyAlignment="true">
      <alignment horizontal="center" vertical="center"/>
    </xf>
    <xf numFmtId="169" fontId="115" fillId="33" borderId="126" xfId="40238" applyNumberFormat="true" applyFont="true" applyFill="true" applyBorder="true" applyAlignment="true">
      <alignment horizontal="center" vertical="center"/>
    </xf>
    <xf numFmtId="169" fontId="115" fillId="33" borderId="126" xfId="40240" applyNumberFormat="true" applyFont="true" applyFill="true" applyBorder="true" applyAlignment="true">
      <alignment horizontal="center" vertical="center"/>
    </xf>
    <xf numFmtId="169" fontId="115" fillId="33" borderId="100" xfId="40249" applyNumberFormat="true" applyFont="true" applyFill="true" applyBorder="true" applyAlignment="true">
      <alignment horizontal="center" vertical="center"/>
    </xf>
    <xf numFmtId="169" fontId="115" fillId="33" borderId="126" xfId="40250" applyNumberFormat="true" applyFont="true" applyFill="true" applyBorder="true" applyAlignment="true">
      <alignment horizontal="center" vertical="center"/>
    </xf>
    <xf numFmtId="169" fontId="115" fillId="33" borderId="126" xfId="40252" applyNumberFormat="true" applyFont="true" applyFill="true" applyBorder="true" applyAlignment="true">
      <alignment horizontal="center" vertical="center"/>
    </xf>
    <xf numFmtId="0" fontId="151" fillId="33" borderId="100" xfId="45039" applyFont="true" applyFill="true" applyBorder="true" applyAlignment="true">
      <alignment horizontal="center" vertical="center" wrapText="true"/>
    </xf>
    <xf numFmtId="0" fontId="151" fillId="33" borderId="126" xfId="45040" applyFont="true" applyFill="true" applyBorder="true" applyAlignment="true">
      <alignment horizontal="center" vertical="center" wrapText="true"/>
    </xf>
    <xf numFmtId="0" fontId="151" fillId="33" borderId="100" xfId="45045" applyFont="true" applyFill="true" applyBorder="true" applyAlignment="true">
      <alignment horizontal="center" vertical="center" wrapText="true"/>
    </xf>
    <xf numFmtId="0" fontId="151" fillId="33" borderId="126" xfId="45046" applyFont="true" applyFill="true" applyBorder="true" applyAlignment="true">
      <alignment horizontal="center" vertical="center" wrapText="true"/>
    </xf>
    <xf numFmtId="0" fontId="151" fillId="33" borderId="100" xfId="45081" applyFont="true" applyFill="true" applyBorder="true" applyAlignment="true">
      <alignment horizontal="center" vertical="center" wrapText="true"/>
    </xf>
    <xf numFmtId="0" fontId="151" fillId="33" borderId="126" xfId="45082" applyFont="true" applyFill="true" applyBorder="true" applyAlignment="true">
      <alignment horizontal="center" vertical="center" wrapText="true"/>
    </xf>
    <xf numFmtId="0" fontId="151" fillId="33" borderId="100" xfId="45087" applyFont="true" applyFill="true" applyBorder="true" applyAlignment="true">
      <alignment horizontal="center" vertical="center" wrapText="true"/>
    </xf>
    <xf numFmtId="0" fontId="151" fillId="33" borderId="126" xfId="45088" applyFont="true" applyFill="true" applyBorder="true" applyAlignment="true">
      <alignment horizontal="center" vertical="center" wrapText="true"/>
    </xf>
    <xf numFmtId="0" fontId="151" fillId="33" borderId="100" xfId="19411" applyFont="true" applyFill="true" applyBorder="true" applyAlignment="true">
      <alignment horizontal="center" vertical="center" wrapText="true"/>
    </xf>
    <xf numFmtId="0" fontId="151" fillId="33" borderId="126" xfId="19409" applyFont="true" applyFill="true" applyBorder="true" applyAlignment="true">
      <alignment horizontal="center" vertical="center" wrapText="true"/>
    </xf>
    <xf numFmtId="0" fontId="151" fillId="33" borderId="100" xfId="19413" applyFont="true" applyFill="true" applyBorder="true" applyAlignment="true">
      <alignment horizontal="center" vertical="center" wrapText="true"/>
    </xf>
    <xf numFmtId="0" fontId="151" fillId="33" borderId="126" xfId="19414" applyFont="true" applyFill="true" applyBorder="true" applyAlignment="true">
      <alignment horizontal="center" vertical="center" wrapText="true"/>
    </xf>
    <xf numFmtId="0" fontId="24" fillId="33" borderId="107" xfId="19344" applyFill="true" applyBorder="true" applyAlignment="true">
      <alignment horizontal="center" vertical="center"/>
    </xf>
    <xf numFmtId="0" fontId="155" fillId="33" borderId="107" xfId="19344" applyFont="true" applyFill="true" applyBorder="true" applyAlignment="true">
      <alignment horizontal="center" vertical="center" wrapText="true"/>
    </xf>
    <xf numFmtId="169" fontId="115" fillId="33" borderId="107" xfId="40239" applyNumberFormat="true" applyFont="true" applyFill="true" applyBorder="true" applyAlignment="true">
      <alignment horizontal="center" vertical="center"/>
    </xf>
    <xf numFmtId="169" fontId="115" fillId="33" borderId="107" xfId="40251" applyNumberFormat="true" applyFont="true" applyFill="true" applyBorder="true" applyAlignment="true">
      <alignment horizontal="center" vertical="center"/>
    </xf>
    <xf numFmtId="0" fontId="151" fillId="33" borderId="107" xfId="45041" applyFont="true" applyFill="true" applyBorder="true" applyAlignment="true">
      <alignment horizontal="center" vertical="center" wrapText="true"/>
    </xf>
    <xf numFmtId="0" fontId="151" fillId="33" borderId="107" xfId="45047" applyFont="true" applyFill="true" applyBorder="true" applyAlignment="true">
      <alignment horizontal="center" vertical="center" wrapText="true"/>
    </xf>
    <xf numFmtId="0" fontId="151" fillId="33" borderId="107" xfId="45083" applyFont="true" applyFill="true" applyBorder="true" applyAlignment="true">
      <alignment horizontal="center" vertical="center" wrapText="true"/>
    </xf>
    <xf numFmtId="0" fontId="151" fillId="33" borderId="107" xfId="45089" applyFont="true" applyFill="true" applyBorder="true" applyAlignment="true">
      <alignment horizontal="center" vertical="center" wrapText="true"/>
    </xf>
    <xf numFmtId="0" fontId="151" fillId="33" borderId="107" xfId="19410" applyFont="true" applyFill="true" applyBorder="true" applyAlignment="true">
      <alignment horizontal="center" vertical="center" wrapText="true"/>
    </xf>
    <xf numFmtId="0" fontId="151" fillId="33" borderId="107" xfId="19415" applyFont="true" applyFill="true" applyBorder="true" applyAlignment="true">
      <alignment horizontal="center" vertical="center" wrapText="true"/>
    </xf>
    <xf numFmtId="0" fontId="151" fillId="3" borderId="109" xfId="44936" applyFont="true" applyBorder="true" applyAlignment="true">
      <alignment horizontal="center" vertical="center" wrapText="true"/>
    </xf>
    <xf numFmtId="0" fontId="151" fillId="3" borderId="109" xfId="44966" applyFont="true" applyBorder="true" applyAlignment="true">
      <alignment horizontal="center" vertical="center" wrapText="true"/>
    </xf>
    <xf numFmtId="0" fontId="151" fillId="3" borderId="109" xfId="44992" applyFont="true" applyBorder="true" applyAlignment="true">
      <alignment horizontal="center" vertical="center" wrapText="true"/>
    </xf>
    <xf numFmtId="0" fontId="151" fillId="3" borderId="109" xfId="45022" applyFont="true" applyBorder="true" applyAlignment="true">
      <alignment horizontal="center" vertical="center" wrapText="true"/>
    </xf>
    <xf numFmtId="0" fontId="151" fillId="3" borderId="109" xfId="45046" applyFont="true" applyBorder="true" applyAlignment="true">
      <alignment horizontal="center" vertical="center" wrapText="true"/>
    </xf>
    <xf numFmtId="169" fontId="115" fillId="33" borderId="100" xfId="40238" applyNumberFormat="true" applyFont="true" applyFill="true" applyBorder="true" applyAlignment="true">
      <alignment horizontal="center" vertical="center"/>
    </xf>
    <xf numFmtId="169" fontId="115" fillId="33" borderId="100" xfId="40250" applyNumberFormat="true" applyFont="true" applyFill="true" applyBorder="true" applyAlignment="true">
      <alignment horizontal="center" vertical="center"/>
    </xf>
    <xf numFmtId="0" fontId="151" fillId="33" borderId="100" xfId="45041" applyFont="true" applyFill="true" applyBorder="true" applyAlignment="true">
      <alignment horizontal="center" vertical="center" wrapText="true"/>
    </xf>
    <xf numFmtId="0" fontId="151" fillId="33" borderId="100" xfId="45046" applyFont="true" applyFill="true" applyBorder="true" applyAlignment="true">
      <alignment horizontal="center" vertical="center" wrapText="true"/>
    </xf>
    <xf numFmtId="0" fontId="151" fillId="3" borderId="109" xfId="45088" applyFont="true" applyBorder="true" applyAlignment="true">
      <alignment horizontal="center" vertical="center" wrapText="true"/>
    </xf>
    <xf numFmtId="0" fontId="151" fillId="33" borderId="100" xfId="45083" applyFont="true" applyFill="true" applyBorder="true" applyAlignment="true">
      <alignment horizontal="center" vertical="center" wrapText="true"/>
    </xf>
    <xf numFmtId="0" fontId="151" fillId="33" borderId="100" xfId="45088" applyFont="true" applyFill="true" applyBorder="true" applyAlignment="true">
      <alignment horizontal="center" vertical="center" wrapText="true"/>
    </xf>
    <xf numFmtId="0" fontId="151" fillId="33" borderId="100" xfId="19410" applyFont="true" applyFill="true" applyBorder="true" applyAlignment="true">
      <alignment horizontal="center" vertical="center" wrapText="true"/>
    </xf>
    <xf numFmtId="0" fontId="151" fillId="33" borderId="100" xfId="19414" applyFont="true" applyFill="true" applyBorder="true" applyAlignment="true">
      <alignment horizontal="center" vertical="center" wrapText="true"/>
    </xf>
    <xf numFmtId="0" fontId="151" fillId="3" borderId="110" xfId="44936" applyFont="true" applyBorder="true" applyAlignment="true">
      <alignment horizontal="center" vertical="center" wrapText="true"/>
    </xf>
    <xf numFmtId="0" fontId="151" fillId="3" borderId="110" xfId="44966" applyFont="true" applyBorder="true" applyAlignment="true">
      <alignment horizontal="center" vertical="center" wrapText="true"/>
    </xf>
    <xf numFmtId="0" fontId="151" fillId="3" borderId="110" xfId="44992" applyFont="true" applyBorder="true" applyAlignment="true">
      <alignment horizontal="center" vertical="center" wrapText="true"/>
    </xf>
    <xf numFmtId="0" fontId="155" fillId="33" borderId="131" xfId="19344" applyFont="true" applyFill="true" applyBorder="true" applyAlignment="true">
      <alignment horizontal="center" vertical="center" wrapText="true"/>
    </xf>
    <xf numFmtId="0" fontId="151" fillId="3" borderId="110" xfId="45022" applyFont="true" applyBorder="true" applyAlignment="true">
      <alignment horizontal="center" vertical="center" wrapText="true"/>
    </xf>
    <xf numFmtId="0" fontId="151" fillId="3" borderId="110" xfId="45046" applyFont="true" applyBorder="true" applyAlignment="true">
      <alignment horizontal="center" vertical="center" wrapText="true"/>
    </xf>
    <xf numFmtId="169" fontId="115" fillId="33" borderId="131" xfId="40238" applyNumberFormat="true" applyFont="true" applyFill="true" applyBorder="true" applyAlignment="true">
      <alignment horizontal="center" vertical="center"/>
    </xf>
    <xf numFmtId="169" fontId="115" fillId="33" borderId="131" xfId="40250" applyNumberFormat="true" applyFont="true" applyFill="true" applyBorder="true" applyAlignment="true">
      <alignment horizontal="center" vertical="center"/>
    </xf>
    <xf numFmtId="0" fontId="151" fillId="33" borderId="131" xfId="45041" applyFont="true" applyFill="true" applyBorder="true" applyAlignment="true">
      <alignment horizontal="center" vertical="center" wrapText="true"/>
    </xf>
    <xf numFmtId="0" fontId="151" fillId="33" borderId="131" xfId="45046" applyFont="true" applyFill="true" applyBorder="true" applyAlignment="true">
      <alignment horizontal="center" vertical="center" wrapText="true"/>
    </xf>
    <xf numFmtId="0" fontId="151" fillId="3" borderId="110" xfId="45088" applyFont="true" applyBorder="true" applyAlignment="true">
      <alignment horizontal="center" vertical="center" wrapText="true"/>
    </xf>
    <xf numFmtId="0" fontId="151" fillId="33" borderId="131" xfId="45083" applyFont="true" applyFill="true" applyBorder="true" applyAlignment="true">
      <alignment horizontal="center" vertical="center" wrapText="true"/>
    </xf>
    <xf numFmtId="0" fontId="151" fillId="33" borderId="131" xfId="45088" applyFont="true" applyFill="true" applyBorder="true" applyAlignment="true">
      <alignment horizontal="center" vertical="center" wrapText="true"/>
    </xf>
    <xf numFmtId="0" fontId="151" fillId="33" borderId="131" xfId="19410" applyFont="true" applyFill="true" applyBorder="true" applyAlignment="true">
      <alignment horizontal="center" vertical="center" wrapText="true"/>
    </xf>
    <xf numFmtId="0" fontId="151" fillId="33" borderId="131" xfId="19414" applyFont="true" applyFill="true" applyBorder="true" applyAlignment="true">
      <alignment horizontal="center" vertical="center" wrapText="true"/>
    </xf>
    <xf numFmtId="0" fontId="24" fillId="33" borderId="127" xfId="19344" applyFill="true" applyBorder="true" applyAlignment="true">
      <alignment horizontal="center" vertical="center"/>
    </xf>
    <xf numFmtId="0" fontId="155" fillId="33" borderId="127" xfId="19344" applyFont="true" applyFill="true" applyBorder="true" applyAlignment="true">
      <alignment horizontal="center" vertical="center" wrapText="true"/>
    </xf>
    <xf numFmtId="0" fontId="151" fillId="3" borderId="96" xfId="44937" applyFont="true" applyBorder="true" applyAlignment="true">
      <alignment horizontal="center" vertical="center" wrapText="true"/>
    </xf>
    <xf numFmtId="0" fontId="151" fillId="3" borderId="96" xfId="44967" applyFont="true" applyBorder="true" applyAlignment="true">
      <alignment horizontal="center" vertical="center" wrapText="true"/>
    </xf>
    <xf numFmtId="0" fontId="151" fillId="3" borderId="96" xfId="44993" applyFont="true" applyBorder="true" applyAlignment="true">
      <alignment horizontal="center" vertical="center" wrapText="true"/>
    </xf>
    <xf numFmtId="169" fontId="115" fillId="33" borderId="127" xfId="40239" applyNumberFormat="true" applyFont="true" applyFill="true" applyBorder="true" applyAlignment="true">
      <alignment horizontal="center" vertical="center"/>
    </xf>
    <xf numFmtId="169" fontId="115" fillId="33" borderId="127" xfId="40251" applyNumberFormat="true" applyFont="true" applyFill="true" applyBorder="true" applyAlignment="true">
      <alignment horizontal="center" vertical="center"/>
    </xf>
    <xf numFmtId="0" fontId="151" fillId="33" borderId="127" xfId="45041" applyFont="true" applyFill="true" applyBorder="true" applyAlignment="true">
      <alignment horizontal="center" vertical="center" wrapText="true"/>
    </xf>
    <xf numFmtId="0" fontId="151" fillId="33" borderId="127" xfId="45047" applyFont="true" applyFill="true" applyBorder="true" applyAlignment="true">
      <alignment horizontal="center" vertical="center" wrapText="true"/>
    </xf>
    <xf numFmtId="0" fontId="151" fillId="3" borderId="96" xfId="45023" applyFont="true" applyBorder="true" applyAlignment="true">
      <alignment horizontal="center" vertical="center" wrapText="true"/>
    </xf>
    <xf numFmtId="0" fontId="151" fillId="3" borderId="96" xfId="45047" applyFont="true" applyBorder="true" applyAlignment="true">
      <alignment horizontal="center" vertical="center" wrapText="true"/>
    </xf>
    <xf numFmtId="0" fontId="151" fillId="33" borderId="127" xfId="45083" applyFont="true" applyFill="true" applyBorder="true" applyAlignment="true">
      <alignment horizontal="center" vertical="center" wrapText="true"/>
    </xf>
    <xf numFmtId="0" fontId="151" fillId="33" borderId="127" xfId="45089" applyFont="true" applyFill="true" applyBorder="true" applyAlignment="true">
      <alignment horizontal="center" vertical="center" wrapText="true"/>
    </xf>
    <xf numFmtId="0" fontId="151" fillId="33" borderId="127" xfId="19410" applyFont="true" applyFill="true" applyBorder="true" applyAlignment="true">
      <alignment horizontal="center" vertical="center" wrapText="true"/>
    </xf>
    <xf numFmtId="0" fontId="151" fillId="33" borderId="127" xfId="19415" applyFont="true" applyFill="true" applyBorder="true" applyAlignment="true">
      <alignment horizontal="center" vertical="center" wrapText="true"/>
    </xf>
    <xf numFmtId="0" fontId="151" fillId="3" borderId="96" xfId="45089" applyFont="true" applyBorder="true" applyAlignment="true">
      <alignment horizontal="center" vertical="center" wrapText="true"/>
    </xf>
    <xf numFmtId="0" fontId="151" fillId="0" borderId="100" xfId="45001" applyFont="true" applyFill="true" applyBorder="true" applyAlignment="true">
      <alignment horizontal="left" vertical="center" wrapText="true"/>
    </xf>
    <xf numFmtId="0" fontId="151" fillId="0" borderId="100" xfId="45007" applyFont="true" applyFill="true" applyBorder="true" applyAlignment="true">
      <alignment horizontal="left" vertical="center" wrapText="true"/>
    </xf>
    <xf numFmtId="0" fontId="151" fillId="0" borderId="100" xfId="19355" applyFont="true" applyFill="true" applyBorder="true" applyAlignment="true">
      <alignment horizontal="left" vertical="center" wrapText="true"/>
    </xf>
    <xf numFmtId="0" fontId="151" fillId="0" borderId="100" xfId="19357" applyFont="true" applyFill="true" applyBorder="true" applyAlignment="true">
      <alignment horizontal="left" vertical="center" wrapText="true"/>
    </xf>
    <xf numFmtId="0" fontId="155" fillId="0" borderId="100" xfId="19344" applyFont="true" applyFill="true" applyBorder="true" applyAlignment="true">
      <alignment horizontal="left" vertical="center" wrapText="true"/>
    </xf>
    <xf numFmtId="0" fontId="151" fillId="0" borderId="134" xfId="19382" applyFont="true" applyFill="true" applyBorder="true" applyAlignment="true">
      <alignment horizontal="left" vertical="center" wrapText="true"/>
    </xf>
    <xf numFmtId="0" fontId="151" fillId="0" borderId="100" xfId="45037" applyFont="true" applyFill="true" applyBorder="true" applyAlignment="true">
      <alignment horizontal="left" vertical="center" wrapText="true"/>
    </xf>
    <xf numFmtId="0" fontId="151" fillId="0" borderId="100" xfId="45043" applyFont="true" applyFill="true" applyBorder="true" applyAlignment="true">
      <alignment horizontal="left" vertical="center" wrapText="true"/>
    </xf>
    <xf numFmtId="0" fontId="151" fillId="0" borderId="100" xfId="45049" applyFont="true" applyFill="true" applyBorder="true" applyAlignment="true">
      <alignment horizontal="left" vertical="center" wrapText="true"/>
    </xf>
    <xf numFmtId="0" fontId="151" fillId="0" borderId="100" xfId="45055" applyFont="true" applyFill="true" applyBorder="true" applyAlignment="true">
      <alignment horizontal="left" vertical="center" wrapText="true"/>
    </xf>
    <xf numFmtId="0" fontId="151" fillId="0" borderId="100" xfId="45061" applyFont="true" applyFill="true" applyBorder="true" applyAlignment="true">
      <alignment horizontal="left" vertical="center" wrapText="true"/>
    </xf>
    <xf numFmtId="0" fontId="151" fillId="0" borderId="100" xfId="19382" applyFont="true" applyFill="true" applyBorder="true" applyAlignment="true">
      <alignment horizontal="left" vertical="center" wrapText="true"/>
    </xf>
    <xf numFmtId="0" fontId="151" fillId="15" borderId="100" xfId="19382" applyFont="true" applyFill="true" applyBorder="true" applyAlignment="true">
      <alignment horizontal="left" vertical="center" wrapText="true"/>
    </xf>
    <xf numFmtId="0" fontId="151" fillId="15" borderId="100" xfId="19385" applyFont="true" applyFill="true" applyBorder="true" applyAlignment="true">
      <alignment horizontal="left" vertical="center" wrapText="true"/>
    </xf>
    <xf numFmtId="0" fontId="24" fillId="27" borderId="100" xfId="19344" applyFill="true" applyBorder="true" applyAlignment="true">
      <alignment horizontal="center" vertical="center" wrapText="true"/>
    </xf>
    <xf numFmtId="0" fontId="151" fillId="0" borderId="100" xfId="45079" applyFont="true" applyFill="true" applyBorder="true" applyAlignment="true">
      <alignment horizontal="left" vertical="center" wrapText="true"/>
    </xf>
    <xf numFmtId="0" fontId="151" fillId="0" borderId="100" xfId="45085" applyFont="true" applyFill="true" applyBorder="true" applyAlignment="true">
      <alignment horizontal="left" vertical="center" wrapText="true"/>
    </xf>
    <xf numFmtId="0" fontId="151" fillId="0" borderId="100" xfId="45091" applyFont="true" applyFill="true" applyBorder="true" applyAlignment="true">
      <alignment horizontal="left" vertical="center" wrapText="true"/>
    </xf>
    <xf numFmtId="0" fontId="151" fillId="0" borderId="100" xfId="45094" applyFont="true" applyFill="true" applyBorder="true" applyAlignment="true">
      <alignment horizontal="left" vertical="center" wrapText="true"/>
    </xf>
    <xf numFmtId="0" fontId="151" fillId="0" borderId="100" xfId="45097" applyFont="true" applyFill="true" applyBorder="true" applyAlignment="true">
      <alignment horizontal="left" vertical="center" wrapText="true"/>
    </xf>
    <xf numFmtId="0" fontId="151" fillId="0" borderId="100" xfId="19405" applyFont="true" applyFill="true" applyBorder="true" applyAlignment="true">
      <alignment horizontal="left" vertical="center" wrapText="true"/>
    </xf>
    <xf numFmtId="0" fontId="151" fillId="0" borderId="100" xfId="19407" applyFont="true" applyFill="true" applyBorder="true" applyAlignment="true">
      <alignment horizontal="left" vertical="center" wrapText="true"/>
    </xf>
    <xf numFmtId="0" fontId="151" fillId="0" borderId="100" xfId="19417" applyFont="true" applyFill="true" applyBorder="true" applyAlignment="true">
      <alignment horizontal="left" vertical="center" wrapText="true"/>
    </xf>
    <xf numFmtId="0" fontId="151" fillId="0" borderId="100" xfId="19418" applyFont="true" applyFill="true" applyBorder="true" applyAlignment="true">
      <alignment horizontal="left" vertical="center" wrapText="true"/>
    </xf>
    <xf numFmtId="0" fontId="151" fillId="0" borderId="100" xfId="19421" applyFont="true" applyFill="true" applyBorder="true" applyAlignment="true">
      <alignment horizontal="left" vertical="center" wrapText="true"/>
    </xf>
    <xf numFmtId="0" fontId="151" fillId="0" borderId="102" xfId="19382" applyFont="true" applyFill="true" applyBorder="true" applyAlignment="true">
      <alignment horizontal="left" vertical="center" wrapText="true"/>
    </xf>
    <xf numFmtId="0" fontId="151" fillId="0" borderId="102" xfId="19418" applyFont="true" applyFill="true" applyBorder="true" applyAlignment="true">
      <alignment horizontal="left" vertical="center" wrapText="true"/>
    </xf>
    <xf numFmtId="0" fontId="155" fillId="0" borderId="105" xfId="19344" applyFont="true" applyFill="true" applyBorder="true" applyAlignment="true">
      <alignment horizontal="left" vertical="center" wrapText="true"/>
    </xf>
    <xf numFmtId="0" fontId="151" fillId="0" borderId="107" xfId="19356" applyFont="true" applyFill="true" applyBorder="true" applyAlignment="true">
      <alignment horizontal="left" vertical="center"/>
    </xf>
    <xf numFmtId="0" fontId="151" fillId="0" borderId="107" xfId="19358" applyFont="true" applyFill="true" applyBorder="true" applyAlignment="true">
      <alignment horizontal="left" vertical="center"/>
    </xf>
    <xf numFmtId="0" fontId="24" fillId="0" borderId="107" xfId="19344" applyFill="true" applyBorder="true" applyAlignment="true">
      <alignment vertical="center"/>
    </xf>
    <xf numFmtId="0" fontId="24" fillId="0" borderId="107" xfId="19344" applyFill="true" applyBorder="true" applyAlignment="true">
      <alignment horizontal="center" vertical="center"/>
    </xf>
    <xf numFmtId="0" fontId="155" fillId="0" borderId="107" xfId="19344" applyFont="true" applyFill="true" applyBorder="true" applyAlignment="true">
      <alignment horizontal="left" vertical="center"/>
    </xf>
    <xf numFmtId="0" fontId="155" fillId="0" borderId="108" xfId="19344" applyFont="true" applyFill="true" applyBorder="true" applyAlignment="true">
      <alignment horizontal="left" vertical="center"/>
    </xf>
    <xf numFmtId="0" fontId="151" fillId="0" borderId="106" xfId="19384" applyFont="true" applyFill="true" applyBorder="true" applyAlignment="true">
      <alignment horizontal="left" vertical="center"/>
    </xf>
    <xf numFmtId="0" fontId="151" fillId="0" borderId="107" xfId="19384" applyFont="true" applyFill="true" applyBorder="true" applyAlignment="true">
      <alignment horizontal="left" vertical="center"/>
    </xf>
    <xf numFmtId="0" fontId="151" fillId="15" borderId="107" xfId="19384" applyFont="true" applyFill="true" applyBorder="true" applyAlignment="true">
      <alignment horizontal="left" vertical="center"/>
    </xf>
    <xf numFmtId="0" fontId="151" fillId="15" borderId="107" xfId="19386" applyFont="true" applyFill="true" applyBorder="true" applyAlignment="true">
      <alignment horizontal="left" vertical="center"/>
    </xf>
    <xf numFmtId="0" fontId="24" fillId="15" borderId="107" xfId="19344" applyFill="true" applyBorder="true" applyAlignment="true">
      <alignment vertical="center"/>
    </xf>
    <xf numFmtId="0" fontId="24" fillId="27" borderId="107" xfId="19344" applyFill="true" applyBorder="true" applyAlignment="true">
      <alignment vertical="center"/>
    </xf>
    <xf numFmtId="0" fontId="155" fillId="27" borderId="107" xfId="19344" applyFont="true" applyFill="true" applyBorder="true" applyAlignment="true">
      <alignment horizontal="left" vertical="center"/>
    </xf>
    <xf numFmtId="0" fontId="24" fillId="27" borderId="108" xfId="19344" applyFill="true" applyBorder="true" applyAlignment="true">
      <alignment vertical="center"/>
    </xf>
    <xf numFmtId="0" fontId="151" fillId="0" borderId="106" xfId="19420" applyFont="true" applyFill="true" applyBorder="true" applyAlignment="true">
      <alignment horizontal="left" vertical="center"/>
    </xf>
    <xf numFmtId="0" fontId="151" fillId="0" borderId="107" xfId="19406" applyFont="true" applyFill="true" applyBorder="true" applyAlignment="true">
      <alignment horizontal="left" vertical="center"/>
    </xf>
    <xf numFmtId="0" fontId="151" fillId="0" borderId="107" xfId="19408" applyFont="true" applyFill="true" applyBorder="true" applyAlignment="true">
      <alignment horizontal="left" vertical="center"/>
    </xf>
    <xf numFmtId="0" fontId="151" fillId="0" borderId="107" xfId="19419" applyFont="true" applyFill="true" applyBorder="true" applyAlignment="true">
      <alignment horizontal="left" vertical="center"/>
    </xf>
    <xf numFmtId="0" fontId="151" fillId="0" borderId="107" xfId="19420" applyFont="true" applyFill="true" applyBorder="true" applyAlignment="true">
      <alignment horizontal="left" vertical="center"/>
    </xf>
    <xf numFmtId="0" fontId="151" fillId="0" borderId="107" xfId="19429" applyFont="true" applyFill="true" applyBorder="true" applyAlignment="true">
      <alignment horizontal="left" vertical="center"/>
    </xf>
    <xf numFmtId="0" fontId="151" fillId="0" borderId="107" xfId="19422" applyFont="true" applyFill="true" applyBorder="true" applyAlignment="true">
      <alignment horizontal="left" vertical="center"/>
    </xf>
    <xf numFmtId="0" fontId="24" fillId="0" borderId="108" xfId="19344" applyFill="true" applyBorder="true" applyAlignment="true">
      <alignment vertical="center"/>
    </xf>
    <xf numFmtId="169" fontId="150" fillId="33" borderId="102" xfId="44941" applyNumberFormat="true" applyFont="true" applyFill="true" applyBorder="true" applyAlignment="true">
      <alignment horizontal="center" vertical="center"/>
    </xf>
    <xf numFmtId="169" fontId="150" fillId="33" borderId="124" xfId="44942" applyNumberFormat="true" applyFont="true" applyFill="true" applyBorder="true" applyAlignment="true">
      <alignment horizontal="center" vertical="center"/>
    </xf>
    <xf numFmtId="169" fontId="150" fillId="33" borderId="125" xfId="44943" applyNumberFormat="true" applyFont="true" applyFill="true" applyBorder="true" applyAlignment="true">
      <alignment horizontal="center" vertical="center"/>
    </xf>
    <xf numFmtId="169" fontId="150" fillId="33" borderId="130" xfId="44942" applyNumberFormat="true" applyFont="true" applyFill="true" applyBorder="true" applyAlignment="true">
      <alignment horizontal="center" vertical="center"/>
    </xf>
    <xf numFmtId="169" fontId="150" fillId="33" borderId="106" xfId="44943" applyNumberFormat="true" applyFont="true" applyFill="true" applyBorder="true" applyAlignment="true">
      <alignment horizontal="center" vertical="center"/>
    </xf>
    <xf numFmtId="169" fontId="150" fillId="33" borderId="102" xfId="44942" applyNumberFormat="true" applyFont="true" applyFill="true" applyBorder="true" applyAlignment="true">
      <alignment horizontal="center" vertical="center"/>
    </xf>
    <xf numFmtId="169" fontId="150" fillId="33" borderId="100" xfId="44947" applyNumberFormat="true" applyFont="true" applyFill="true" applyBorder="true" applyAlignment="true">
      <alignment horizontal="center" vertical="center"/>
    </xf>
    <xf numFmtId="169" fontId="150" fillId="33" borderId="126" xfId="44948" applyNumberFormat="true" applyFont="true" applyFill="true" applyBorder="true" applyAlignment="true">
      <alignment horizontal="center" vertical="center"/>
    </xf>
    <xf numFmtId="169" fontId="150" fillId="33" borderId="127" xfId="44949" applyNumberFormat="true" applyFont="true" applyFill="true" applyBorder="true" applyAlignment="true">
      <alignment horizontal="center" vertical="center"/>
    </xf>
    <xf numFmtId="169" fontId="150" fillId="33" borderId="131" xfId="44948" applyNumberFormat="true" applyFont="true" applyFill="true" applyBorder="true" applyAlignment="true">
      <alignment horizontal="center" vertical="center"/>
    </xf>
    <xf numFmtId="169" fontId="150" fillId="33" borderId="107" xfId="44949" applyNumberFormat="true" applyFont="true" applyFill="true" applyBorder="true" applyAlignment="true">
      <alignment horizontal="center" vertical="center"/>
    </xf>
    <xf numFmtId="169" fontId="150" fillId="33" borderId="100" xfId="44948" applyNumberFormat="true" applyFont="true" applyFill="true" applyBorder="true" applyAlignment="true">
      <alignment horizontal="center" vertical="center"/>
    </xf>
    <xf numFmtId="169" fontId="150" fillId="33" borderId="100" xfId="20220" applyNumberFormat="true" applyFont="true" applyFill="true" applyBorder="true" applyAlignment="true">
      <alignment horizontal="center" vertical="center"/>
    </xf>
    <xf numFmtId="169" fontId="150" fillId="33" borderId="126" xfId="20220" applyNumberFormat="true" applyFont="true" applyFill="true" applyBorder="true" applyAlignment="true">
      <alignment horizontal="center" vertical="center"/>
    </xf>
    <xf numFmtId="169" fontId="150" fillId="33" borderId="127" xfId="20220" applyNumberFormat="true" applyFont="true" applyFill="true" applyBorder="true" applyAlignment="true">
      <alignment horizontal="center" vertical="center"/>
    </xf>
    <xf numFmtId="169" fontId="150" fillId="33" borderId="131" xfId="20220" applyNumberFormat="true" applyFont="true" applyFill="true" applyBorder="true" applyAlignment="true">
      <alignment horizontal="center" vertical="center"/>
    </xf>
    <xf numFmtId="169" fontId="150" fillId="33" borderId="107" xfId="20220" applyNumberFormat="true" applyFont="true" applyFill="true" applyBorder="true" applyAlignment="true">
      <alignment horizontal="center" vertical="center"/>
    </xf>
    <xf numFmtId="169" fontId="150" fillId="33" borderId="105" xfId="44953" applyNumberFormat="true" applyFont="true" applyFill="true" applyBorder="true" applyAlignment="true">
      <alignment horizontal="center" vertical="center"/>
    </xf>
    <xf numFmtId="169" fontId="150" fillId="33" borderId="128" xfId="44954" applyNumberFormat="true" applyFont="true" applyFill="true" applyBorder="true" applyAlignment="true">
      <alignment horizontal="center" vertical="center"/>
    </xf>
    <xf numFmtId="169" fontId="150" fillId="33" borderId="129" xfId="44955" applyNumberFormat="true" applyFont="true" applyFill="true" applyBorder="true" applyAlignment="true">
      <alignment horizontal="center" vertical="center"/>
    </xf>
    <xf numFmtId="169" fontId="150" fillId="33" borderId="132" xfId="44954" applyNumberFormat="true" applyFont="true" applyFill="true" applyBorder="true" applyAlignment="true">
      <alignment horizontal="center" vertical="center"/>
    </xf>
    <xf numFmtId="169" fontId="150" fillId="33" borderId="108" xfId="44955" applyNumberFormat="true" applyFont="true" applyFill="true" applyBorder="true" applyAlignment="true">
      <alignment horizontal="center" vertical="center"/>
    </xf>
    <xf numFmtId="169" fontId="150" fillId="33" borderId="105" xfId="44954" applyNumberFormat="true" applyFont="true" applyFill="true" applyBorder="true" applyAlignment="true">
      <alignment horizontal="center" vertical="center"/>
    </xf>
    <xf numFmtId="169" fontId="150" fillId="33" borderId="102" xfId="44977" applyNumberFormat="true" applyFont="true" applyFill="true" applyBorder="true" applyAlignment="true">
      <alignment horizontal="center" vertical="center"/>
    </xf>
    <xf numFmtId="169" fontId="150" fillId="33" borderId="124" xfId="44978" applyNumberFormat="true" applyFont="true" applyFill="true" applyBorder="true" applyAlignment="true">
      <alignment horizontal="center" vertical="center"/>
    </xf>
    <xf numFmtId="169" fontId="150" fillId="33" borderId="125" xfId="44979" applyNumberFormat="true" applyFont="true" applyFill="true" applyBorder="true" applyAlignment="true">
      <alignment horizontal="center" vertical="center"/>
    </xf>
    <xf numFmtId="169" fontId="150" fillId="33" borderId="130" xfId="44978" applyNumberFormat="true" applyFont="true" applyFill="true" applyBorder="true" applyAlignment="true">
      <alignment horizontal="center" vertical="center"/>
    </xf>
    <xf numFmtId="169" fontId="150" fillId="33" borderId="106" xfId="44979" applyNumberFormat="true" applyFont="true" applyFill="true" applyBorder="true" applyAlignment="true">
      <alignment horizontal="center" vertical="center"/>
    </xf>
    <xf numFmtId="169" fontId="150" fillId="33" borderId="102" xfId="44978" applyNumberFormat="true" applyFont="true" applyFill="true" applyBorder="true" applyAlignment="true">
      <alignment horizontal="center" vertical="center"/>
    </xf>
    <xf numFmtId="169" fontId="150" fillId="33" borderId="100" xfId="44977" applyNumberFormat="true" applyFont="true" applyFill="true" applyBorder="true" applyAlignment="true">
      <alignment horizontal="center" vertical="center"/>
    </xf>
    <xf numFmtId="169" fontId="150" fillId="33" borderId="126" xfId="44978" applyNumberFormat="true" applyFont="true" applyFill="true" applyBorder="true" applyAlignment="true">
      <alignment horizontal="center" vertical="center"/>
    </xf>
    <xf numFmtId="169" fontId="150" fillId="33" borderId="127" xfId="44979" applyNumberFormat="true" applyFont="true" applyFill="true" applyBorder="true" applyAlignment="true">
      <alignment horizontal="center" vertical="center"/>
    </xf>
    <xf numFmtId="169" fontId="150" fillId="33" borderId="131" xfId="44978" applyNumberFormat="true" applyFont="true" applyFill="true" applyBorder="true" applyAlignment="true">
      <alignment horizontal="center" vertical="center"/>
    </xf>
    <xf numFmtId="169" fontId="150" fillId="33" borderId="107" xfId="44979" applyNumberFormat="true" applyFont="true" applyFill="true" applyBorder="true" applyAlignment="true">
      <alignment horizontal="center" vertical="center"/>
    </xf>
    <xf numFmtId="169" fontId="150" fillId="33" borderId="100" xfId="44978" applyNumberFormat="true" applyFont="true" applyFill="true" applyBorder="true" applyAlignment="true">
      <alignment horizontal="center" vertical="center"/>
    </xf>
    <xf numFmtId="0" fontId="24" fillId="33" borderId="126" xfId="19344" applyFill="true" applyBorder="true" applyAlignment="true">
      <alignment horizontal="center" vertical="center" wrapText="true"/>
    </xf>
    <xf numFmtId="0" fontId="24" fillId="33" borderId="127" xfId="19344" applyFill="true" applyBorder="true" applyAlignment="true">
      <alignment horizontal="center" vertical="center" wrapText="true"/>
    </xf>
    <xf numFmtId="169" fontId="150" fillId="33" borderId="100" xfId="44971" applyNumberFormat="true" applyFont="true" applyFill="true" applyBorder="true" applyAlignment="true">
      <alignment horizontal="center" vertical="center"/>
    </xf>
    <xf numFmtId="169" fontId="150" fillId="33" borderId="126" xfId="44972" applyNumberFormat="true" applyFont="true" applyFill="true" applyBorder="true" applyAlignment="true">
      <alignment horizontal="center" vertical="center"/>
    </xf>
    <xf numFmtId="169" fontId="150" fillId="33" borderId="127" xfId="44973" applyNumberFormat="true" applyFont="true" applyFill="true" applyBorder="true" applyAlignment="true">
      <alignment horizontal="center" vertical="center"/>
    </xf>
    <xf numFmtId="169" fontId="150" fillId="33" borderId="131" xfId="44972" applyNumberFormat="true" applyFont="true" applyFill="true" applyBorder="true" applyAlignment="true">
      <alignment horizontal="center" vertical="center"/>
    </xf>
    <xf numFmtId="169" fontId="150" fillId="33" borderId="107" xfId="44973" applyNumberFormat="true" applyFont="true" applyFill="true" applyBorder="true" applyAlignment="true">
      <alignment horizontal="center" vertical="center"/>
    </xf>
    <xf numFmtId="169" fontId="150" fillId="33" borderId="100" xfId="44972" applyNumberFormat="true" applyFont="true" applyFill="true" applyBorder="true" applyAlignment="true">
      <alignment horizontal="center" vertical="center"/>
    </xf>
    <xf numFmtId="169" fontId="150" fillId="33" borderId="102" xfId="44997" applyNumberFormat="true" applyFont="true" applyFill="true" applyBorder="true" applyAlignment="true">
      <alignment horizontal="center" vertical="center"/>
    </xf>
    <xf numFmtId="169" fontId="150" fillId="33" borderId="124" xfId="44998" applyNumberFormat="true" applyFont="true" applyFill="true" applyBorder="true" applyAlignment="true">
      <alignment horizontal="center" vertical="center"/>
    </xf>
    <xf numFmtId="169" fontId="150" fillId="33" borderId="125" xfId="44999" applyNumberFormat="true" applyFont="true" applyFill="true" applyBorder="true" applyAlignment="true">
      <alignment horizontal="center" vertical="center"/>
    </xf>
    <xf numFmtId="169" fontId="150" fillId="33" borderId="130" xfId="44998" applyNumberFormat="true" applyFont="true" applyFill="true" applyBorder="true" applyAlignment="true">
      <alignment horizontal="center" vertical="center"/>
    </xf>
    <xf numFmtId="169" fontId="150" fillId="33" borderId="106" xfId="44999" applyNumberFormat="true" applyFont="true" applyFill="true" applyBorder="true" applyAlignment="true">
      <alignment horizontal="center" vertical="center"/>
    </xf>
    <xf numFmtId="169" fontId="150" fillId="33" borderId="102" xfId="44998" applyNumberFormat="true" applyFont="true" applyFill="true" applyBorder="true" applyAlignment="true">
      <alignment horizontal="center" vertical="center"/>
    </xf>
    <xf numFmtId="169" fontId="150" fillId="33" borderId="100" xfId="45003" applyNumberFormat="true" applyFont="true" applyFill="true" applyBorder="true" applyAlignment="true">
      <alignment horizontal="center" vertical="center"/>
    </xf>
    <xf numFmtId="169" fontId="150" fillId="33" borderId="126" xfId="45004" applyNumberFormat="true" applyFont="true" applyFill="true" applyBorder="true" applyAlignment="true">
      <alignment horizontal="center" vertical="center"/>
    </xf>
    <xf numFmtId="169" fontId="150" fillId="33" borderId="127" xfId="45005" applyNumberFormat="true" applyFont="true" applyFill="true" applyBorder="true" applyAlignment="true">
      <alignment horizontal="center" vertical="center"/>
    </xf>
    <xf numFmtId="169" fontId="150" fillId="33" borderId="131" xfId="45004" applyNumberFormat="true" applyFont="true" applyFill="true" applyBorder="true" applyAlignment="true">
      <alignment horizontal="center" vertical="center"/>
    </xf>
    <xf numFmtId="169" fontId="150" fillId="33" borderId="107" xfId="45005" applyNumberFormat="true" applyFont="true" applyFill="true" applyBorder="true" applyAlignment="true">
      <alignment horizontal="center" vertical="center"/>
    </xf>
    <xf numFmtId="169" fontId="150" fillId="33" borderId="100" xfId="45004" applyNumberFormat="true" applyFont="true" applyFill="true" applyBorder="true" applyAlignment="true">
      <alignment horizontal="center" vertical="center"/>
    </xf>
    <xf numFmtId="169" fontId="150" fillId="33" borderId="100" xfId="45009" applyNumberFormat="true" applyFont="true" applyFill="true" applyBorder="true" applyAlignment="true">
      <alignment horizontal="center" vertical="center"/>
    </xf>
    <xf numFmtId="169" fontId="150" fillId="33" borderId="126" xfId="45010" applyNumberFormat="true" applyFont="true" applyFill="true" applyBorder="true" applyAlignment="true">
      <alignment horizontal="center" vertical="center"/>
    </xf>
    <xf numFmtId="169" fontId="150" fillId="33" borderId="127" xfId="45011" applyNumberFormat="true" applyFont="true" applyFill="true" applyBorder="true" applyAlignment="true">
      <alignment horizontal="center" vertical="center"/>
    </xf>
    <xf numFmtId="169" fontId="150" fillId="33" borderId="131" xfId="45010" applyNumberFormat="true" applyFont="true" applyFill="true" applyBorder="true" applyAlignment="true">
      <alignment horizontal="center" vertical="center"/>
    </xf>
    <xf numFmtId="169" fontId="150" fillId="33" borderId="107" xfId="45011" applyNumberFormat="true" applyFont="true" applyFill="true" applyBorder="true" applyAlignment="true">
      <alignment horizontal="center" vertical="center"/>
    </xf>
    <xf numFmtId="169" fontId="150" fillId="33" borderId="100" xfId="45010" applyNumberFormat="true" applyFont="true" applyFill="true" applyBorder="true" applyAlignment="true">
      <alignment horizontal="center" vertical="center"/>
    </xf>
    <xf numFmtId="168" fontId="150" fillId="33" borderId="100" xfId="19366" applyNumberFormat="true" applyFont="true" applyFill="true" applyBorder="true" applyAlignment="true">
      <alignment horizontal="center" vertical="center"/>
    </xf>
    <xf numFmtId="168" fontId="150" fillId="33" borderId="126" xfId="19367" applyNumberFormat="true" applyFont="true" applyFill="true" applyBorder="true" applyAlignment="true">
      <alignment horizontal="center" vertical="center"/>
    </xf>
    <xf numFmtId="168" fontId="150" fillId="33" borderId="127" xfId="19368" applyNumberFormat="true" applyFont="true" applyFill="true" applyBorder="true" applyAlignment="true">
      <alignment horizontal="center" vertical="center"/>
    </xf>
    <xf numFmtId="168" fontId="150" fillId="33" borderId="131" xfId="19367" applyNumberFormat="true" applyFont="true" applyFill="true" applyBorder="true" applyAlignment="true">
      <alignment horizontal="center" vertical="center"/>
    </xf>
    <xf numFmtId="168" fontId="150" fillId="33" borderId="107" xfId="19368" applyNumberFormat="true" applyFont="true" applyFill="true" applyBorder="true" applyAlignment="true">
      <alignment horizontal="center" vertical="center"/>
    </xf>
    <xf numFmtId="168" fontId="150" fillId="33" borderId="100" xfId="19367" applyNumberFormat="true" applyFont="true" applyFill="true" applyBorder="true" applyAlignment="true">
      <alignment horizontal="center" vertical="center"/>
    </xf>
    <xf numFmtId="168" fontId="150" fillId="33" borderId="100" xfId="19370" applyNumberFormat="true" applyFont="true" applyFill="true" applyBorder="true" applyAlignment="true">
      <alignment horizontal="center" vertical="center"/>
    </xf>
    <xf numFmtId="168" fontId="150" fillId="33" borderId="126" xfId="19371" applyNumberFormat="true" applyFont="true" applyFill="true" applyBorder="true" applyAlignment="true">
      <alignment horizontal="center" vertical="center"/>
    </xf>
    <xf numFmtId="168" fontId="150" fillId="33" borderId="127" xfId="19372" applyNumberFormat="true" applyFont="true" applyFill="true" applyBorder="true" applyAlignment="true">
      <alignment horizontal="center" vertical="center"/>
    </xf>
    <xf numFmtId="168" fontId="150" fillId="33" borderId="131" xfId="19371" applyNumberFormat="true" applyFont="true" applyFill="true" applyBorder="true" applyAlignment="true">
      <alignment horizontal="center" vertical="center"/>
    </xf>
    <xf numFmtId="168" fontId="150" fillId="33" borderId="107" xfId="19372" applyNumberFormat="true" applyFont="true" applyFill="true" applyBorder="true" applyAlignment="true">
      <alignment horizontal="center" vertical="center"/>
    </xf>
    <xf numFmtId="168" fontId="150" fillId="33" borderId="100" xfId="19371" applyNumberFormat="true" applyFont="true" applyFill="true" applyBorder="true" applyAlignment="true">
      <alignment horizontal="center" vertical="center"/>
    </xf>
    <xf numFmtId="0" fontId="24" fillId="33" borderId="100" xfId="19344" applyFill="true" applyBorder="true" applyAlignment="true">
      <alignment horizontal="center" vertical="center" wrapText="true"/>
    </xf>
    <xf numFmtId="0" fontId="24" fillId="33" borderId="131" xfId="19344" applyFill="true" applyBorder="true" applyAlignment="true">
      <alignment horizontal="center" vertical="center" wrapText="true"/>
    </xf>
    <xf numFmtId="0" fontId="24" fillId="33" borderId="107" xfId="19344" applyFill="true" applyBorder="true" applyAlignment="true">
      <alignment horizontal="center" vertical="center" wrapText="true"/>
    </xf>
    <xf numFmtId="170" fontId="155" fillId="33" borderId="100" xfId="19344" applyNumberFormat="true" applyFont="true" applyFill="true" applyBorder="true" applyAlignment="true">
      <alignment horizontal="center" vertical="center"/>
    </xf>
    <xf numFmtId="170" fontId="155" fillId="33" borderId="126" xfId="19344" applyNumberFormat="true" applyFont="true" applyFill="true" applyBorder="true" applyAlignment="true">
      <alignment horizontal="center" vertical="center"/>
    </xf>
    <xf numFmtId="170" fontId="155" fillId="33" borderId="127" xfId="19344" applyNumberFormat="true" applyFont="true" applyFill="true" applyBorder="true" applyAlignment="true">
      <alignment horizontal="center" vertical="center"/>
    </xf>
    <xf numFmtId="170" fontId="155" fillId="33" borderId="131" xfId="19344" applyNumberFormat="true" applyFont="true" applyFill="true" applyBorder="true" applyAlignment="true">
      <alignment horizontal="center" vertical="center"/>
    </xf>
    <xf numFmtId="170" fontId="155" fillId="33" borderId="107" xfId="19344" applyNumberFormat="true" applyFont="true" applyFill="true" applyBorder="true" applyAlignment="true">
      <alignment horizontal="center" vertical="center"/>
    </xf>
    <xf numFmtId="170" fontId="155" fillId="33" borderId="105" xfId="19344" applyNumberFormat="true" applyFont="true" applyFill="true" applyBorder="true" applyAlignment="true">
      <alignment horizontal="center" vertical="center"/>
    </xf>
    <xf numFmtId="170" fontId="155" fillId="33" borderId="128" xfId="19344" applyNumberFormat="true" applyFont="true" applyFill="true" applyBorder="true" applyAlignment="true">
      <alignment horizontal="center" vertical="center"/>
    </xf>
    <xf numFmtId="170" fontId="155" fillId="33" borderId="129" xfId="19344" applyNumberFormat="true" applyFont="true" applyFill="true" applyBorder="true" applyAlignment="true">
      <alignment horizontal="center" vertical="center"/>
    </xf>
    <xf numFmtId="170" fontId="155" fillId="33" borderId="132" xfId="19344" applyNumberFormat="true" applyFont="true" applyFill="true" applyBorder="true" applyAlignment="true">
      <alignment horizontal="center" vertical="center"/>
    </xf>
    <xf numFmtId="170" fontId="155" fillId="33" borderId="108" xfId="19344" applyNumberFormat="true" applyFont="true" applyFill="true" applyBorder="true" applyAlignment="true">
      <alignment horizontal="center" vertical="center"/>
    </xf>
    <xf numFmtId="0" fontId="24" fillId="33" borderId="128" xfId="19344" applyFill="true" applyBorder="true" applyAlignment="true">
      <alignment horizontal="center" vertical="center" wrapText="true"/>
    </xf>
    <xf numFmtId="0" fontId="24" fillId="33" borderId="129" xfId="19344" applyFill="true" applyBorder="true" applyAlignment="true">
      <alignment horizontal="center" vertical="center" wrapText="true"/>
    </xf>
    <xf numFmtId="169" fontId="150" fillId="33" borderId="102" xfId="45027" applyNumberFormat="true" applyFont="true" applyFill="true" applyBorder="true" applyAlignment="true">
      <alignment horizontal="center" vertical="center"/>
    </xf>
    <xf numFmtId="169" fontId="150" fillId="33" borderId="124" xfId="45027" applyNumberFormat="true" applyFont="true" applyFill="true" applyBorder="true" applyAlignment="true">
      <alignment horizontal="center" vertical="center"/>
    </xf>
    <xf numFmtId="169" fontId="150" fillId="33" borderId="125" xfId="45027" applyNumberFormat="true" applyFont="true" applyFill="true" applyBorder="true" applyAlignment="true">
      <alignment horizontal="center" vertical="center"/>
    </xf>
    <xf numFmtId="169" fontId="150" fillId="33" borderId="130" xfId="45027" applyNumberFormat="true" applyFont="true" applyFill="true" applyBorder="true" applyAlignment="true">
      <alignment horizontal="center" vertical="center"/>
    </xf>
    <xf numFmtId="169" fontId="150" fillId="33" borderId="106" xfId="45027" applyNumberFormat="true" applyFont="true" applyFill="true" applyBorder="true" applyAlignment="true">
      <alignment horizontal="center" vertical="center"/>
    </xf>
    <xf numFmtId="169" fontId="150" fillId="33" borderId="100" xfId="45031" applyNumberFormat="true" applyFont="true" applyFill="true" applyBorder="true" applyAlignment="true">
      <alignment horizontal="center" vertical="center"/>
    </xf>
    <xf numFmtId="169" fontId="150" fillId="33" borderId="126" xfId="45031" applyNumberFormat="true" applyFont="true" applyFill="true" applyBorder="true" applyAlignment="true">
      <alignment horizontal="center" vertical="center"/>
    </xf>
    <xf numFmtId="169" fontId="150" fillId="33" borderId="127" xfId="45031" applyNumberFormat="true" applyFont="true" applyFill="true" applyBorder="true" applyAlignment="true">
      <alignment horizontal="center" vertical="center"/>
    </xf>
    <xf numFmtId="169" fontId="150" fillId="33" borderId="131" xfId="45031" applyNumberFormat="true" applyFont="true" applyFill="true" applyBorder="true" applyAlignment="true">
      <alignment horizontal="center" vertical="center"/>
    </xf>
    <xf numFmtId="169" fontId="150" fillId="33" borderId="107" xfId="45031" applyNumberFormat="true" applyFont="true" applyFill="true" applyBorder="true" applyAlignment="true">
      <alignment horizontal="center" vertical="center"/>
    </xf>
    <xf numFmtId="169" fontId="150" fillId="33" borderId="100" xfId="20296" applyNumberFormat="true" applyFont="true" applyFill="true" applyBorder="true" applyAlignment="true">
      <alignment horizontal="center" vertical="center"/>
    </xf>
    <xf numFmtId="169" fontId="150" fillId="33" borderId="126" xfId="20296" applyNumberFormat="true" applyFont="true" applyFill="true" applyBorder="true" applyAlignment="true">
      <alignment horizontal="center" vertical="center"/>
    </xf>
    <xf numFmtId="169" fontId="150" fillId="33" borderId="127" xfId="20296" applyNumberFormat="true" applyFont="true" applyFill="true" applyBorder="true" applyAlignment="true">
      <alignment horizontal="center" vertical="center"/>
    </xf>
    <xf numFmtId="169" fontId="150" fillId="33" borderId="131" xfId="20296" applyNumberFormat="true" applyFont="true" applyFill="true" applyBorder="true" applyAlignment="true">
      <alignment horizontal="center" vertical="center"/>
    </xf>
    <xf numFmtId="169" fontId="150" fillId="33" borderId="107" xfId="20296" applyNumberFormat="true" applyFont="true" applyFill="true" applyBorder="true" applyAlignment="true">
      <alignment horizontal="center" vertical="center"/>
    </xf>
    <xf numFmtId="169" fontId="150" fillId="33" borderId="102" xfId="45051" applyNumberFormat="true" applyFont="true" applyFill="true" applyBorder="true" applyAlignment="true">
      <alignment horizontal="center" vertical="center"/>
    </xf>
    <xf numFmtId="169" fontId="150" fillId="33" borderId="124" xfId="45052" applyNumberFormat="true" applyFont="true" applyFill="true" applyBorder="true" applyAlignment="true">
      <alignment horizontal="center" vertical="center"/>
    </xf>
    <xf numFmtId="169" fontId="150" fillId="33" borderId="125" xfId="45053" applyNumberFormat="true" applyFont="true" applyFill="true" applyBorder="true" applyAlignment="true">
      <alignment horizontal="center" vertical="center"/>
    </xf>
    <xf numFmtId="169" fontId="150" fillId="33" borderId="130" xfId="45052" applyNumberFormat="true" applyFont="true" applyFill="true" applyBorder="true" applyAlignment="true">
      <alignment horizontal="center" vertical="center"/>
    </xf>
    <xf numFmtId="169" fontId="150" fillId="33" borderId="106" xfId="45053" applyNumberFormat="true" applyFont="true" applyFill="true" applyBorder="true" applyAlignment="true">
      <alignment horizontal="center" vertical="center"/>
    </xf>
    <xf numFmtId="169" fontId="150" fillId="33" borderId="102" xfId="45052" applyNumberFormat="true" applyFont="true" applyFill="true" applyBorder="true" applyAlignment="true">
      <alignment horizontal="center" vertical="center"/>
    </xf>
    <xf numFmtId="169" fontId="150" fillId="33" borderId="100" xfId="45057" applyNumberFormat="true" applyFont="true" applyFill="true" applyBorder="true" applyAlignment="true">
      <alignment horizontal="center" vertical="center"/>
    </xf>
    <xf numFmtId="169" fontId="150" fillId="33" borderId="126" xfId="45058" applyNumberFormat="true" applyFont="true" applyFill="true" applyBorder="true" applyAlignment="true">
      <alignment horizontal="center" vertical="center"/>
    </xf>
    <xf numFmtId="169" fontId="150" fillId="33" borderId="127" xfId="45059" applyNumberFormat="true" applyFont="true" applyFill="true" applyBorder="true" applyAlignment="true">
      <alignment horizontal="center" vertical="center"/>
    </xf>
    <xf numFmtId="169" fontId="150" fillId="33" borderId="131" xfId="45058" applyNumberFormat="true" applyFont="true" applyFill="true" applyBorder="true" applyAlignment="true">
      <alignment horizontal="center" vertical="center"/>
    </xf>
    <xf numFmtId="169" fontId="150" fillId="33" borderId="107" xfId="45059" applyNumberFormat="true" applyFont="true" applyFill="true" applyBorder="true" applyAlignment="true">
      <alignment horizontal="center" vertical="center"/>
    </xf>
    <xf numFmtId="169" fontId="150" fillId="33" borderId="100" xfId="45058" applyNumberFormat="true" applyFont="true" applyFill="true" applyBorder="true" applyAlignment="true">
      <alignment horizontal="center" vertical="center"/>
    </xf>
    <xf numFmtId="169" fontId="150" fillId="33" borderId="126" xfId="45057" applyNumberFormat="true" applyFont="true" applyFill="true" applyBorder="true" applyAlignment="true">
      <alignment horizontal="center" vertical="center"/>
    </xf>
    <xf numFmtId="169" fontId="150" fillId="33" borderId="127" xfId="45057" applyNumberFormat="true" applyFont="true" applyFill="true" applyBorder="true" applyAlignment="true">
      <alignment horizontal="center" vertical="center"/>
    </xf>
    <xf numFmtId="169" fontId="150" fillId="33" borderId="131" xfId="45057" applyNumberFormat="true" applyFont="true" applyFill="true" applyBorder="true" applyAlignment="true">
      <alignment horizontal="center" vertical="center"/>
    </xf>
    <xf numFmtId="169" fontId="150" fillId="33" borderId="107" xfId="45057" applyNumberFormat="true" applyFont="true" applyFill="true" applyBorder="true" applyAlignment="true">
      <alignment horizontal="center" vertical="center"/>
    </xf>
    <xf numFmtId="169" fontId="150" fillId="33" borderId="100" xfId="19388" applyNumberFormat="true" applyFont="true" applyFill="true" applyBorder="true" applyAlignment="true">
      <alignment horizontal="center" vertical="center" wrapText="true"/>
    </xf>
    <xf numFmtId="169" fontId="150" fillId="33" borderId="126" xfId="19389" applyNumberFormat="true" applyFont="true" applyFill="true" applyBorder="true" applyAlignment="true">
      <alignment horizontal="center" vertical="center" wrapText="true"/>
    </xf>
    <xf numFmtId="169" fontId="150" fillId="33" borderId="127" xfId="19390" applyNumberFormat="true" applyFont="true" applyFill="true" applyBorder="true" applyAlignment="true">
      <alignment horizontal="center" vertical="center" wrapText="true"/>
    </xf>
    <xf numFmtId="169" fontId="150" fillId="33" borderId="131" xfId="19389" applyNumberFormat="true" applyFont="true" applyFill="true" applyBorder="true" applyAlignment="true">
      <alignment horizontal="center" vertical="center" wrapText="true"/>
    </xf>
    <xf numFmtId="169" fontId="150" fillId="33" borderId="107" xfId="19390" applyNumberFormat="true" applyFont="true" applyFill="true" applyBorder="true" applyAlignment="true">
      <alignment horizontal="center" vertical="center" wrapText="true"/>
    </xf>
    <xf numFmtId="169" fontId="150" fillId="33" borderId="100" xfId="19389" applyNumberFormat="true" applyFont="true" applyFill="true" applyBorder="true" applyAlignment="true">
      <alignment horizontal="center" vertical="center" wrapText="true"/>
    </xf>
    <xf numFmtId="168" fontId="150" fillId="33" borderId="100" xfId="45067" applyNumberFormat="true" applyFont="true" applyFill="true" applyBorder="true" applyAlignment="true">
      <alignment horizontal="center" vertical="center"/>
    </xf>
    <xf numFmtId="168" fontId="150" fillId="33" borderId="126" xfId="45068" applyNumberFormat="true" applyFont="true" applyFill="true" applyBorder="true" applyAlignment="true">
      <alignment horizontal="center" vertical="center"/>
    </xf>
    <xf numFmtId="168" fontId="150" fillId="33" borderId="127" xfId="45069" applyNumberFormat="true" applyFont="true" applyFill="true" applyBorder="true" applyAlignment="true">
      <alignment horizontal="center" vertical="center"/>
    </xf>
    <xf numFmtId="168" fontId="150" fillId="33" borderId="131" xfId="45068" applyNumberFormat="true" applyFont="true" applyFill="true" applyBorder="true" applyAlignment="true">
      <alignment horizontal="center" vertical="center"/>
    </xf>
    <xf numFmtId="168" fontId="150" fillId="33" borderId="107" xfId="45069" applyNumberFormat="true" applyFont="true" applyFill="true" applyBorder="true" applyAlignment="true">
      <alignment horizontal="center" vertical="center"/>
    </xf>
    <xf numFmtId="168" fontId="150" fillId="33" borderId="100" xfId="45068" applyNumberFormat="true" applyFont="true" applyFill="true" applyBorder="true" applyAlignment="true">
      <alignment horizontal="center" vertical="center"/>
    </xf>
    <xf numFmtId="168" fontId="150" fillId="33" borderId="100" xfId="45071" applyNumberFormat="true" applyFont="true" applyFill="true" applyBorder="true" applyAlignment="true">
      <alignment horizontal="center" vertical="center"/>
    </xf>
    <xf numFmtId="168" fontId="150" fillId="33" borderId="126" xfId="45072" applyNumberFormat="true" applyFont="true" applyFill="true" applyBorder="true" applyAlignment="true">
      <alignment horizontal="center" vertical="center"/>
    </xf>
    <xf numFmtId="168" fontId="150" fillId="33" borderId="127" xfId="45073" applyNumberFormat="true" applyFont="true" applyFill="true" applyBorder="true" applyAlignment="true">
      <alignment horizontal="center" vertical="center"/>
    </xf>
    <xf numFmtId="168" fontId="150" fillId="33" borderId="131" xfId="45072" applyNumberFormat="true" applyFont="true" applyFill="true" applyBorder="true" applyAlignment="true">
      <alignment horizontal="center" vertical="center"/>
    </xf>
    <xf numFmtId="168" fontId="150" fillId="33" borderId="107" xfId="45073" applyNumberFormat="true" applyFont="true" applyFill="true" applyBorder="true" applyAlignment="true">
      <alignment horizontal="center" vertical="center"/>
    </xf>
    <xf numFmtId="168" fontId="150" fillId="33" borderId="100" xfId="45072" applyNumberFormat="true" applyFont="true" applyFill="true" applyBorder="true" applyAlignment="true">
      <alignment horizontal="center" vertical="center"/>
    </xf>
    <xf numFmtId="168" fontId="150" fillId="33" borderId="100" xfId="45075" applyNumberFormat="true" applyFont="true" applyFill="true" applyBorder="true" applyAlignment="true">
      <alignment horizontal="center" vertical="center"/>
    </xf>
    <xf numFmtId="168" fontId="150" fillId="33" borderId="126" xfId="45076" applyNumberFormat="true" applyFont="true" applyFill="true" applyBorder="true" applyAlignment="true">
      <alignment horizontal="center" vertical="center"/>
    </xf>
    <xf numFmtId="168" fontId="150" fillId="33" borderId="127" xfId="45077" applyNumberFormat="true" applyFont="true" applyFill="true" applyBorder="true" applyAlignment="true">
      <alignment horizontal="center" vertical="center"/>
    </xf>
    <xf numFmtId="168" fontId="150" fillId="33" borderId="131" xfId="45076" applyNumberFormat="true" applyFont="true" applyFill="true" applyBorder="true" applyAlignment="true">
      <alignment horizontal="center" vertical="center"/>
    </xf>
    <xf numFmtId="168" fontId="150" fillId="33" borderId="107" xfId="45077" applyNumberFormat="true" applyFont="true" applyFill="true" applyBorder="true" applyAlignment="true">
      <alignment horizontal="center" vertical="center"/>
    </xf>
    <xf numFmtId="168" fontId="150" fillId="33" borderId="100" xfId="45076" applyNumberFormat="true" applyFont="true" applyFill="true" applyBorder="true" applyAlignment="true">
      <alignment horizontal="center" vertical="center"/>
    </xf>
    <xf numFmtId="168" fontId="150" fillId="33" borderId="100" xfId="19397" applyNumberFormat="true" applyFont="true" applyFill="true" applyBorder="true" applyAlignment="true">
      <alignment horizontal="center" vertical="center" wrapText="true"/>
    </xf>
    <xf numFmtId="168" fontId="150" fillId="33" borderId="126" xfId="19398" applyNumberFormat="true" applyFont="true" applyFill="true" applyBorder="true" applyAlignment="true">
      <alignment horizontal="center" vertical="center" wrapText="true"/>
    </xf>
    <xf numFmtId="168" fontId="150" fillId="33" borderId="127" xfId="19399" applyNumberFormat="true" applyFont="true" applyFill="true" applyBorder="true" applyAlignment="true">
      <alignment horizontal="center" vertical="center" wrapText="true"/>
    </xf>
    <xf numFmtId="168" fontId="150" fillId="33" borderId="131" xfId="19398" applyNumberFormat="true" applyFont="true" applyFill="true" applyBorder="true" applyAlignment="true">
      <alignment horizontal="center" vertical="center" wrapText="true"/>
    </xf>
    <xf numFmtId="168" fontId="150" fillId="33" borderId="107" xfId="19399" applyNumberFormat="true" applyFont="true" applyFill="true" applyBorder="true" applyAlignment="true">
      <alignment horizontal="center" vertical="center" wrapText="true"/>
    </xf>
    <xf numFmtId="168" fontId="150" fillId="33" borderId="100" xfId="19398" applyNumberFormat="true" applyFont="true" applyFill="true" applyBorder="true" applyAlignment="true">
      <alignment horizontal="center" vertical="center" wrapText="true"/>
    </xf>
    <xf numFmtId="168" fontId="150" fillId="33" borderId="100" xfId="19401" applyNumberFormat="true" applyFont="true" applyFill="true" applyBorder="true" applyAlignment="true">
      <alignment horizontal="center" vertical="center" wrapText="true"/>
    </xf>
    <xf numFmtId="168" fontId="150" fillId="33" borderId="126" xfId="19402" applyNumberFormat="true" applyFont="true" applyFill="true" applyBorder="true" applyAlignment="true">
      <alignment horizontal="center" vertical="center" wrapText="true"/>
    </xf>
    <xf numFmtId="168" fontId="150" fillId="33" borderId="127" xfId="19403" applyNumberFormat="true" applyFont="true" applyFill="true" applyBorder="true" applyAlignment="true">
      <alignment horizontal="center" vertical="center" wrapText="true"/>
    </xf>
    <xf numFmtId="168" fontId="150" fillId="33" borderId="131" xfId="19402" applyNumberFormat="true" applyFont="true" applyFill="true" applyBorder="true" applyAlignment="true">
      <alignment horizontal="center" vertical="center" wrapText="true"/>
    </xf>
    <xf numFmtId="168" fontId="150" fillId="33" borderId="107" xfId="19403" applyNumberFormat="true" applyFont="true" applyFill="true" applyBorder="true" applyAlignment="true">
      <alignment horizontal="center" vertical="center" wrapText="true"/>
    </xf>
    <xf numFmtId="168" fontId="150" fillId="33" borderId="100" xfId="19402" applyNumberFormat="true" applyFont="true" applyFill="true" applyBorder="true" applyAlignment="true">
      <alignment horizontal="center" vertical="center" wrapText="true"/>
    </xf>
    <xf numFmtId="168" fontId="155" fillId="33" borderId="100" xfId="19344" applyNumberFormat="true" applyFont="true" applyFill="true" applyBorder="true" applyAlignment="true">
      <alignment horizontal="center" vertical="center" wrapText="true"/>
    </xf>
    <xf numFmtId="168" fontId="155" fillId="33" borderId="126" xfId="19344" applyNumberFormat="true" applyFont="true" applyFill="true" applyBorder="true" applyAlignment="true">
      <alignment horizontal="center" vertical="center" wrapText="true"/>
    </xf>
    <xf numFmtId="168" fontId="155" fillId="33" borderId="127" xfId="19344" applyNumberFormat="true" applyFont="true" applyFill="true" applyBorder="true" applyAlignment="true">
      <alignment horizontal="center" vertical="center" wrapText="true"/>
    </xf>
    <xf numFmtId="168" fontId="155" fillId="33" borderId="131" xfId="19344" applyNumberFormat="true" applyFont="true" applyFill="true" applyBorder="true" applyAlignment="true">
      <alignment horizontal="center" vertical="center" wrapText="true"/>
    </xf>
    <xf numFmtId="168" fontId="155" fillId="33" borderId="107" xfId="19344" applyNumberFormat="true" applyFont="true" applyFill="true" applyBorder="true" applyAlignment="true">
      <alignment horizontal="center" vertical="center" wrapText="true"/>
    </xf>
    <xf numFmtId="0" fontId="24" fillId="33" borderId="105" xfId="19344" applyFill="true" applyBorder="true" applyAlignment="true">
      <alignment horizontal="center" vertical="center" wrapText="true"/>
    </xf>
    <xf numFmtId="0" fontId="24" fillId="33" borderId="132" xfId="19344" applyFill="true" applyBorder="true" applyAlignment="true">
      <alignment horizontal="center" vertical="center" wrapText="true"/>
    </xf>
    <xf numFmtId="0" fontId="24" fillId="33" borderId="108" xfId="19344" applyFill="true" applyBorder="true" applyAlignment="true">
      <alignment horizontal="center" vertical="center" wrapText="true"/>
    </xf>
    <xf numFmtId="169" fontId="150" fillId="33" borderId="100" xfId="45096" applyNumberFormat="true" applyFont="true" applyFill="true" applyBorder="true" applyAlignment="true">
      <alignment horizontal="center" vertical="center"/>
    </xf>
    <xf numFmtId="169" fontId="150" fillId="33" borderId="126" xfId="45096" applyNumberFormat="true" applyFont="true" applyFill="true" applyBorder="true" applyAlignment="true">
      <alignment horizontal="center" vertical="center"/>
    </xf>
    <xf numFmtId="169" fontId="150" fillId="33" borderId="127" xfId="45096" applyNumberFormat="true" applyFont="true" applyFill="true" applyBorder="true" applyAlignment="true">
      <alignment horizontal="center" vertical="center"/>
    </xf>
    <xf numFmtId="169" fontId="150" fillId="33" borderId="131" xfId="45096" applyNumberFormat="true" applyFont="true" applyFill="true" applyBorder="true" applyAlignment="true">
      <alignment horizontal="center" vertical="center"/>
    </xf>
    <xf numFmtId="169" fontId="150" fillId="33" borderId="107" xfId="45096" applyNumberFormat="true" applyFont="true" applyFill="true" applyBorder="true" applyAlignment="true">
      <alignment horizontal="center" vertical="center"/>
    </xf>
    <xf numFmtId="169" fontId="150" fillId="33" borderId="100" xfId="45099" applyNumberFormat="true" applyFont="true" applyFill="true" applyBorder="true" applyAlignment="true">
      <alignment horizontal="center" vertical="center"/>
    </xf>
    <xf numFmtId="169" fontId="150" fillId="33" borderId="126" xfId="45099" applyNumberFormat="true" applyFont="true" applyFill="true" applyBorder="true" applyAlignment="true">
      <alignment horizontal="center" vertical="center"/>
    </xf>
    <xf numFmtId="169" fontId="150" fillId="33" borderId="127" xfId="45099" applyNumberFormat="true" applyFont="true" applyFill="true" applyBorder="true" applyAlignment="true">
      <alignment horizontal="center" vertical="center"/>
    </xf>
    <xf numFmtId="169" fontId="150" fillId="33" borderId="131" xfId="45099" applyNumberFormat="true" applyFont="true" applyFill="true" applyBorder="true" applyAlignment="true">
      <alignment horizontal="center" vertical="center"/>
    </xf>
    <xf numFmtId="169" fontId="150" fillId="33" borderId="107" xfId="45099" applyNumberFormat="true" applyFont="true" applyFill="true" applyBorder="true" applyAlignment="true">
      <alignment horizontal="center" vertical="center"/>
    </xf>
    <xf numFmtId="169" fontId="150" fillId="33" borderId="100" xfId="19424" applyNumberFormat="true" applyFont="true" applyFill="true" applyBorder="true" applyAlignment="true">
      <alignment horizontal="center" vertical="center" wrapText="true"/>
    </xf>
    <xf numFmtId="169" fontId="150" fillId="33" borderId="126" xfId="19425" applyNumberFormat="true" applyFont="true" applyFill="true" applyBorder="true" applyAlignment="true">
      <alignment horizontal="center" vertical="center" wrapText="true"/>
    </xf>
    <xf numFmtId="169" fontId="150" fillId="33" borderId="127" xfId="19426" applyNumberFormat="true" applyFont="true" applyFill="true" applyBorder="true" applyAlignment="true">
      <alignment horizontal="center" vertical="center" wrapText="true"/>
    </xf>
    <xf numFmtId="169" fontId="150" fillId="33" borderId="131" xfId="19425" applyNumberFormat="true" applyFont="true" applyFill="true" applyBorder="true" applyAlignment="true">
      <alignment horizontal="center" vertical="center" wrapText="true"/>
    </xf>
    <xf numFmtId="169" fontId="150" fillId="33" borderId="107" xfId="19426" applyNumberFormat="true" applyFont="true" applyFill="true" applyBorder="true" applyAlignment="true">
      <alignment horizontal="center" vertical="center" wrapText="true"/>
    </xf>
    <xf numFmtId="169" fontId="150" fillId="33" borderId="100" xfId="19425" applyNumberFormat="true" applyFont="true" applyFill="true" applyBorder="true" applyAlignment="true">
      <alignment horizontal="center" vertical="center" wrapText="true"/>
    </xf>
    <xf numFmtId="169" fontId="150" fillId="33" borderId="100" xfId="45093" applyNumberFormat="true" applyFont="true" applyFill="true" applyBorder="true" applyAlignment="true">
      <alignment horizontal="center" vertical="center"/>
    </xf>
    <xf numFmtId="169" fontId="150" fillId="33" borderId="126" xfId="45093" applyNumberFormat="true" applyFont="true" applyFill="true" applyBorder="true" applyAlignment="true">
      <alignment horizontal="center" vertical="center"/>
    </xf>
    <xf numFmtId="169" fontId="150" fillId="33" borderId="127" xfId="45093" applyNumberFormat="true" applyFont="true" applyFill="true" applyBorder="true" applyAlignment="true">
      <alignment horizontal="center" vertical="center"/>
    </xf>
    <xf numFmtId="169" fontId="150" fillId="33" borderId="131" xfId="45093" applyNumberFormat="true" applyFont="true" applyFill="true" applyBorder="true" applyAlignment="true">
      <alignment horizontal="center" vertical="center"/>
    </xf>
    <xf numFmtId="169" fontId="150" fillId="33" borderId="107" xfId="45093" applyNumberFormat="true" applyFont="true" applyFill="true" applyBorder="true" applyAlignment="true">
      <alignment horizontal="center" vertical="center"/>
    </xf>
    <xf numFmtId="168" fontId="150" fillId="33" borderId="100" xfId="19430" applyNumberFormat="true" applyFont="true" applyFill="true" applyBorder="true" applyAlignment="true">
      <alignment horizontal="center" vertical="center" wrapText="true"/>
    </xf>
    <xf numFmtId="168" fontId="150" fillId="33" borderId="126" xfId="19431" applyNumberFormat="true" applyFont="true" applyFill="true" applyBorder="true" applyAlignment="true">
      <alignment horizontal="center" vertical="center" wrapText="true"/>
    </xf>
    <xf numFmtId="168" fontId="150" fillId="33" borderId="127" xfId="19432" applyNumberFormat="true" applyFont="true" applyFill="true" applyBorder="true" applyAlignment="true">
      <alignment horizontal="center" vertical="center" wrapText="true"/>
    </xf>
    <xf numFmtId="168" fontId="150" fillId="33" borderId="131" xfId="19431" applyNumberFormat="true" applyFont="true" applyFill="true" applyBorder="true" applyAlignment="true">
      <alignment horizontal="center" vertical="center" wrapText="true"/>
    </xf>
    <xf numFmtId="168" fontId="150" fillId="33" borderId="107" xfId="19432" applyNumberFormat="true" applyFont="true" applyFill="true" applyBorder="true" applyAlignment="true">
      <alignment horizontal="center" vertical="center" wrapText="true"/>
    </xf>
    <xf numFmtId="168" fontId="150" fillId="33" borderId="100" xfId="19431" applyNumberFormat="true" applyFont="true" applyFill="true" applyBorder="true" applyAlignment="true">
      <alignment horizontal="center" vertical="center" wrapText="true"/>
    </xf>
    <xf numFmtId="168" fontId="150" fillId="33" borderId="100" xfId="19434" applyNumberFormat="true" applyFont="true" applyFill="true" applyBorder="true" applyAlignment="true">
      <alignment horizontal="center" vertical="center" wrapText="true"/>
    </xf>
    <xf numFmtId="168" fontId="150" fillId="33" borderId="126" xfId="19435" applyNumberFormat="true" applyFont="true" applyFill="true" applyBorder="true" applyAlignment="true">
      <alignment horizontal="center" vertical="center" wrapText="true"/>
    </xf>
    <xf numFmtId="168" fontId="150" fillId="33" borderId="127" xfId="19436" applyNumberFormat="true" applyFont="true" applyFill="true" applyBorder="true" applyAlignment="true">
      <alignment horizontal="center" vertical="center" wrapText="true"/>
    </xf>
    <xf numFmtId="168" fontId="150" fillId="33" borderId="131" xfId="19435" applyNumberFormat="true" applyFont="true" applyFill="true" applyBorder="true" applyAlignment="true">
      <alignment horizontal="center" vertical="center" wrapText="true"/>
    </xf>
    <xf numFmtId="168" fontId="150" fillId="33" borderId="107" xfId="19436" applyNumberFormat="true" applyFont="true" applyFill="true" applyBorder="true" applyAlignment="true">
      <alignment horizontal="center" vertical="center" wrapText="true"/>
    </xf>
    <xf numFmtId="168" fontId="150" fillId="33" borderId="100" xfId="19435" applyNumberFormat="true" applyFont="true" applyFill="true" applyBorder="true" applyAlignment="true">
      <alignment horizontal="center" vertical="center" wrapText="true"/>
    </xf>
    <xf numFmtId="168" fontId="150" fillId="33" borderId="100" xfId="19438" applyNumberFormat="true" applyFont="true" applyFill="true" applyBorder="true" applyAlignment="true">
      <alignment horizontal="center" vertical="center" wrapText="true"/>
    </xf>
    <xf numFmtId="168" fontId="150" fillId="33" borderId="126" xfId="19439" applyNumberFormat="true" applyFont="true" applyFill="true" applyBorder="true" applyAlignment="true">
      <alignment horizontal="center" vertical="center" wrapText="true"/>
    </xf>
    <xf numFmtId="168" fontId="150" fillId="33" borderId="127" xfId="19440" applyNumberFormat="true" applyFont="true" applyFill="true" applyBorder="true" applyAlignment="true">
      <alignment horizontal="center" vertical="center" wrapText="true"/>
    </xf>
    <xf numFmtId="168" fontId="150" fillId="33" borderId="131" xfId="19439" applyNumberFormat="true" applyFont="true" applyFill="true" applyBorder="true" applyAlignment="true">
      <alignment horizontal="center" vertical="center" wrapText="true"/>
    </xf>
    <xf numFmtId="168" fontId="150" fillId="33" borderId="107" xfId="19440" applyNumberFormat="true" applyFont="true" applyFill="true" applyBorder="true" applyAlignment="true">
      <alignment horizontal="center" vertical="center" wrapText="true"/>
    </xf>
    <xf numFmtId="168" fontId="150" fillId="33" borderId="100" xfId="19439" applyNumberFormat="true" applyFont="true" applyFill="true" applyBorder="true" applyAlignment="true">
      <alignment horizontal="center" vertical="center" wrapText="true"/>
    </xf>
    <xf numFmtId="0" fontId="24" fillId="0" borderId="100" xfId="19344" applyFill="true" applyBorder="true" applyAlignment="true">
      <alignment horizontal="center" vertical="center" wrapText="true"/>
    </xf>
    <xf numFmtId="0" fontId="151" fillId="26" borderId="106" xfId="44940" applyFont="true" applyFill="true" applyBorder="true" applyAlignment="true">
      <alignment horizontal="left" vertical="center"/>
    </xf>
    <xf numFmtId="0" fontId="151" fillId="26" borderId="107" xfId="44946" applyFont="true" applyFill="true" applyBorder="true" applyAlignment="true">
      <alignment horizontal="left" vertical="center"/>
    </xf>
    <xf numFmtId="0" fontId="151" fillId="26" borderId="108" xfId="44952" applyFont="true" applyFill="true" applyBorder="true" applyAlignment="true">
      <alignment horizontal="left" vertical="center"/>
    </xf>
    <xf numFmtId="0" fontId="151" fillId="26" borderId="106" xfId="44976" applyFont="true" applyFill="true" applyBorder="true" applyAlignment="true">
      <alignment horizontal="left" vertical="center"/>
    </xf>
    <xf numFmtId="0" fontId="151" fillId="26" borderId="107" xfId="44976" applyFont="true" applyFill="true" applyBorder="true" applyAlignment="true">
      <alignment horizontal="left" vertical="center"/>
    </xf>
    <xf numFmtId="0" fontId="151" fillId="26" borderId="106" xfId="44996" applyFont="true" applyFill="true" applyBorder="true" applyAlignment="true">
      <alignment horizontal="left" vertical="center"/>
    </xf>
    <xf numFmtId="0" fontId="151" fillId="26" borderId="107" xfId="45002" applyFont="true" applyFill="true" applyBorder="true" applyAlignment="true">
      <alignment horizontal="left" vertical="center"/>
    </xf>
    <xf numFmtId="0" fontId="151" fillId="0" borderId="107" xfId="45002" applyFont="true" applyFill="true" applyBorder="true" applyAlignment="true">
      <alignment horizontal="left" vertical="center"/>
    </xf>
    <xf numFmtId="0" fontId="151" fillId="0" borderId="107" xfId="45008" applyFont="true" applyFill="true" applyBorder="true" applyAlignment="true">
      <alignment horizontal="left" vertical="center"/>
    </xf>
    <xf numFmtId="0" fontId="151" fillId="26" borderId="106" xfId="45026" applyFont="true" applyFill="true" applyBorder="true" applyAlignment="true">
      <alignment horizontal="left" vertical="center"/>
    </xf>
    <xf numFmtId="0" fontId="151" fillId="26" borderId="107" xfId="45030" applyFont="true" applyFill="true" applyBorder="true" applyAlignment="true">
      <alignment horizontal="left" vertical="center"/>
    </xf>
    <xf numFmtId="0" fontId="151" fillId="26" borderId="108" xfId="45034" applyFont="true" applyFill="true" applyBorder="true" applyAlignment="true">
      <alignment horizontal="left" vertical="center"/>
    </xf>
    <xf numFmtId="0" fontId="151" fillId="26" borderId="106" xfId="45050" applyFont="true" applyFill="true" applyBorder="true" applyAlignment="true">
      <alignment horizontal="left" vertical="center"/>
    </xf>
    <xf numFmtId="0" fontId="151" fillId="26" borderId="107" xfId="45056" applyFont="true" applyFill="true" applyBorder="true" applyAlignment="true">
      <alignment horizontal="left" vertical="center"/>
    </xf>
    <xf numFmtId="0" fontId="151" fillId="26" borderId="108" xfId="45056" applyFont="true" applyFill="true" applyBorder="true" applyAlignment="true">
      <alignment horizontal="left" vertical="center"/>
    </xf>
    <xf numFmtId="0" fontId="151" fillId="0" borderId="107" xfId="45038" applyFont="true" applyFill="true" applyBorder="true" applyAlignment="true">
      <alignment horizontal="left" vertical="center"/>
    </xf>
    <xf numFmtId="0" fontId="151" fillId="0" borderId="107" xfId="45044" applyFont="true" applyFill="true" applyBorder="true" applyAlignment="true">
      <alignment horizontal="left" vertical="center"/>
    </xf>
    <xf numFmtId="0" fontId="151" fillId="0" borderId="107" xfId="45050" applyFont="true" applyFill="true" applyBorder="true" applyAlignment="true">
      <alignment horizontal="left" vertical="center"/>
    </xf>
    <xf numFmtId="0" fontId="151" fillId="0" borderId="107" xfId="45056" applyFont="true" applyFill="true" applyBorder="true" applyAlignment="true">
      <alignment horizontal="left" vertical="center"/>
    </xf>
    <xf numFmtId="0" fontId="151" fillId="0" borderId="107" xfId="45062" applyFont="true" applyFill="true" applyBorder="true" applyAlignment="true">
      <alignment horizontal="left" vertical="center"/>
    </xf>
    <xf numFmtId="0" fontId="151" fillId="26" borderId="106" xfId="45092" applyFont="true" applyFill="true" applyBorder="true" applyAlignment="true">
      <alignment horizontal="left" vertical="center"/>
    </xf>
    <xf numFmtId="0" fontId="151" fillId="26" borderId="107" xfId="45095" applyFont="true" applyFill="true" applyBorder="true" applyAlignment="true">
      <alignment horizontal="left" vertical="center"/>
    </xf>
    <xf numFmtId="0" fontId="151" fillId="26" borderId="108" xfId="45098" applyFont="true" applyFill="true" applyBorder="true" applyAlignment="true">
      <alignment horizontal="left" vertical="center"/>
    </xf>
    <xf numFmtId="0" fontId="151" fillId="0" borderId="107" xfId="45080" applyFont="true" applyFill="true" applyBorder="true" applyAlignment="true">
      <alignment horizontal="left" vertical="center"/>
    </xf>
    <xf numFmtId="0" fontId="151" fillId="0" borderId="107" xfId="45086" applyFont="true" applyFill="true" applyBorder="true" applyAlignment="true">
      <alignment horizontal="left" vertical="center"/>
    </xf>
    <xf numFmtId="0" fontId="151" fillId="0" borderId="107" xfId="45092" applyFont="true" applyFill="true" applyBorder="true" applyAlignment="true">
      <alignment horizontal="left" vertical="center"/>
    </xf>
    <xf numFmtId="0" fontId="151" fillId="0" borderId="107" xfId="45095" applyFont="true" applyFill="true" applyBorder="true" applyAlignment="true">
      <alignment horizontal="left" vertical="center"/>
    </xf>
    <xf numFmtId="0" fontId="151" fillId="0" borderId="107" xfId="45098" applyFont="true" applyFill="true" applyBorder="true" applyAlignment="true">
      <alignment horizontal="left" vertical="center"/>
    </xf>
    <xf numFmtId="0" fontId="151" fillId="26" borderId="58" xfId="45050" applyFont="true" applyFill="true" applyBorder="true" applyAlignment="true">
      <alignment horizontal="left" vertical="center"/>
    </xf>
    <xf numFmtId="0" fontId="151" fillId="26" borderId="59" xfId="45056" applyFont="true" applyFill="true" applyBorder="true" applyAlignment="true">
      <alignment horizontal="left" vertical="center"/>
    </xf>
    <xf numFmtId="0" fontId="151" fillId="26" borderId="60" xfId="45062" applyFont="true" applyFill="true" applyBorder="true" applyAlignment="true">
      <alignment horizontal="left" vertical="center"/>
    </xf>
    <xf numFmtId="169" fontId="180" fillId="33" borderId="100" xfId="40057" applyNumberFormat="true" applyFont="true" applyFill="true" applyBorder="true" applyAlignment="true">
      <alignment horizontal="center" vertical="center"/>
    </xf>
    <xf numFmtId="169" fontId="180" fillId="33" borderId="100" xfId="44977" applyNumberFormat="true" applyFont="true" applyFill="true" applyBorder="true" applyAlignment="true">
      <alignment horizontal="center" vertical="center"/>
    </xf>
    <xf numFmtId="169" fontId="180" fillId="33" borderId="105" xfId="40069" applyNumberFormat="true" applyFont="true" applyFill="true" applyBorder="true" applyAlignment="true">
      <alignment horizontal="center" vertical="center"/>
    </xf>
    <xf numFmtId="169" fontId="180" fillId="33" borderId="100" xfId="45031" applyNumberFormat="true" applyFont="true" applyFill="true" applyBorder="true" applyAlignment="true">
      <alignment horizontal="center" vertical="center"/>
    </xf>
    <xf numFmtId="169" fontId="180" fillId="33" borderId="105" xfId="45035" applyNumberFormat="true" applyFont="true" applyFill="true" applyBorder="true" applyAlignment="true">
      <alignment horizontal="center" vertical="center"/>
    </xf>
    <xf numFmtId="169" fontId="180" fillId="33" borderId="100" xfId="40237" applyNumberFormat="true" applyFont="true" applyFill="true" applyBorder="true" applyAlignment="true">
      <alignment horizontal="center" vertical="center"/>
    </xf>
    <xf numFmtId="169" fontId="180" fillId="33" borderId="100" xfId="40249" applyNumberFormat="true" applyFont="true" applyFill="true" applyBorder="true" applyAlignment="true">
      <alignment horizontal="center" vertical="center"/>
    </xf>
    <xf numFmtId="169" fontId="180" fillId="33" borderId="102" xfId="45093" applyNumberFormat="true" applyFont="true" applyFill="true" applyBorder="true" applyAlignment="true">
      <alignment horizontal="center" vertical="center"/>
    </xf>
    <xf numFmtId="169" fontId="180" fillId="33" borderId="100" xfId="45096" applyNumberFormat="true" applyFont="true" applyFill="true" applyBorder="true" applyAlignment="true">
      <alignment horizontal="center" vertical="center"/>
    </xf>
    <xf numFmtId="169" fontId="180" fillId="33" borderId="100" xfId="45099" applyNumberFormat="true" applyFont="true" applyFill="true" applyBorder="true" applyAlignment="true">
      <alignment horizontal="center" vertical="center"/>
    </xf>
    <xf numFmtId="169" fontId="180" fillId="33" borderId="126" xfId="40058" applyNumberFormat="true" applyFont="true" applyFill="true" applyBorder="true" applyAlignment="true">
      <alignment horizontal="center" vertical="center"/>
    </xf>
    <xf numFmtId="169" fontId="180" fillId="33" borderId="126" xfId="44977" applyNumberFormat="true" applyFont="true" applyFill="true" applyBorder="true" applyAlignment="true">
      <alignment horizontal="center" vertical="center"/>
    </xf>
    <xf numFmtId="169" fontId="180" fillId="33" borderId="128" xfId="40070" applyNumberFormat="true" applyFont="true" applyFill="true" applyBorder="true" applyAlignment="true">
      <alignment horizontal="center" vertical="center"/>
    </xf>
    <xf numFmtId="169" fontId="180" fillId="33" borderId="126" xfId="45031" applyNumberFormat="true" applyFont="true" applyFill="true" applyBorder="true" applyAlignment="true">
      <alignment horizontal="center" vertical="center"/>
    </xf>
    <xf numFmtId="169" fontId="180" fillId="33" borderId="128" xfId="45035" applyNumberFormat="true" applyFont="true" applyFill="true" applyBorder="true" applyAlignment="true">
      <alignment horizontal="center" vertical="center"/>
    </xf>
    <xf numFmtId="169" fontId="180" fillId="33" borderId="126" xfId="40238" applyNumberFormat="true" applyFont="true" applyFill="true" applyBorder="true" applyAlignment="true">
      <alignment horizontal="center" vertical="center"/>
    </xf>
    <xf numFmtId="169" fontId="180" fillId="33" borderId="126" xfId="40250" applyNumberFormat="true" applyFont="true" applyFill="true" applyBorder="true" applyAlignment="true">
      <alignment horizontal="center" vertical="center"/>
    </xf>
    <xf numFmtId="169" fontId="180" fillId="33" borderId="124" xfId="45093" applyNumberFormat="true" applyFont="true" applyFill="true" applyBorder="true" applyAlignment="true">
      <alignment horizontal="center" vertical="center"/>
    </xf>
    <xf numFmtId="169" fontId="180" fillId="33" borderId="126" xfId="45096" applyNumberFormat="true" applyFont="true" applyFill="true" applyBorder="true" applyAlignment="true">
      <alignment horizontal="center" vertical="center"/>
    </xf>
    <xf numFmtId="169" fontId="180" fillId="33" borderId="126" xfId="45099" applyNumberFormat="true" applyFont="true" applyFill="true" applyBorder="true" applyAlignment="true">
      <alignment horizontal="center" vertical="center"/>
    </xf>
    <xf numFmtId="169" fontId="180" fillId="33" borderId="127" xfId="40059" applyNumberFormat="true" applyFont="true" applyFill="true" applyBorder="true" applyAlignment="true">
      <alignment horizontal="center" vertical="center"/>
    </xf>
    <xf numFmtId="169" fontId="180" fillId="33" borderId="127" xfId="44977" applyNumberFormat="true" applyFont="true" applyFill="true" applyBorder="true" applyAlignment="true">
      <alignment horizontal="center" vertical="center"/>
    </xf>
    <xf numFmtId="169" fontId="180" fillId="33" borderId="129" xfId="40071" applyNumberFormat="true" applyFont="true" applyFill="true" applyBorder="true" applyAlignment="true">
      <alignment horizontal="center" vertical="center"/>
    </xf>
    <xf numFmtId="169" fontId="180" fillId="33" borderId="127" xfId="45031" applyNumberFormat="true" applyFont="true" applyFill="true" applyBorder="true" applyAlignment="true">
      <alignment horizontal="center" vertical="center"/>
    </xf>
    <xf numFmtId="169" fontId="180" fillId="33" borderId="129" xfId="45035" applyNumberFormat="true" applyFont="true" applyFill="true" applyBorder="true" applyAlignment="true">
      <alignment horizontal="center" vertical="center"/>
    </xf>
    <xf numFmtId="169" fontId="180" fillId="33" borderId="127" xfId="40239" applyNumberFormat="true" applyFont="true" applyFill="true" applyBorder="true" applyAlignment="true">
      <alignment horizontal="center" vertical="center"/>
    </xf>
    <xf numFmtId="169" fontId="180" fillId="33" borderId="127" xfId="40251" applyNumberFormat="true" applyFont="true" applyFill="true" applyBorder="true" applyAlignment="true">
      <alignment horizontal="center" vertical="center"/>
    </xf>
    <xf numFmtId="169" fontId="180" fillId="33" borderId="125" xfId="45093" applyNumberFormat="true" applyFont="true" applyFill="true" applyBorder="true" applyAlignment="true">
      <alignment horizontal="center" vertical="center"/>
    </xf>
    <xf numFmtId="169" fontId="180" fillId="33" borderId="127" xfId="45096" applyNumberFormat="true" applyFont="true" applyFill="true" applyBorder="true" applyAlignment="true">
      <alignment horizontal="center" vertical="center"/>
    </xf>
    <xf numFmtId="169" fontId="180" fillId="33" borderId="127" xfId="45099" applyNumberFormat="true" applyFont="true" applyFill="true" applyBorder="true" applyAlignment="true">
      <alignment horizontal="center" vertical="center"/>
    </xf>
    <xf numFmtId="169" fontId="180" fillId="33" borderId="131" xfId="40058" applyNumberFormat="true" applyFont="true" applyFill="true" applyBorder="true" applyAlignment="true">
      <alignment horizontal="center" vertical="center"/>
    </xf>
    <xf numFmtId="169" fontId="180" fillId="33" borderId="131" xfId="44977" applyNumberFormat="true" applyFont="true" applyFill="true" applyBorder="true" applyAlignment="true">
      <alignment horizontal="center" vertical="center"/>
    </xf>
    <xf numFmtId="169" fontId="180" fillId="33" borderId="132" xfId="40070" applyNumberFormat="true" applyFont="true" applyFill="true" applyBorder="true" applyAlignment="true">
      <alignment horizontal="center" vertical="center"/>
    </xf>
    <xf numFmtId="169" fontId="180" fillId="33" borderId="131" xfId="45031" applyNumberFormat="true" applyFont="true" applyFill="true" applyBorder="true" applyAlignment="true">
      <alignment horizontal="center" vertical="center"/>
    </xf>
    <xf numFmtId="169" fontId="180" fillId="33" borderId="132" xfId="45035" applyNumberFormat="true" applyFont="true" applyFill="true" applyBorder="true" applyAlignment="true">
      <alignment horizontal="center" vertical="center"/>
    </xf>
    <xf numFmtId="169" fontId="180" fillId="33" borderId="131" xfId="40238" applyNumberFormat="true" applyFont="true" applyFill="true" applyBorder="true" applyAlignment="true">
      <alignment horizontal="center" vertical="center"/>
    </xf>
    <xf numFmtId="169" fontId="180" fillId="33" borderId="131" xfId="40250" applyNumberFormat="true" applyFont="true" applyFill="true" applyBorder="true" applyAlignment="true">
      <alignment horizontal="center" vertical="center"/>
    </xf>
    <xf numFmtId="169" fontId="180" fillId="33" borderId="130" xfId="45093" applyNumberFormat="true" applyFont="true" applyFill="true" applyBorder="true" applyAlignment="true">
      <alignment horizontal="center" vertical="center"/>
    </xf>
    <xf numFmtId="169" fontId="180" fillId="33" borderId="131" xfId="45096" applyNumberFormat="true" applyFont="true" applyFill="true" applyBorder="true" applyAlignment="true">
      <alignment horizontal="center" vertical="center"/>
    </xf>
    <xf numFmtId="169" fontId="180" fillId="33" borderId="131" xfId="45099" applyNumberFormat="true" applyFont="true" applyFill="true" applyBorder="true" applyAlignment="true">
      <alignment horizontal="center" vertical="center"/>
    </xf>
    <xf numFmtId="169" fontId="180" fillId="33" borderId="107" xfId="40059" applyNumberFormat="true" applyFont="true" applyFill="true" applyBorder="true" applyAlignment="true">
      <alignment horizontal="center" vertical="center"/>
    </xf>
    <xf numFmtId="169" fontId="180" fillId="33" borderId="107" xfId="44977" applyNumberFormat="true" applyFont="true" applyFill="true" applyBorder="true" applyAlignment="true">
      <alignment horizontal="center" vertical="center"/>
    </xf>
    <xf numFmtId="169" fontId="180" fillId="33" borderId="108" xfId="40071" applyNumberFormat="true" applyFont="true" applyFill="true" applyBorder="true" applyAlignment="true">
      <alignment horizontal="center" vertical="center"/>
    </xf>
    <xf numFmtId="169" fontId="180" fillId="33" borderId="107" xfId="45031" applyNumberFormat="true" applyFont="true" applyFill="true" applyBorder="true" applyAlignment="true">
      <alignment horizontal="center" vertical="center"/>
    </xf>
    <xf numFmtId="169" fontId="180" fillId="33" borderId="108" xfId="45035" applyNumberFormat="true" applyFont="true" applyFill="true" applyBorder="true" applyAlignment="true">
      <alignment horizontal="center" vertical="center"/>
    </xf>
    <xf numFmtId="169" fontId="180" fillId="33" borderId="107" xfId="40239" applyNumberFormat="true" applyFont="true" applyFill="true" applyBorder="true" applyAlignment="true">
      <alignment horizontal="center" vertical="center"/>
    </xf>
    <xf numFmtId="169" fontId="180" fillId="33" borderId="107" xfId="40251" applyNumberFormat="true" applyFont="true" applyFill="true" applyBorder="true" applyAlignment="true">
      <alignment horizontal="center" vertical="center"/>
    </xf>
    <xf numFmtId="169" fontId="180" fillId="33" borderId="106" xfId="45093" applyNumberFormat="true" applyFont="true" applyFill="true" applyBorder="true" applyAlignment="true">
      <alignment horizontal="center" vertical="center"/>
    </xf>
    <xf numFmtId="169" fontId="180" fillId="33" borderId="107" xfId="45096" applyNumberFormat="true" applyFont="true" applyFill="true" applyBorder="true" applyAlignment="true">
      <alignment horizontal="center" vertical="center"/>
    </xf>
    <xf numFmtId="169" fontId="180" fillId="33" borderId="107" xfId="45099" applyNumberFormat="true" applyFont="true" applyFill="true" applyBorder="true" applyAlignment="true">
      <alignment horizontal="center" vertical="center"/>
    </xf>
    <xf numFmtId="169" fontId="180" fillId="33" borderId="100" xfId="40058" applyNumberFormat="true" applyFont="true" applyFill="true" applyBorder="true" applyAlignment="true">
      <alignment horizontal="center" vertical="center"/>
    </xf>
    <xf numFmtId="169" fontId="180" fillId="33" borderId="105" xfId="40070" applyNumberFormat="true" applyFont="true" applyFill="true" applyBorder="true" applyAlignment="true">
      <alignment horizontal="center" vertical="center"/>
    </xf>
    <xf numFmtId="169" fontId="180" fillId="33" borderId="100" xfId="40238" applyNumberFormat="true" applyFont="true" applyFill="true" applyBorder="true" applyAlignment="true">
      <alignment horizontal="center" vertical="center"/>
    </xf>
    <xf numFmtId="169" fontId="180" fillId="33" borderId="100" xfId="40250" applyNumberFormat="true" applyFont="true" applyFill="true" applyBorder="true" applyAlignment="true">
      <alignment horizontal="center" vertical="center"/>
    </xf>
    <xf numFmtId="169" fontId="180" fillId="33" borderId="130" xfId="45028" applyNumberFormat="true" applyFont="true" applyFill="true" applyBorder="true" applyAlignment="true">
      <alignment horizontal="center" vertical="center"/>
    </xf>
    <xf numFmtId="169" fontId="180" fillId="33" borderId="131" xfId="45032" applyNumberFormat="true" applyFont="true" applyFill="true" applyBorder="true" applyAlignment="true">
      <alignment horizontal="center" vertical="center"/>
    </xf>
    <xf numFmtId="169" fontId="180" fillId="33" borderId="132" xfId="45036" applyNumberFormat="true" applyFont="true" applyFill="true" applyBorder="true" applyAlignment="true">
      <alignment horizontal="center" vertical="center"/>
    </xf>
    <xf numFmtId="169" fontId="180" fillId="33" borderId="131" xfId="45058" applyNumberFormat="true" applyFont="true" applyFill="true" applyBorder="true" applyAlignment="true">
      <alignment horizontal="center" vertical="center"/>
    </xf>
    <xf numFmtId="169" fontId="180" fillId="33" borderId="124" xfId="45028" applyNumberFormat="true" applyFont="true" applyFill="true" applyBorder="true" applyAlignment="true">
      <alignment horizontal="center" vertical="center"/>
    </xf>
    <xf numFmtId="169" fontId="180" fillId="33" borderId="126" xfId="45032" applyNumberFormat="true" applyFont="true" applyFill="true" applyBorder="true" applyAlignment="true">
      <alignment horizontal="center" vertical="center"/>
    </xf>
    <xf numFmtId="169" fontId="180" fillId="33" borderId="128" xfId="45036" applyNumberFormat="true" applyFont="true" applyFill="true" applyBorder="true" applyAlignment="true">
      <alignment horizontal="center" vertical="center"/>
    </xf>
    <xf numFmtId="169" fontId="180" fillId="33" borderId="126" xfId="45058" applyNumberFormat="true" applyFont="true" applyFill="true" applyBorder="true" applyAlignment="true">
      <alignment horizontal="center" vertical="center"/>
    </xf>
    <xf numFmtId="169" fontId="180" fillId="33" borderId="126" xfId="40060" applyNumberFormat="true" applyFont="true" applyFill="true" applyBorder="true" applyAlignment="true">
      <alignment horizontal="center" vertical="center"/>
    </xf>
    <xf numFmtId="169" fontId="180" fillId="33" borderId="126" xfId="40240" applyNumberFormat="true" applyFont="true" applyFill="true" applyBorder="true" applyAlignment="true">
      <alignment horizontal="center" vertical="center"/>
    </xf>
    <xf numFmtId="168" fontId="180" fillId="28" borderId="76" xfId="39991" applyNumberFormat="true" applyFont="true" applyFill="true" applyBorder="true" applyAlignment="true">
      <alignment horizontal="center" vertical="center"/>
    </xf>
    <xf numFmtId="168" fontId="180" fillId="28" borderId="77" xfId="40003" applyNumberFormat="true" applyFont="true" applyFill="true" applyBorder="true" applyAlignment="true">
      <alignment horizontal="center" vertical="center"/>
    </xf>
    <xf numFmtId="168" fontId="180" fillId="28" borderId="84" xfId="40015" applyNumberFormat="true" applyFont="true" applyFill="true" applyBorder="true" applyAlignment="true">
      <alignment horizontal="center" vertical="center"/>
    </xf>
    <xf numFmtId="168" fontId="180" fillId="28" borderId="76" xfId="40051" applyNumberFormat="true" applyFont="true" applyFill="true" applyBorder="true" applyAlignment="true">
      <alignment horizontal="center" vertical="center"/>
    </xf>
    <xf numFmtId="168" fontId="180" fillId="28" borderId="77" xfId="40063" applyNumberFormat="true" applyFont="true" applyFill="true" applyBorder="true" applyAlignment="true">
      <alignment horizontal="center" vertical="center"/>
    </xf>
    <xf numFmtId="168" fontId="180" fillId="28" borderId="78" xfId="40075" applyNumberFormat="true" applyFont="true" applyFill="true" applyBorder="true" applyAlignment="true">
      <alignment horizontal="center" vertical="center"/>
    </xf>
    <xf numFmtId="168" fontId="180" fillId="28" borderId="76" xfId="40171" applyNumberFormat="true" applyFont="true" applyFill="true" applyBorder="true" applyAlignment="true">
      <alignment horizontal="center" vertical="center"/>
    </xf>
    <xf numFmtId="168" fontId="180" fillId="28" borderId="77" xfId="40183" applyNumberFormat="true" applyFont="true" applyFill="true" applyBorder="true" applyAlignment="true">
      <alignment horizontal="center" vertical="center"/>
    </xf>
    <xf numFmtId="168" fontId="180" fillId="28" borderId="84" xfId="40195" applyNumberFormat="true" applyFont="true" applyFill="true" applyBorder="true" applyAlignment="true">
      <alignment horizontal="center" vertical="center"/>
    </xf>
    <xf numFmtId="168" fontId="180" fillId="28" borderId="76" xfId="40231" applyNumberFormat="true" applyFont="true" applyFill="true" applyBorder="true" applyAlignment="true">
      <alignment horizontal="center" vertical="center"/>
    </xf>
    <xf numFmtId="168" fontId="180" fillId="28" borderId="77" xfId="40243" applyNumberFormat="true" applyFont="true" applyFill="true" applyBorder="true" applyAlignment="true">
      <alignment horizontal="center" vertical="center"/>
    </xf>
    <xf numFmtId="168" fontId="180" fillId="28" borderId="77" xfId="40255" applyNumberFormat="true" applyFont="true" applyFill="true" applyBorder="true" applyAlignment="true">
      <alignment horizontal="center" vertical="center"/>
    </xf>
    <xf numFmtId="168" fontId="180" fillId="28" borderId="76" xfId="40291" applyNumberFormat="true" applyFont="true" applyFill="true" applyBorder="true" applyAlignment="true">
      <alignment horizontal="center" vertical="center"/>
    </xf>
    <xf numFmtId="168" fontId="180" fillId="28" borderId="77" xfId="40303" applyNumberFormat="true" applyFont="true" applyFill="true" applyBorder="true" applyAlignment="true">
      <alignment horizontal="center" vertical="center"/>
    </xf>
    <xf numFmtId="168" fontId="180" fillId="28" borderId="76" xfId="40533" applyNumberFormat="true" applyFont="true" applyFill="true" applyBorder="true" applyAlignment="true">
      <alignment horizontal="center" vertical="center"/>
    </xf>
    <xf numFmtId="168" fontId="180" fillId="28" borderId="77" xfId="40539" applyNumberFormat="true" applyFont="true" applyFill="true" applyBorder="true" applyAlignment="true">
      <alignment horizontal="center" vertical="center"/>
    </xf>
    <xf numFmtId="168" fontId="180" fillId="28" borderId="84" xfId="40545" applyNumberFormat="true" applyFont="true" applyFill="true" applyBorder="true" applyAlignment="true">
      <alignment horizontal="center" vertical="center"/>
    </xf>
    <xf numFmtId="168" fontId="180" fillId="28" borderId="76" xfId="40419" applyNumberFormat="true" applyFont="true" applyFill="true" applyBorder="true" applyAlignment="true">
      <alignment horizontal="center" vertical="center"/>
    </xf>
    <xf numFmtId="168" fontId="180" fillId="28" borderId="77" xfId="40431" applyNumberFormat="true" applyFont="true" applyFill="true" applyBorder="true" applyAlignment="true">
      <alignment horizontal="center" vertical="center"/>
    </xf>
    <xf numFmtId="168" fontId="180" fillId="28" borderId="84" xfId="40443" applyNumberFormat="true" applyFont="true" applyFill="true" applyBorder="true" applyAlignment="true">
      <alignment horizontal="center" vertical="center"/>
    </xf>
    <xf numFmtId="168" fontId="180" fillId="28" borderId="61" xfId="39992" applyNumberFormat="true" applyFont="true" applyFill="true" applyBorder="true" applyAlignment="true">
      <alignment horizontal="center" vertical="center"/>
    </xf>
    <xf numFmtId="168" fontId="180" fillId="28" borderId="56" xfId="40004" applyNumberFormat="true" applyFont="true" applyFill="true" applyBorder="true" applyAlignment="true">
      <alignment horizontal="center" vertical="center"/>
    </xf>
    <xf numFmtId="168" fontId="180" fillId="28" borderId="85" xfId="40016" applyNumberFormat="true" applyFont="true" applyFill="true" applyBorder="true" applyAlignment="true">
      <alignment horizontal="center" vertical="center"/>
    </xf>
    <xf numFmtId="168" fontId="180" fillId="28" borderId="61" xfId="40052" applyNumberFormat="true" applyFont="true" applyFill="true" applyBorder="true" applyAlignment="true">
      <alignment horizontal="center" vertical="center"/>
    </xf>
    <xf numFmtId="168" fontId="180" fillId="28" borderId="56" xfId="40064" applyNumberFormat="true" applyFont="true" applyFill="true" applyBorder="true" applyAlignment="true">
      <alignment horizontal="center" vertical="center"/>
    </xf>
    <xf numFmtId="168" fontId="180" fillId="28" borderId="65" xfId="40076" applyNumberFormat="true" applyFont="true" applyFill="true" applyBorder="true" applyAlignment="true">
      <alignment horizontal="center" vertical="center"/>
    </xf>
    <xf numFmtId="168" fontId="180" fillId="28" borderId="61" xfId="40172" applyNumberFormat="true" applyFont="true" applyFill="true" applyBorder="true" applyAlignment="true">
      <alignment horizontal="center" vertical="center"/>
    </xf>
    <xf numFmtId="168" fontId="180" fillId="28" borderId="56" xfId="40184" applyNumberFormat="true" applyFont="true" applyFill="true" applyBorder="true" applyAlignment="true">
      <alignment horizontal="center" vertical="center"/>
    </xf>
    <xf numFmtId="168" fontId="180" fillId="28" borderId="85" xfId="40196" applyNumberFormat="true" applyFont="true" applyFill="true" applyBorder="true" applyAlignment="true">
      <alignment horizontal="center" vertical="center"/>
    </xf>
    <xf numFmtId="168" fontId="180" fillId="28" borderId="61" xfId="40232" applyNumberFormat="true" applyFont="true" applyFill="true" applyBorder="true" applyAlignment="true">
      <alignment horizontal="center" vertical="center"/>
    </xf>
    <xf numFmtId="168" fontId="180" fillId="28" borderId="56" xfId="40244" applyNumberFormat="true" applyFont="true" applyFill="true" applyBorder="true" applyAlignment="true">
      <alignment horizontal="center" vertical="center"/>
    </xf>
    <xf numFmtId="168" fontId="180" fillId="28" borderId="56" xfId="40256" applyNumberFormat="true" applyFont="true" applyFill="true" applyBorder="true" applyAlignment="true">
      <alignment horizontal="center" vertical="center"/>
    </xf>
    <xf numFmtId="168" fontId="180" fillId="28" borderId="61" xfId="40292" applyNumberFormat="true" applyFont="true" applyFill="true" applyBorder="true" applyAlignment="true">
      <alignment horizontal="center" vertical="center"/>
    </xf>
    <xf numFmtId="168" fontId="180" fillId="28" borderId="56" xfId="40304" applyNumberFormat="true" applyFont="true" applyFill="true" applyBorder="true" applyAlignment="true">
      <alignment horizontal="center" vertical="center"/>
    </xf>
    <xf numFmtId="168" fontId="180" fillId="28" borderId="61" xfId="40534" applyNumberFormat="true" applyFont="true" applyFill="true" applyBorder="true" applyAlignment="true">
      <alignment horizontal="center" vertical="center"/>
    </xf>
    <xf numFmtId="168" fontId="180" fillId="28" borderId="56" xfId="40540" applyNumberFormat="true" applyFont="true" applyFill="true" applyBorder="true" applyAlignment="true">
      <alignment horizontal="center" vertical="center"/>
    </xf>
    <xf numFmtId="168" fontId="180" fillId="28" borderId="63" xfId="40539" applyNumberFormat="true" applyFont="true" applyFill="true" applyBorder="true" applyAlignment="true">
      <alignment horizontal="center" vertical="center"/>
    </xf>
    <xf numFmtId="168" fontId="180" fillId="28" borderId="85" xfId="40546" applyNumberFormat="true" applyFont="true" applyFill="true" applyBorder="true" applyAlignment="true">
      <alignment horizontal="center" vertical="center"/>
    </xf>
    <xf numFmtId="168" fontId="180" fillId="28" borderId="61" xfId="40420" applyNumberFormat="true" applyFont="true" applyFill="true" applyBorder="true" applyAlignment="true">
      <alignment horizontal="center" vertical="center"/>
    </xf>
    <xf numFmtId="168" fontId="180" fillId="28" borderId="56" xfId="40432" applyNumberFormat="true" applyFont="true" applyFill="true" applyBorder="true" applyAlignment="true">
      <alignment horizontal="center" vertical="center"/>
    </xf>
    <xf numFmtId="168" fontId="180" fillId="28" borderId="85" xfId="40444" applyNumberFormat="true" applyFont="true" applyFill="true" applyBorder="true" applyAlignment="true">
      <alignment horizontal="center" vertical="center"/>
    </xf>
    <xf numFmtId="168" fontId="180" fillId="28" borderId="91" xfId="39993" applyNumberFormat="true" applyFont="true" applyFill="true" applyBorder="true" applyAlignment="true">
      <alignment horizontal="center" vertical="center"/>
    </xf>
    <xf numFmtId="168" fontId="180" fillId="28" borderId="92" xfId="40005" applyNumberFormat="true" applyFont="true" applyFill="true" applyBorder="true" applyAlignment="true">
      <alignment horizontal="center" vertical="center"/>
    </xf>
    <xf numFmtId="168" fontId="180" fillId="28" borderId="97" xfId="40017" applyNumberFormat="true" applyFont="true" applyFill="true" applyBorder="true" applyAlignment="true">
      <alignment horizontal="center" vertical="center"/>
    </xf>
    <xf numFmtId="168" fontId="180" fillId="28" borderId="91" xfId="40053" applyNumberFormat="true" applyFont="true" applyFill="true" applyBorder="true" applyAlignment="true">
      <alignment horizontal="center" vertical="center"/>
    </xf>
    <xf numFmtId="168" fontId="180" fillId="28" borderId="92" xfId="40065" applyNumberFormat="true" applyFont="true" applyFill="true" applyBorder="true" applyAlignment="true">
      <alignment horizontal="center" vertical="center"/>
    </xf>
    <xf numFmtId="168" fontId="180" fillId="28" borderId="93" xfId="40077" applyNumberFormat="true" applyFont="true" applyFill="true" applyBorder="true" applyAlignment="true">
      <alignment horizontal="center" vertical="center"/>
    </xf>
    <xf numFmtId="168" fontId="180" fillId="28" borderId="91" xfId="40173" applyNumberFormat="true" applyFont="true" applyFill="true" applyBorder="true" applyAlignment="true">
      <alignment horizontal="center" vertical="center"/>
    </xf>
    <xf numFmtId="168" fontId="180" fillId="28" borderId="92" xfId="40185" applyNumberFormat="true" applyFont="true" applyFill="true" applyBorder="true" applyAlignment="true">
      <alignment horizontal="center" vertical="center"/>
    </xf>
    <xf numFmtId="168" fontId="180" fillId="28" borderId="97" xfId="40197" applyNumberFormat="true" applyFont="true" applyFill="true" applyBorder="true" applyAlignment="true">
      <alignment horizontal="center" vertical="center"/>
    </xf>
    <xf numFmtId="168" fontId="180" fillId="28" borderId="91" xfId="40233" applyNumberFormat="true" applyFont="true" applyFill="true" applyBorder="true" applyAlignment="true">
      <alignment horizontal="center" vertical="center"/>
    </xf>
    <xf numFmtId="168" fontId="180" fillId="28" borderId="92" xfId="40245" applyNumberFormat="true" applyFont="true" applyFill="true" applyBorder="true" applyAlignment="true">
      <alignment horizontal="center" vertical="center"/>
    </xf>
    <xf numFmtId="168" fontId="180" fillId="28" borderId="92" xfId="40257" applyNumberFormat="true" applyFont="true" applyFill="true" applyBorder="true" applyAlignment="true">
      <alignment horizontal="center" vertical="center"/>
    </xf>
    <xf numFmtId="168" fontId="180" fillId="28" borderId="91" xfId="40293" applyNumberFormat="true" applyFont="true" applyFill="true" applyBorder="true" applyAlignment="true">
      <alignment horizontal="center" vertical="center"/>
    </xf>
    <xf numFmtId="168" fontId="180" fillId="28" borderId="92" xfId="40305" applyNumberFormat="true" applyFont="true" applyFill="true" applyBorder="true" applyAlignment="true">
      <alignment horizontal="center" vertical="center"/>
    </xf>
    <xf numFmtId="168" fontId="180" fillId="28" borderId="91" xfId="40535" applyNumberFormat="true" applyFont="true" applyFill="true" applyBorder="true" applyAlignment="true">
      <alignment horizontal="center" vertical="center"/>
    </xf>
    <xf numFmtId="168" fontId="180" fillId="28" borderId="92" xfId="40541" applyNumberFormat="true" applyFont="true" applyFill="true" applyBorder="true" applyAlignment="true">
      <alignment horizontal="center" vertical="center"/>
    </xf>
    <xf numFmtId="168" fontId="180" fillId="28" borderId="99" xfId="40539" applyNumberFormat="true" applyFont="true" applyFill="true" applyBorder="true" applyAlignment="true">
      <alignment horizontal="center" vertical="center"/>
    </xf>
    <xf numFmtId="168" fontId="180" fillId="28" borderId="97" xfId="40547" applyNumberFormat="true" applyFont="true" applyFill="true" applyBorder="true" applyAlignment="true">
      <alignment horizontal="center" vertical="center"/>
    </xf>
    <xf numFmtId="168" fontId="180" fillId="28" borderId="91" xfId="40421" applyNumberFormat="true" applyFont="true" applyFill="true" applyBorder="true" applyAlignment="true">
      <alignment horizontal="center" vertical="center"/>
    </xf>
    <xf numFmtId="168" fontId="180" fillId="28" borderId="92" xfId="40433" applyNumberFormat="true" applyFont="true" applyFill="true" applyBorder="true" applyAlignment="true">
      <alignment horizontal="center" vertical="center"/>
    </xf>
    <xf numFmtId="168" fontId="180" fillId="28" borderId="97" xfId="40445" applyNumberFormat="true" applyFont="true" applyFill="true" applyBorder="true" applyAlignment="true">
      <alignment horizontal="center" vertical="center"/>
    </xf>
    <xf numFmtId="168" fontId="180" fillId="28" borderId="76" xfId="39992" applyNumberFormat="true" applyFont="true" applyFill="true" applyBorder="true" applyAlignment="true">
      <alignment horizontal="center" vertical="center"/>
    </xf>
    <xf numFmtId="168" fontId="180" fillId="28" borderId="77" xfId="40004" applyNumberFormat="true" applyFont="true" applyFill="true" applyBorder="true" applyAlignment="true">
      <alignment horizontal="center" vertical="center"/>
    </xf>
    <xf numFmtId="168" fontId="180" fillId="28" borderId="84" xfId="40016" applyNumberFormat="true" applyFont="true" applyFill="true" applyBorder="true" applyAlignment="true">
      <alignment horizontal="center" vertical="center"/>
    </xf>
    <xf numFmtId="168" fontId="180" fillId="28" borderId="76" xfId="40052" applyNumberFormat="true" applyFont="true" applyFill="true" applyBorder="true" applyAlignment="true">
      <alignment horizontal="center" vertical="center"/>
    </xf>
    <xf numFmtId="168" fontId="180" fillId="28" borderId="77" xfId="40064" applyNumberFormat="true" applyFont="true" applyFill="true" applyBorder="true" applyAlignment="true">
      <alignment horizontal="center" vertical="center"/>
    </xf>
    <xf numFmtId="168" fontId="180" fillId="28" borderId="78" xfId="40076" applyNumberFormat="true" applyFont="true" applyFill="true" applyBorder="true" applyAlignment="true">
      <alignment horizontal="center" vertical="center"/>
    </xf>
    <xf numFmtId="168" fontId="180" fillId="28" borderId="76" xfId="40172" applyNumberFormat="true" applyFont="true" applyFill="true" applyBorder="true" applyAlignment="true">
      <alignment horizontal="center" vertical="center"/>
    </xf>
    <xf numFmtId="168" fontId="180" fillId="28" borderId="77" xfId="40184" applyNumberFormat="true" applyFont="true" applyFill="true" applyBorder="true" applyAlignment="true">
      <alignment horizontal="center" vertical="center"/>
    </xf>
    <xf numFmtId="168" fontId="180" fillId="28" borderId="84" xfId="40196" applyNumberFormat="true" applyFont="true" applyFill="true" applyBorder="true" applyAlignment="true">
      <alignment horizontal="center" vertical="center"/>
    </xf>
    <xf numFmtId="168" fontId="180" fillId="28" borderId="76" xfId="40232" applyNumberFormat="true" applyFont="true" applyFill="true" applyBorder="true" applyAlignment="true">
      <alignment horizontal="center" vertical="center"/>
    </xf>
    <xf numFmtId="168" fontId="180" fillId="28" borderId="77" xfId="40244" applyNumberFormat="true" applyFont="true" applyFill="true" applyBorder="true" applyAlignment="true">
      <alignment horizontal="center" vertical="center"/>
    </xf>
    <xf numFmtId="168" fontId="180" fillId="28" borderId="77" xfId="40256" applyNumberFormat="true" applyFont="true" applyFill="true" applyBorder="true" applyAlignment="true">
      <alignment horizontal="center" vertical="center"/>
    </xf>
    <xf numFmtId="168" fontId="180" fillId="28" borderId="76" xfId="40292" applyNumberFormat="true" applyFont="true" applyFill="true" applyBorder="true" applyAlignment="true">
      <alignment horizontal="center" vertical="center"/>
    </xf>
    <xf numFmtId="168" fontId="180" fillId="28" borderId="77" xfId="40304" applyNumberFormat="true" applyFont="true" applyFill="true" applyBorder="true" applyAlignment="true">
      <alignment horizontal="center" vertical="center"/>
    </xf>
    <xf numFmtId="168" fontId="180" fillId="28" borderId="76" xfId="40534" applyNumberFormat="true" applyFont="true" applyFill="true" applyBorder="true" applyAlignment="true">
      <alignment horizontal="center" vertical="center"/>
    </xf>
    <xf numFmtId="168" fontId="180" fillId="28" borderId="77" xfId="40540" applyNumberFormat="true" applyFont="true" applyFill="true" applyBorder="true" applyAlignment="true">
      <alignment horizontal="center" vertical="center"/>
    </xf>
    <xf numFmtId="168" fontId="180" fillId="28" borderId="84" xfId="40546" applyNumberFormat="true" applyFont="true" applyFill="true" applyBorder="true" applyAlignment="true">
      <alignment horizontal="center" vertical="center"/>
    </xf>
    <xf numFmtId="168" fontId="180" fillId="28" borderId="76" xfId="40420" applyNumberFormat="true" applyFont="true" applyFill="true" applyBorder="true" applyAlignment="true">
      <alignment horizontal="center" vertical="center"/>
    </xf>
    <xf numFmtId="168" fontId="180" fillId="28" borderId="77" xfId="40432" applyNumberFormat="true" applyFont="true" applyFill="true" applyBorder="true" applyAlignment="true">
      <alignment horizontal="center" vertical="center"/>
    </xf>
    <xf numFmtId="168" fontId="180" fillId="28" borderId="84" xfId="40444" applyNumberFormat="true" applyFont="true" applyFill="true" applyBorder="true" applyAlignment="true">
      <alignment horizontal="center" vertical="center"/>
    </xf>
    <xf numFmtId="168" fontId="180" fillId="28" borderId="62" xfId="39994" applyNumberFormat="true" applyFont="true" applyFill="true" applyBorder="true" applyAlignment="true">
      <alignment horizontal="center" vertical="center"/>
    </xf>
    <xf numFmtId="168" fontId="180" fillId="28" borderId="64" xfId="40006" applyNumberFormat="true" applyFont="true" applyFill="true" applyBorder="true" applyAlignment="true">
      <alignment horizontal="center" vertical="center"/>
    </xf>
    <xf numFmtId="168" fontId="180" fillId="28" borderId="86" xfId="40018" applyNumberFormat="true" applyFont="true" applyFill="true" applyBorder="true" applyAlignment="true">
      <alignment horizontal="center" vertical="center"/>
    </xf>
    <xf numFmtId="168" fontId="180" fillId="28" borderId="62" xfId="40054" applyNumberFormat="true" applyFont="true" applyFill="true" applyBorder="true" applyAlignment="true">
      <alignment horizontal="center" vertical="center"/>
    </xf>
    <xf numFmtId="168" fontId="180" fillId="28" borderId="64" xfId="40066" applyNumberFormat="true" applyFont="true" applyFill="true" applyBorder="true" applyAlignment="true">
      <alignment horizontal="center" vertical="center"/>
    </xf>
    <xf numFmtId="168" fontId="180" fillId="28" borderId="64" xfId="40186" applyNumberFormat="true" applyFont="true" applyFill="true" applyBorder="true" applyAlignment="true">
      <alignment horizontal="center" vertical="center"/>
    </xf>
    <xf numFmtId="168" fontId="180" fillId="28" borderId="86" xfId="40198" applyNumberFormat="true" applyFont="true" applyFill="true" applyBorder="true" applyAlignment="true">
      <alignment horizontal="center" vertical="center"/>
    </xf>
    <xf numFmtId="168" fontId="180" fillId="28" borderId="62" xfId="40234" applyNumberFormat="true" applyFont="true" applyFill="true" applyBorder="true" applyAlignment="true">
      <alignment horizontal="center" vertical="center"/>
    </xf>
    <xf numFmtId="168" fontId="180" fillId="28" borderId="64" xfId="40246" applyNumberFormat="true" applyFont="true" applyFill="true" applyBorder="true" applyAlignment="true">
      <alignment horizontal="center" vertical="center"/>
    </xf>
    <xf numFmtId="168" fontId="180" fillId="28" borderId="64" xfId="40258" applyNumberFormat="true" applyFont="true" applyFill="true" applyBorder="true" applyAlignment="true">
      <alignment horizontal="center" vertical="center"/>
    </xf>
    <xf numFmtId="168" fontId="180" fillId="28" borderId="64" xfId="40306" applyNumberFormat="true" applyFont="true" applyFill="true" applyBorder="true" applyAlignment="true">
      <alignment horizontal="center" vertical="center"/>
    </xf>
    <xf numFmtId="168" fontId="180" fillId="28" borderId="62" xfId="40536" applyNumberFormat="true" applyFont="true" applyFill="true" applyBorder="true" applyAlignment="true">
      <alignment horizontal="center" vertical="center"/>
    </xf>
    <xf numFmtId="168" fontId="180" fillId="28" borderId="64" xfId="40542" applyNumberFormat="true" applyFont="true" applyFill="true" applyBorder="true" applyAlignment="true">
      <alignment horizontal="center" vertical="center"/>
    </xf>
    <xf numFmtId="168" fontId="180" fillId="28" borderId="59" xfId="40539" applyNumberFormat="true" applyFont="true" applyFill="true" applyBorder="true" applyAlignment="true">
      <alignment horizontal="center" vertical="center"/>
    </xf>
    <xf numFmtId="168" fontId="180" fillId="28" borderId="86" xfId="40548" applyNumberFormat="true" applyFont="true" applyFill="true" applyBorder="true" applyAlignment="true">
      <alignment horizontal="center" vertical="center"/>
    </xf>
    <xf numFmtId="168" fontId="180" fillId="28" borderId="62" xfId="40422" applyNumberFormat="true" applyFont="true" applyFill="true" applyBorder="true" applyAlignment="true">
      <alignment horizontal="center" vertical="center"/>
    </xf>
    <xf numFmtId="168" fontId="180" fillId="28" borderId="64" xfId="40434" applyNumberFormat="true" applyFont="true" applyFill="true" applyBorder="true" applyAlignment="true">
      <alignment horizontal="center" vertical="center"/>
    </xf>
    <xf numFmtId="168" fontId="180" fillId="28" borderId="86" xfId="40446" applyNumberFormat="true" applyFont="true" applyFill="true" applyBorder="true" applyAlignment="true">
      <alignment horizontal="center" vertical="center"/>
    </xf>
    <xf numFmtId="168" fontId="180" fillId="28" borderId="66" xfId="40078" applyNumberFormat="true" applyFont="true" applyFill="true" applyBorder="true" applyAlignment="true">
      <alignment horizontal="center" vertical="center"/>
    </xf>
    <xf numFmtId="0" fontId="151" fillId="3" borderId="52" xfId="45200" applyFont="true" applyBorder="true" applyAlignment="true">
      <alignment horizontal="center" vertical="center" wrapText="true"/>
    </xf>
    <xf numFmtId="0" fontId="151" fillId="3" borderId="53" xfId="45201" applyFont="true" applyBorder="true" applyAlignment="true">
      <alignment horizontal="center" vertical="center" wrapText="true"/>
    </xf>
    <xf numFmtId="0" fontId="151" fillId="3" borderId="53" xfId="45202" applyFont="true" applyBorder="true" applyAlignment="true">
      <alignment horizontal="center" vertical="center" wrapText="true"/>
    </xf>
    <xf numFmtId="0" fontId="151" fillId="3" borderId="52" xfId="45228" applyFont="true" applyBorder="true" applyAlignment="true">
      <alignment horizontal="center" vertical="center" wrapText="true"/>
    </xf>
    <xf numFmtId="0" fontId="151" fillId="3" borderId="53" xfId="45229" applyFont="true" applyBorder="true" applyAlignment="true">
      <alignment horizontal="center" vertical="center" wrapText="true"/>
    </xf>
    <xf numFmtId="0" fontId="151" fillId="3" borderId="53" xfId="45230" applyFont="true" applyBorder="true" applyAlignment="true">
      <alignment horizontal="center" vertical="center" wrapText="true"/>
    </xf>
    <xf numFmtId="0" fontId="151" fillId="3" borderId="52" xfId="45255" applyFont="true" applyBorder="true" applyAlignment="true">
      <alignment horizontal="center" vertical="center" wrapText="true"/>
    </xf>
    <xf numFmtId="0" fontId="151" fillId="3" borderId="53" xfId="45256" applyFont="true" applyBorder="true" applyAlignment="true">
      <alignment horizontal="center" vertical="center" wrapText="true"/>
    </xf>
    <xf numFmtId="0" fontId="151" fillId="3" borderId="53" xfId="45257" applyFont="true" applyBorder="true" applyAlignment="true">
      <alignment horizontal="center" vertical="center" wrapText="true"/>
    </xf>
    <xf numFmtId="0" fontId="151" fillId="3" borderId="52" xfId="45285" applyFont="true" applyBorder="true" applyAlignment="true">
      <alignment horizontal="center" vertical="center" wrapText="true"/>
    </xf>
    <xf numFmtId="0" fontId="151" fillId="3" borderId="53" xfId="45286" applyFont="true" applyBorder="true" applyAlignment="true">
      <alignment horizontal="center" vertical="center" wrapText="true"/>
    </xf>
    <xf numFmtId="0" fontId="151" fillId="3" borderId="53" xfId="45287" applyFont="true" applyBorder="true" applyAlignment="true">
      <alignment horizontal="center" vertical="center" wrapText="true"/>
    </xf>
    <xf numFmtId="0" fontId="151" fillId="3" borderId="52" xfId="45312" applyFont="true" applyBorder="true" applyAlignment="true">
      <alignment horizontal="center" vertical="center" wrapText="true"/>
    </xf>
    <xf numFmtId="0" fontId="151" fillId="3" borderId="53" xfId="45313" applyFont="true" applyBorder="true" applyAlignment="true">
      <alignment horizontal="center" vertical="center" wrapText="true"/>
    </xf>
    <xf numFmtId="0" fontId="151" fillId="3" borderId="53" xfId="45314" applyFont="true" applyBorder="true" applyAlignment="true">
      <alignment horizontal="center" vertical="center" wrapText="true"/>
    </xf>
    <xf numFmtId="0" fontId="151" fillId="3" borderId="52" xfId="45354" applyFont="true" applyBorder="true" applyAlignment="true">
      <alignment horizontal="center" vertical="center" wrapText="true"/>
    </xf>
    <xf numFmtId="0" fontId="151" fillId="3" borderId="53" xfId="45355" applyFont="true" applyBorder="true" applyAlignment="true">
      <alignment horizontal="center" vertical="center" wrapText="true"/>
    </xf>
    <xf numFmtId="0" fontId="151" fillId="3" borderId="53" xfId="45356" applyFont="true" applyBorder="true" applyAlignment="true">
      <alignment horizontal="center" vertical="center" wrapText="true"/>
    </xf>
    <xf numFmtId="0" fontId="151" fillId="33" borderId="100" xfId="45305" applyFont="true" applyFill="true" applyBorder="true" applyAlignment="true">
      <alignment horizontal="center" vertical="center" wrapText="true"/>
    </xf>
    <xf numFmtId="0" fontId="151" fillId="33" borderId="126" xfId="45306" applyFont="true" applyFill="true" applyBorder="true" applyAlignment="true">
      <alignment horizontal="center" vertical="center" wrapText="true"/>
    </xf>
    <xf numFmtId="0" fontId="151" fillId="33" borderId="100" xfId="45311" applyFont="true" applyFill="true" applyBorder="true" applyAlignment="true">
      <alignment horizontal="center" vertical="center" wrapText="true"/>
    </xf>
    <xf numFmtId="0" fontId="151" fillId="33" borderId="126" xfId="45312" applyFont="true" applyFill="true" applyBorder="true" applyAlignment="true">
      <alignment horizontal="center" vertical="center" wrapText="true"/>
    </xf>
    <xf numFmtId="0" fontId="151" fillId="33" borderId="100" xfId="45347" applyFont="true" applyFill="true" applyBorder="true" applyAlignment="true">
      <alignment horizontal="center" vertical="center" wrapText="true"/>
    </xf>
    <xf numFmtId="0" fontId="151" fillId="33" borderId="126" xfId="45348" applyFont="true" applyFill="true" applyBorder="true" applyAlignment="true">
      <alignment horizontal="center" vertical="center" wrapText="true"/>
    </xf>
    <xf numFmtId="0" fontId="151" fillId="33" borderId="100" xfId="45353" applyFont="true" applyFill="true" applyBorder="true" applyAlignment="true">
      <alignment horizontal="center" vertical="center" wrapText="true"/>
    </xf>
    <xf numFmtId="0" fontId="151" fillId="33" borderId="126" xfId="45354" applyFont="true" applyFill="true" applyBorder="true" applyAlignment="true">
      <alignment horizontal="center" vertical="center" wrapText="true"/>
    </xf>
    <xf numFmtId="0" fontId="151" fillId="33" borderId="107" xfId="45307" applyFont="true" applyFill="true" applyBorder="true" applyAlignment="true">
      <alignment horizontal="center" vertical="center" wrapText="true"/>
    </xf>
    <xf numFmtId="0" fontId="151" fillId="33" borderId="107" xfId="45313" applyFont="true" applyFill="true" applyBorder="true" applyAlignment="true">
      <alignment horizontal="center" vertical="center" wrapText="true"/>
    </xf>
    <xf numFmtId="0" fontId="151" fillId="33" borderId="107" xfId="45349" applyFont="true" applyFill="true" applyBorder="true" applyAlignment="true">
      <alignment horizontal="center" vertical="center" wrapText="true"/>
    </xf>
    <xf numFmtId="0" fontId="151" fillId="33" borderId="107" xfId="45355" applyFont="true" applyFill="true" applyBorder="true" applyAlignment="true">
      <alignment horizontal="center" vertical="center" wrapText="true"/>
    </xf>
    <xf numFmtId="0" fontId="151" fillId="3" borderId="109" xfId="45200" applyFont="true" applyBorder="true" applyAlignment="true">
      <alignment horizontal="center" vertical="center" wrapText="true"/>
    </xf>
    <xf numFmtId="0" fontId="151" fillId="3" borderId="109" xfId="45228" applyFont="true" applyBorder="true" applyAlignment="true">
      <alignment horizontal="center" vertical="center" wrapText="true"/>
    </xf>
    <xf numFmtId="0" fontId="151" fillId="3" borderId="109" xfId="45255" applyFont="true" applyBorder="true" applyAlignment="true">
      <alignment horizontal="center" vertical="center" wrapText="true"/>
    </xf>
    <xf numFmtId="0" fontId="151" fillId="3" borderId="109" xfId="45285" applyFont="true" applyBorder="true" applyAlignment="true">
      <alignment horizontal="center" vertical="center" wrapText="true"/>
    </xf>
    <xf numFmtId="0" fontId="151" fillId="3" borderId="109" xfId="45312" applyFont="true" applyBorder="true" applyAlignment="true">
      <alignment horizontal="center" vertical="center" wrapText="true"/>
    </xf>
    <xf numFmtId="0" fontId="151" fillId="33" borderId="100" xfId="45307" applyFont="true" applyFill="true" applyBorder="true" applyAlignment="true">
      <alignment horizontal="center" vertical="center" wrapText="true"/>
    </xf>
    <xf numFmtId="0" fontId="151" fillId="33" borderId="100" xfId="45312" applyFont="true" applyFill="true" applyBorder="true" applyAlignment="true">
      <alignment horizontal="center" vertical="center" wrapText="true"/>
    </xf>
    <xf numFmtId="0" fontId="151" fillId="3" borderId="109" xfId="45354" applyFont="true" applyBorder="true" applyAlignment="true">
      <alignment horizontal="center" vertical="center" wrapText="true"/>
    </xf>
    <xf numFmtId="0" fontId="151" fillId="33" borderId="100" xfId="45349" applyFont="true" applyFill="true" applyBorder="true" applyAlignment="true">
      <alignment horizontal="center" vertical="center" wrapText="true"/>
    </xf>
    <xf numFmtId="0" fontId="151" fillId="33" borderId="100" xfId="45354" applyFont="true" applyFill="true" applyBorder="true" applyAlignment="true">
      <alignment horizontal="center" vertical="center" wrapText="true"/>
    </xf>
    <xf numFmtId="0" fontId="151" fillId="3" borderId="110" xfId="45200" applyFont="true" applyBorder="true" applyAlignment="true">
      <alignment horizontal="center" vertical="center" wrapText="true"/>
    </xf>
    <xf numFmtId="0" fontId="151" fillId="3" borderId="110" xfId="45228" applyFont="true" applyBorder="true" applyAlignment="true">
      <alignment horizontal="center" vertical="center" wrapText="true"/>
    </xf>
    <xf numFmtId="0" fontId="151" fillId="3" borderId="110" xfId="45255" applyFont="true" applyBorder="true" applyAlignment="true">
      <alignment horizontal="center" vertical="center" wrapText="true"/>
    </xf>
    <xf numFmtId="0" fontId="151" fillId="3" borderId="110" xfId="45285" applyFont="true" applyBorder="true" applyAlignment="true">
      <alignment horizontal="center" vertical="center" wrapText="true"/>
    </xf>
    <xf numFmtId="0" fontId="151" fillId="3" borderId="110" xfId="45312" applyFont="true" applyBorder="true" applyAlignment="true">
      <alignment horizontal="center" vertical="center" wrapText="true"/>
    </xf>
    <xf numFmtId="0" fontId="151" fillId="33" borderId="131" xfId="45307" applyFont="true" applyFill="true" applyBorder="true" applyAlignment="true">
      <alignment horizontal="center" vertical="center" wrapText="true"/>
    </xf>
    <xf numFmtId="0" fontId="151" fillId="33" borderId="131" xfId="45312" applyFont="true" applyFill="true" applyBorder="true" applyAlignment="true">
      <alignment horizontal="center" vertical="center" wrapText="true"/>
    </xf>
    <xf numFmtId="0" fontId="151" fillId="3" borderId="110" xfId="45354" applyFont="true" applyBorder="true" applyAlignment="true">
      <alignment horizontal="center" vertical="center" wrapText="true"/>
    </xf>
    <xf numFmtId="0" fontId="151" fillId="33" borderId="131" xfId="45349" applyFont="true" applyFill="true" applyBorder="true" applyAlignment="true">
      <alignment horizontal="center" vertical="center" wrapText="true"/>
    </xf>
    <xf numFmtId="0" fontId="151" fillId="33" borderId="131" xfId="45354" applyFont="true" applyFill="true" applyBorder="true" applyAlignment="true">
      <alignment horizontal="center" vertical="center" wrapText="true"/>
    </xf>
    <xf numFmtId="0" fontId="151" fillId="3" borderId="96" xfId="45201" applyFont="true" applyBorder="true" applyAlignment="true">
      <alignment horizontal="center" vertical="center" wrapText="true"/>
    </xf>
    <xf numFmtId="0" fontId="151" fillId="3" borderId="96" xfId="45229" applyFont="true" applyBorder="true" applyAlignment="true">
      <alignment horizontal="center" vertical="center" wrapText="true"/>
    </xf>
    <xf numFmtId="0" fontId="151" fillId="3" borderId="96" xfId="45256" applyFont="true" applyBorder="true" applyAlignment="true">
      <alignment horizontal="center" vertical="center" wrapText="true"/>
    </xf>
    <xf numFmtId="0" fontId="151" fillId="33" borderId="127" xfId="45307" applyFont="true" applyFill="true" applyBorder="true" applyAlignment="true">
      <alignment horizontal="center" vertical="center" wrapText="true"/>
    </xf>
    <xf numFmtId="0" fontId="151" fillId="33" borderId="127" xfId="45313" applyFont="true" applyFill="true" applyBorder="true" applyAlignment="true">
      <alignment horizontal="center" vertical="center" wrapText="true"/>
    </xf>
    <xf numFmtId="0" fontId="151" fillId="3" borderId="96" xfId="45286" applyFont="true" applyBorder="true" applyAlignment="true">
      <alignment horizontal="center" vertical="center" wrapText="true"/>
    </xf>
    <xf numFmtId="0" fontId="151" fillId="3" borderId="96" xfId="45313" applyFont="true" applyBorder="true" applyAlignment="true">
      <alignment horizontal="center" vertical="center" wrapText="true"/>
    </xf>
    <xf numFmtId="0" fontId="151" fillId="33" borderId="127" xfId="45349" applyFont="true" applyFill="true" applyBorder="true" applyAlignment="true">
      <alignment horizontal="center" vertical="center" wrapText="true"/>
    </xf>
    <xf numFmtId="0" fontId="151" fillId="33" borderId="127" xfId="45355" applyFont="true" applyFill="true" applyBorder="true" applyAlignment="true">
      <alignment horizontal="center" vertical="center" wrapText="true"/>
    </xf>
    <xf numFmtId="0" fontId="151" fillId="3" borderId="96" xfId="45355" applyFont="true" applyBorder="true" applyAlignment="true">
      <alignment horizontal="center" vertical="center" wrapText="true"/>
    </xf>
    <xf numFmtId="0" fontId="151" fillId="0" borderId="100" xfId="45264" applyFont="true" applyFill="true" applyBorder="true" applyAlignment="true">
      <alignment horizontal="left" vertical="center" wrapText="true"/>
    </xf>
    <xf numFmtId="0" fontId="151" fillId="0" borderId="100" xfId="45270" applyFont="true" applyFill="true" applyBorder="true" applyAlignment="true">
      <alignment horizontal="left" vertical="center" wrapText="true"/>
    </xf>
    <xf numFmtId="0" fontId="151" fillId="0" borderId="100" xfId="45303" applyFont="true" applyFill="true" applyBorder="true" applyAlignment="true">
      <alignment horizontal="left" vertical="center" wrapText="true"/>
    </xf>
    <xf numFmtId="0" fontId="151" fillId="0" borderId="100" xfId="45309" applyFont="true" applyFill="true" applyBorder="true" applyAlignment="true">
      <alignment horizontal="left" vertical="center" wrapText="true"/>
    </xf>
    <xf numFmtId="0" fontId="151" fillId="0" borderId="100" xfId="45315" applyFont="true" applyFill="true" applyBorder="true" applyAlignment="true">
      <alignment horizontal="left" vertical="center" wrapText="true"/>
    </xf>
    <xf numFmtId="0" fontId="151" fillId="0" borderId="100" xfId="45321" applyFont="true" applyFill="true" applyBorder="true" applyAlignment="true">
      <alignment horizontal="left" vertical="center" wrapText="true"/>
    </xf>
    <xf numFmtId="0" fontId="151" fillId="0" borderId="100" xfId="45327" applyFont="true" applyFill="true" applyBorder="true" applyAlignment="true">
      <alignment horizontal="left" vertical="center" wrapText="true"/>
    </xf>
    <xf numFmtId="0" fontId="151" fillId="0" borderId="100" xfId="19385" applyFont="true" applyFill="true" applyBorder="true" applyAlignment="true">
      <alignment horizontal="left" vertical="center" wrapText="true"/>
    </xf>
    <xf numFmtId="0" fontId="151" fillId="0" borderId="100" xfId="45345" applyFont="true" applyFill="true" applyBorder="true" applyAlignment="true">
      <alignment horizontal="left" vertical="center" wrapText="true"/>
    </xf>
    <xf numFmtId="0" fontId="151" fillId="0" borderId="100" xfId="45351" applyFont="true" applyFill="true" applyBorder="true" applyAlignment="true">
      <alignment horizontal="left" vertical="center" wrapText="true"/>
    </xf>
    <xf numFmtId="0" fontId="151" fillId="0" borderId="100" xfId="45357" applyFont="true" applyFill="true" applyBorder="true" applyAlignment="true">
      <alignment horizontal="left" vertical="center" wrapText="true"/>
    </xf>
    <xf numFmtId="0" fontId="151" fillId="0" borderId="100" xfId="45359" applyFont="true" applyFill="true" applyBorder="true" applyAlignment="true">
      <alignment horizontal="left" vertical="center" wrapText="true"/>
    </xf>
    <xf numFmtId="0" fontId="151" fillId="0" borderId="100" xfId="45361" applyFont="true" applyFill="true" applyBorder="true" applyAlignment="true">
      <alignment horizontal="left" vertical="center" wrapText="true"/>
    </xf>
    <xf numFmtId="0" fontId="151" fillId="26" borderId="116" xfId="40248" applyFont="true" applyFill="true" applyBorder="true" applyAlignment="true">
      <alignment horizontal="left" vertical="center"/>
    </xf>
    <xf numFmtId="0" fontId="151" fillId="0" borderId="135" xfId="19384" applyFont="true" applyFill="true" applyBorder="true" applyAlignment="true">
      <alignment horizontal="left" vertical="center"/>
    </xf>
    <xf numFmtId="0" fontId="151" fillId="0" borderId="107" xfId="19386" applyFont="true" applyFill="true" applyBorder="true" applyAlignment="true">
      <alignment horizontal="left" vertical="center"/>
    </xf>
    <xf numFmtId="169" fontId="150" fillId="33" borderId="102" xfId="45205" applyNumberFormat="true" applyFont="true" applyFill="true" applyBorder="true" applyAlignment="true">
      <alignment horizontal="center" vertical="center"/>
    </xf>
    <xf numFmtId="169" fontId="150" fillId="33" borderId="124" xfId="45206" applyNumberFormat="true" applyFont="true" applyFill="true" applyBorder="true" applyAlignment="true">
      <alignment horizontal="center" vertical="center"/>
    </xf>
    <xf numFmtId="169" fontId="150" fillId="33" borderId="125" xfId="45207" applyNumberFormat="true" applyFont="true" applyFill="true" applyBorder="true" applyAlignment="true">
      <alignment horizontal="center" vertical="center"/>
    </xf>
    <xf numFmtId="169" fontId="150" fillId="33" borderId="130" xfId="45206" applyNumberFormat="true" applyFont="true" applyFill="true" applyBorder="true" applyAlignment="true">
      <alignment horizontal="center" vertical="center"/>
    </xf>
    <xf numFmtId="169" fontId="150" fillId="33" borderId="106" xfId="45207" applyNumberFormat="true" applyFont="true" applyFill="true" applyBorder="true" applyAlignment="true">
      <alignment horizontal="center" vertical="center"/>
    </xf>
    <xf numFmtId="169" fontId="150" fillId="33" borderId="102" xfId="45206" applyNumberFormat="true" applyFont="true" applyFill="true" applyBorder="true" applyAlignment="true">
      <alignment horizontal="center" vertical="center"/>
    </xf>
    <xf numFmtId="169" fontId="150" fillId="33" borderId="100" xfId="45211" applyNumberFormat="true" applyFont="true" applyFill="true" applyBorder="true" applyAlignment="true">
      <alignment horizontal="center" vertical="center"/>
    </xf>
    <xf numFmtId="169" fontId="150" fillId="33" borderId="126" xfId="45212" applyNumberFormat="true" applyFont="true" applyFill="true" applyBorder="true" applyAlignment="true">
      <alignment horizontal="center" vertical="center"/>
    </xf>
    <xf numFmtId="169" fontId="150" fillId="33" borderId="127" xfId="45213" applyNumberFormat="true" applyFont="true" applyFill="true" applyBorder="true" applyAlignment="true">
      <alignment horizontal="center" vertical="center"/>
    </xf>
    <xf numFmtId="169" fontId="150" fillId="33" borderId="131" xfId="45212" applyNumberFormat="true" applyFont="true" applyFill="true" applyBorder="true" applyAlignment="true">
      <alignment horizontal="center" vertical="center"/>
    </xf>
    <xf numFmtId="169" fontId="150" fillId="33" borderId="107" xfId="45213" applyNumberFormat="true" applyFont="true" applyFill="true" applyBorder="true" applyAlignment="true">
      <alignment horizontal="center" vertical="center"/>
    </xf>
    <xf numFmtId="169" fontId="150" fillId="33" borderId="100" xfId="45212" applyNumberFormat="true" applyFont="true" applyFill="true" applyBorder="true" applyAlignment="true">
      <alignment horizontal="center" vertical="center"/>
    </xf>
    <xf numFmtId="169" fontId="150" fillId="33" borderId="126" xfId="45211" applyNumberFormat="true" applyFont="true" applyFill="true" applyBorder="true" applyAlignment="true">
      <alignment horizontal="center" vertical="center"/>
    </xf>
    <xf numFmtId="169" fontId="150" fillId="33" borderId="127" xfId="45211" applyNumberFormat="true" applyFont="true" applyFill="true" applyBorder="true" applyAlignment="true">
      <alignment horizontal="center" vertical="center"/>
    </xf>
    <xf numFmtId="169" fontId="150" fillId="33" borderId="131" xfId="45211" applyNumberFormat="true" applyFont="true" applyFill="true" applyBorder="true" applyAlignment="true">
      <alignment horizontal="center" vertical="center"/>
    </xf>
    <xf numFmtId="169" fontId="150" fillId="33" borderId="107" xfId="45211" applyNumberFormat="true" applyFont="true" applyFill="true" applyBorder="true" applyAlignment="true">
      <alignment horizontal="center" vertical="center"/>
    </xf>
    <xf numFmtId="169" fontId="150" fillId="33" borderId="100" xfId="45215" applyNumberFormat="true" applyFont="true" applyFill="true" applyBorder="true" applyAlignment="true">
      <alignment horizontal="center" vertical="center"/>
    </xf>
    <xf numFmtId="169" fontId="150" fillId="33" borderId="126" xfId="45215" applyNumberFormat="true" applyFont="true" applyFill="true" applyBorder="true" applyAlignment="true">
      <alignment horizontal="center" vertical="center"/>
    </xf>
    <xf numFmtId="169" fontId="150" fillId="33" borderId="127" xfId="45215" applyNumberFormat="true" applyFont="true" applyFill="true" applyBorder="true" applyAlignment="true">
      <alignment horizontal="center" vertical="center"/>
    </xf>
    <xf numFmtId="169" fontId="150" fillId="33" borderId="131" xfId="45215" applyNumberFormat="true" applyFont="true" applyFill="true" applyBorder="true" applyAlignment="true">
      <alignment horizontal="center" vertical="center"/>
    </xf>
    <xf numFmtId="169" fontId="150" fillId="33" borderId="107" xfId="45215" applyNumberFormat="true" applyFont="true" applyFill="true" applyBorder="true" applyAlignment="true">
      <alignment horizontal="center" vertical="center"/>
    </xf>
    <xf numFmtId="169" fontId="150" fillId="33" borderId="102" xfId="45239" applyNumberFormat="true" applyFont="true" applyFill="true" applyBorder="true" applyAlignment="true">
      <alignment horizontal="center" vertical="center"/>
    </xf>
    <xf numFmtId="169" fontId="150" fillId="33" borderId="124" xfId="45240" applyNumberFormat="true" applyFont="true" applyFill="true" applyBorder="true" applyAlignment="true">
      <alignment horizontal="center" vertical="center"/>
    </xf>
    <xf numFmtId="169" fontId="150" fillId="33" borderId="125" xfId="45241" applyNumberFormat="true" applyFont="true" applyFill="true" applyBorder="true" applyAlignment="true">
      <alignment horizontal="center" vertical="center"/>
    </xf>
    <xf numFmtId="169" fontId="150" fillId="33" borderId="130" xfId="45240" applyNumberFormat="true" applyFont="true" applyFill="true" applyBorder="true" applyAlignment="true">
      <alignment horizontal="center" vertical="center"/>
    </xf>
    <xf numFmtId="169" fontId="150" fillId="33" borderId="106" xfId="45241" applyNumberFormat="true" applyFont="true" applyFill="true" applyBorder="true" applyAlignment="true">
      <alignment horizontal="center" vertical="center"/>
    </xf>
    <xf numFmtId="169" fontId="150" fillId="33" borderId="102" xfId="45240" applyNumberFormat="true" applyFont="true" applyFill="true" applyBorder="true" applyAlignment="true">
      <alignment horizontal="center" vertical="center"/>
    </xf>
    <xf numFmtId="169" fontId="150" fillId="33" borderId="100" xfId="45239" applyNumberFormat="true" applyFont="true" applyFill="true" applyBorder="true" applyAlignment="true">
      <alignment horizontal="center" vertical="center"/>
    </xf>
    <xf numFmtId="169" fontId="150" fillId="33" borderId="126" xfId="45240" applyNumberFormat="true" applyFont="true" applyFill="true" applyBorder="true" applyAlignment="true">
      <alignment horizontal="center" vertical="center"/>
    </xf>
    <xf numFmtId="169" fontId="150" fillId="33" borderId="127" xfId="45241" applyNumberFormat="true" applyFont="true" applyFill="true" applyBorder="true" applyAlignment="true">
      <alignment horizontal="center" vertical="center"/>
    </xf>
    <xf numFmtId="169" fontId="150" fillId="33" borderId="131" xfId="45240" applyNumberFormat="true" applyFont="true" applyFill="true" applyBorder="true" applyAlignment="true">
      <alignment horizontal="center" vertical="center"/>
    </xf>
    <xf numFmtId="169" fontId="150" fillId="33" borderId="107" xfId="45241" applyNumberFormat="true" applyFont="true" applyFill="true" applyBorder="true" applyAlignment="true">
      <alignment horizontal="center" vertical="center"/>
    </xf>
    <xf numFmtId="169" fontId="150" fillId="33" borderId="100" xfId="45240" applyNumberFormat="true" applyFont="true" applyFill="true" applyBorder="true" applyAlignment="true">
      <alignment horizontal="center" vertical="center"/>
    </xf>
    <xf numFmtId="169" fontId="150" fillId="33" borderId="100" xfId="45233" applyNumberFormat="true" applyFont="true" applyFill="true" applyBorder="true" applyAlignment="true">
      <alignment horizontal="center" vertical="center"/>
    </xf>
    <xf numFmtId="169" fontId="150" fillId="33" borderId="126" xfId="45234" applyNumberFormat="true" applyFont="true" applyFill="true" applyBorder="true" applyAlignment="true">
      <alignment horizontal="center" vertical="center"/>
    </xf>
    <xf numFmtId="169" fontId="150" fillId="33" borderId="127" xfId="45235" applyNumberFormat="true" applyFont="true" applyFill="true" applyBorder="true" applyAlignment="true">
      <alignment horizontal="center" vertical="center"/>
    </xf>
    <xf numFmtId="169" fontId="150" fillId="33" borderId="131" xfId="45234" applyNumberFormat="true" applyFont="true" applyFill="true" applyBorder="true" applyAlignment="true">
      <alignment horizontal="center" vertical="center"/>
    </xf>
    <xf numFmtId="169" fontId="150" fillId="33" borderId="107" xfId="45235" applyNumberFormat="true" applyFont="true" applyFill="true" applyBorder="true" applyAlignment="true">
      <alignment horizontal="center" vertical="center"/>
    </xf>
    <xf numFmtId="169" fontId="150" fillId="33" borderId="100" xfId="45234" applyNumberFormat="true" applyFont="true" applyFill="true" applyBorder="true" applyAlignment="true">
      <alignment horizontal="center" vertical="center"/>
    </xf>
    <xf numFmtId="169" fontId="150" fillId="33" borderId="102" xfId="45260" applyNumberFormat="true" applyFont="true" applyFill="true" applyBorder="true" applyAlignment="true">
      <alignment horizontal="center" vertical="center"/>
    </xf>
    <xf numFmtId="169" fontId="150" fillId="33" borderId="124" xfId="45261" applyNumberFormat="true" applyFont="true" applyFill="true" applyBorder="true" applyAlignment="true">
      <alignment horizontal="center" vertical="center"/>
    </xf>
    <xf numFmtId="169" fontId="150" fillId="33" borderId="125" xfId="45262" applyNumberFormat="true" applyFont="true" applyFill="true" applyBorder="true" applyAlignment="true">
      <alignment horizontal="center" vertical="center"/>
    </xf>
    <xf numFmtId="169" fontId="150" fillId="33" borderId="130" xfId="45261" applyNumberFormat="true" applyFont="true" applyFill="true" applyBorder="true" applyAlignment="true">
      <alignment horizontal="center" vertical="center"/>
    </xf>
    <xf numFmtId="169" fontId="150" fillId="33" borderId="106" xfId="45262" applyNumberFormat="true" applyFont="true" applyFill="true" applyBorder="true" applyAlignment="true">
      <alignment horizontal="center" vertical="center"/>
    </xf>
    <xf numFmtId="169" fontId="150" fillId="33" borderId="102" xfId="45261" applyNumberFormat="true" applyFont="true" applyFill="true" applyBorder="true" applyAlignment="true">
      <alignment horizontal="center" vertical="center"/>
    </xf>
    <xf numFmtId="169" fontId="150" fillId="33" borderId="100" xfId="45266" applyNumberFormat="true" applyFont="true" applyFill="true" applyBorder="true" applyAlignment="true">
      <alignment horizontal="center" vertical="center"/>
    </xf>
    <xf numFmtId="169" fontId="150" fillId="33" borderId="126" xfId="45267" applyNumberFormat="true" applyFont="true" applyFill="true" applyBorder="true" applyAlignment="true">
      <alignment horizontal="center" vertical="center"/>
    </xf>
    <xf numFmtId="169" fontId="150" fillId="33" borderId="127" xfId="45268" applyNumberFormat="true" applyFont="true" applyFill="true" applyBorder="true" applyAlignment="true">
      <alignment horizontal="center" vertical="center"/>
    </xf>
    <xf numFmtId="169" fontId="150" fillId="33" borderId="131" xfId="45267" applyNumberFormat="true" applyFont="true" applyFill="true" applyBorder="true" applyAlignment="true">
      <alignment horizontal="center" vertical="center"/>
    </xf>
    <xf numFmtId="169" fontId="150" fillId="33" borderId="107" xfId="45268" applyNumberFormat="true" applyFont="true" applyFill="true" applyBorder="true" applyAlignment="true">
      <alignment horizontal="center" vertical="center"/>
    </xf>
    <xf numFmtId="169" fontId="150" fillId="33" borderId="100" xfId="45267" applyNumberFormat="true" applyFont="true" applyFill="true" applyBorder="true" applyAlignment="true">
      <alignment horizontal="center" vertical="center"/>
    </xf>
    <xf numFmtId="169" fontId="150" fillId="33" borderId="100" xfId="45272" applyNumberFormat="true" applyFont="true" applyFill="true" applyBorder="true" applyAlignment="true">
      <alignment horizontal="center" vertical="center"/>
    </xf>
    <xf numFmtId="169" fontId="150" fillId="33" borderId="126" xfId="45273" applyNumberFormat="true" applyFont="true" applyFill="true" applyBorder="true" applyAlignment="true">
      <alignment horizontal="center" vertical="center"/>
    </xf>
    <xf numFmtId="169" fontId="150" fillId="33" borderId="127" xfId="45274" applyNumberFormat="true" applyFont="true" applyFill="true" applyBorder="true" applyAlignment="true">
      <alignment horizontal="center" vertical="center"/>
    </xf>
    <xf numFmtId="169" fontId="150" fillId="33" borderId="131" xfId="45273" applyNumberFormat="true" applyFont="true" applyFill="true" applyBorder="true" applyAlignment="true">
      <alignment horizontal="center" vertical="center"/>
    </xf>
    <xf numFmtId="169" fontId="150" fillId="33" borderId="107" xfId="45274" applyNumberFormat="true" applyFont="true" applyFill="true" applyBorder="true" applyAlignment="true">
      <alignment horizontal="center" vertical="center"/>
    </xf>
    <xf numFmtId="169" fontId="150" fillId="33" borderId="100" xfId="45273" applyNumberFormat="true" applyFont="true" applyFill="true" applyBorder="true" applyAlignment="true">
      <alignment horizontal="center" vertical="center"/>
    </xf>
    <xf numFmtId="169" fontId="150" fillId="33" borderId="102" xfId="45290" applyNumberFormat="true" applyFont="true" applyFill="true" applyBorder="true" applyAlignment="true">
      <alignment horizontal="center" vertical="center"/>
    </xf>
    <xf numFmtId="169" fontId="150" fillId="33" borderId="124" xfId="45291" applyNumberFormat="true" applyFont="true" applyFill="true" applyBorder="true" applyAlignment="true">
      <alignment horizontal="center" vertical="center"/>
    </xf>
    <xf numFmtId="169" fontId="150" fillId="33" borderId="125" xfId="45292" applyNumberFormat="true" applyFont="true" applyFill="true" applyBorder="true" applyAlignment="true">
      <alignment horizontal="center" vertical="center"/>
    </xf>
    <xf numFmtId="169" fontId="150" fillId="33" borderId="130" xfId="45291" applyNumberFormat="true" applyFont="true" applyFill="true" applyBorder="true" applyAlignment="true">
      <alignment horizontal="center" vertical="center"/>
    </xf>
    <xf numFmtId="169" fontId="150" fillId="33" borderId="106" xfId="45292" applyNumberFormat="true" applyFont="true" applyFill="true" applyBorder="true" applyAlignment="true">
      <alignment horizontal="center" vertical="center"/>
    </xf>
    <xf numFmtId="169" fontId="150" fillId="33" borderId="102" xfId="45291" applyNumberFormat="true" applyFont="true" applyFill="true" applyBorder="true" applyAlignment="true">
      <alignment horizontal="center" vertical="center"/>
    </xf>
    <xf numFmtId="169" fontId="150" fillId="33" borderId="100" xfId="45296" applyNumberFormat="true" applyFont="true" applyFill="true" applyBorder="true" applyAlignment="true">
      <alignment horizontal="center" vertical="center"/>
    </xf>
    <xf numFmtId="169" fontId="150" fillId="33" borderId="126" xfId="45297" applyNumberFormat="true" applyFont="true" applyFill="true" applyBorder="true" applyAlignment="true">
      <alignment horizontal="center" vertical="center"/>
    </xf>
    <xf numFmtId="169" fontId="150" fillId="33" borderId="127" xfId="45298" applyNumberFormat="true" applyFont="true" applyFill="true" applyBorder="true" applyAlignment="true">
      <alignment horizontal="center" vertical="center"/>
    </xf>
    <xf numFmtId="169" fontId="150" fillId="33" borderId="131" xfId="45297" applyNumberFormat="true" applyFont="true" applyFill="true" applyBorder="true" applyAlignment="true">
      <alignment horizontal="center" vertical="center"/>
    </xf>
    <xf numFmtId="169" fontId="150" fillId="33" borderId="107" xfId="45298" applyNumberFormat="true" applyFont="true" applyFill="true" applyBorder="true" applyAlignment="true">
      <alignment horizontal="center" vertical="center"/>
    </xf>
    <xf numFmtId="169" fontId="150" fillId="33" borderId="100" xfId="45297" applyNumberFormat="true" applyFont="true" applyFill="true" applyBorder="true" applyAlignment="true">
      <alignment horizontal="center" vertical="center"/>
    </xf>
    <xf numFmtId="169" fontId="150" fillId="33" borderId="126" xfId="45296" applyNumberFormat="true" applyFont="true" applyFill="true" applyBorder="true" applyAlignment="true">
      <alignment horizontal="center" vertical="center"/>
    </xf>
    <xf numFmtId="169" fontId="150" fillId="33" borderId="127" xfId="45296" applyNumberFormat="true" applyFont="true" applyFill="true" applyBorder="true" applyAlignment="true">
      <alignment horizontal="center" vertical="center"/>
    </xf>
    <xf numFmtId="169" fontId="150" fillId="33" borderId="131" xfId="45296" applyNumberFormat="true" applyFont="true" applyFill="true" applyBorder="true" applyAlignment="true">
      <alignment horizontal="center" vertical="center"/>
    </xf>
    <xf numFmtId="169" fontId="150" fillId="33" borderId="107" xfId="45296" applyNumberFormat="true" applyFont="true" applyFill="true" applyBorder="true" applyAlignment="true">
      <alignment horizontal="center" vertical="center"/>
    </xf>
    <xf numFmtId="169" fontId="150" fillId="33" borderId="102" xfId="45317" applyNumberFormat="true" applyFont="true" applyFill="true" applyBorder="true" applyAlignment="true">
      <alignment horizontal="center" vertical="center"/>
    </xf>
    <xf numFmtId="169" fontId="150" fillId="33" borderId="124" xfId="45318" applyNumberFormat="true" applyFont="true" applyFill="true" applyBorder="true" applyAlignment="true">
      <alignment horizontal="center" vertical="center"/>
    </xf>
    <xf numFmtId="169" fontId="150" fillId="33" borderId="125" xfId="45319" applyNumberFormat="true" applyFont="true" applyFill="true" applyBorder="true" applyAlignment="true">
      <alignment horizontal="center" vertical="center"/>
    </xf>
    <xf numFmtId="169" fontId="150" fillId="33" borderId="130" xfId="45318" applyNumberFormat="true" applyFont="true" applyFill="true" applyBorder="true" applyAlignment="true">
      <alignment horizontal="center" vertical="center"/>
    </xf>
    <xf numFmtId="169" fontId="150" fillId="33" borderId="106" xfId="45319" applyNumberFormat="true" applyFont="true" applyFill="true" applyBorder="true" applyAlignment="true">
      <alignment horizontal="center" vertical="center"/>
    </xf>
    <xf numFmtId="169" fontId="150" fillId="33" borderId="102" xfId="45318" applyNumberFormat="true" applyFont="true" applyFill="true" applyBorder="true" applyAlignment="true">
      <alignment horizontal="center" vertical="center"/>
    </xf>
    <xf numFmtId="169" fontId="150" fillId="33" borderId="100" xfId="45323" applyNumberFormat="true" applyFont="true" applyFill="true" applyBorder="true" applyAlignment="true">
      <alignment horizontal="center" vertical="center"/>
    </xf>
    <xf numFmtId="169" fontId="150" fillId="33" borderId="126" xfId="45324" applyNumberFormat="true" applyFont="true" applyFill="true" applyBorder="true" applyAlignment="true">
      <alignment horizontal="center" vertical="center"/>
    </xf>
    <xf numFmtId="169" fontId="150" fillId="33" borderId="127" xfId="45325" applyNumberFormat="true" applyFont="true" applyFill="true" applyBorder="true" applyAlignment="true">
      <alignment horizontal="center" vertical="center"/>
    </xf>
    <xf numFmtId="169" fontId="150" fillId="33" borderId="131" xfId="45324" applyNumberFormat="true" applyFont="true" applyFill="true" applyBorder="true" applyAlignment="true">
      <alignment horizontal="center" vertical="center"/>
    </xf>
    <xf numFmtId="169" fontId="150" fillId="33" borderId="107" xfId="45325" applyNumberFormat="true" applyFont="true" applyFill="true" applyBorder="true" applyAlignment="true">
      <alignment horizontal="center" vertical="center"/>
    </xf>
    <xf numFmtId="169" fontId="150" fillId="33" borderId="100" xfId="45324" applyNumberFormat="true" applyFont="true" applyFill="true" applyBorder="true" applyAlignment="true">
      <alignment horizontal="center" vertical="center"/>
    </xf>
    <xf numFmtId="168" fontId="150" fillId="33" borderId="100" xfId="45333" applyNumberFormat="true" applyFont="true" applyFill="true" applyBorder="true" applyAlignment="true">
      <alignment horizontal="center" vertical="center"/>
    </xf>
    <xf numFmtId="168" fontId="150" fillId="33" borderId="126" xfId="45334" applyNumberFormat="true" applyFont="true" applyFill="true" applyBorder="true" applyAlignment="true">
      <alignment horizontal="center" vertical="center"/>
    </xf>
    <xf numFmtId="168" fontId="150" fillId="33" borderId="127" xfId="45335" applyNumberFormat="true" applyFont="true" applyFill="true" applyBorder="true" applyAlignment="true">
      <alignment horizontal="center" vertical="center"/>
    </xf>
    <xf numFmtId="168" fontId="150" fillId="33" borderId="131" xfId="45334" applyNumberFormat="true" applyFont="true" applyFill="true" applyBorder="true" applyAlignment="true">
      <alignment horizontal="center" vertical="center"/>
    </xf>
    <xf numFmtId="168" fontId="150" fillId="33" borderId="107" xfId="45335" applyNumberFormat="true" applyFont="true" applyFill="true" applyBorder="true" applyAlignment="true">
      <alignment horizontal="center" vertical="center"/>
    </xf>
    <xf numFmtId="168" fontId="150" fillId="33" borderId="100" xfId="45334" applyNumberFormat="true" applyFont="true" applyFill="true" applyBorder="true" applyAlignment="true">
      <alignment horizontal="center" vertical="center"/>
    </xf>
    <xf numFmtId="168" fontId="150" fillId="33" borderId="100" xfId="45337" applyNumberFormat="true" applyFont="true" applyFill="true" applyBorder="true" applyAlignment="true">
      <alignment horizontal="center" vertical="center"/>
    </xf>
    <xf numFmtId="168" fontId="150" fillId="33" borderId="126" xfId="45338" applyNumberFormat="true" applyFont="true" applyFill="true" applyBorder="true" applyAlignment="true">
      <alignment horizontal="center" vertical="center"/>
    </xf>
    <xf numFmtId="168" fontId="150" fillId="33" borderId="127" xfId="45339" applyNumberFormat="true" applyFont="true" applyFill="true" applyBorder="true" applyAlignment="true">
      <alignment horizontal="center" vertical="center"/>
    </xf>
    <xf numFmtId="168" fontId="150" fillId="33" borderId="131" xfId="45338" applyNumberFormat="true" applyFont="true" applyFill="true" applyBorder="true" applyAlignment="true">
      <alignment horizontal="center" vertical="center"/>
    </xf>
    <xf numFmtId="168" fontId="150" fillId="33" borderId="107" xfId="45339" applyNumberFormat="true" applyFont="true" applyFill="true" applyBorder="true" applyAlignment="true">
      <alignment horizontal="center" vertical="center"/>
    </xf>
    <xf numFmtId="168" fontId="150" fillId="33" borderId="100" xfId="45338" applyNumberFormat="true" applyFont="true" applyFill="true" applyBorder="true" applyAlignment="true">
      <alignment horizontal="center" vertical="center"/>
    </xf>
    <xf numFmtId="168" fontId="150" fillId="33" borderId="100" xfId="45341" applyNumberFormat="true" applyFont="true" applyFill="true" applyBorder="true" applyAlignment="true">
      <alignment horizontal="center" vertical="center"/>
    </xf>
    <xf numFmtId="168" fontId="150" fillId="33" borderId="126" xfId="45342" applyNumberFormat="true" applyFont="true" applyFill="true" applyBorder="true" applyAlignment="true">
      <alignment horizontal="center" vertical="center"/>
    </xf>
    <xf numFmtId="168" fontId="150" fillId="33" borderId="127" xfId="45343" applyNumberFormat="true" applyFont="true" applyFill="true" applyBorder="true" applyAlignment="true">
      <alignment horizontal="center" vertical="center"/>
    </xf>
    <xf numFmtId="168" fontId="150" fillId="33" borderId="131" xfId="45342" applyNumberFormat="true" applyFont="true" applyFill="true" applyBorder="true" applyAlignment="true">
      <alignment horizontal="center" vertical="center"/>
    </xf>
    <xf numFmtId="168" fontId="150" fillId="33" borderId="107" xfId="45343" applyNumberFormat="true" applyFont="true" applyFill="true" applyBorder="true" applyAlignment="true">
      <alignment horizontal="center" vertical="center"/>
    </xf>
    <xf numFmtId="168" fontId="150" fillId="33" borderId="100" xfId="45342" applyNumberFormat="true" applyFont="true" applyFill="true" applyBorder="true" applyAlignment="true">
      <alignment horizontal="center" vertical="center"/>
    </xf>
    <xf numFmtId="0" fontId="151" fillId="26" borderId="106" xfId="45204" applyFont="true" applyFill="true" applyBorder="true" applyAlignment="true">
      <alignment horizontal="left" vertical="center"/>
    </xf>
    <xf numFmtId="0" fontId="151" fillId="26" borderId="107" xfId="45210" applyFont="true" applyFill="true" applyBorder="true" applyAlignment="true">
      <alignment horizontal="left" vertical="center"/>
    </xf>
    <xf numFmtId="0" fontId="151" fillId="26" borderId="108" xfId="45217" applyFont="true" applyFill="true" applyBorder="true" applyAlignment="true">
      <alignment horizontal="left" vertical="center"/>
    </xf>
    <xf numFmtId="0" fontId="151" fillId="26" borderId="106" xfId="45238" applyFont="true" applyFill="true" applyBorder="true" applyAlignment="true">
      <alignment horizontal="left" vertical="center"/>
    </xf>
    <xf numFmtId="0" fontId="151" fillId="26" borderId="107" xfId="45238" applyFont="true" applyFill="true" applyBorder="true" applyAlignment="true">
      <alignment horizontal="left" vertical="center"/>
    </xf>
    <xf numFmtId="0" fontId="151" fillId="26" borderId="106" xfId="45259" applyFont="true" applyFill="true" applyBorder="true" applyAlignment="true">
      <alignment horizontal="left" vertical="center"/>
    </xf>
    <xf numFmtId="0" fontId="151" fillId="26" borderId="107" xfId="45265" applyFont="true" applyFill="true" applyBorder="true" applyAlignment="true">
      <alignment horizontal="left" vertical="center"/>
    </xf>
    <xf numFmtId="0" fontId="151" fillId="0" borderId="107" xfId="45265" applyFont="true" applyFill="true" applyBorder="true" applyAlignment="true">
      <alignment horizontal="left" vertical="center"/>
    </xf>
    <xf numFmtId="0" fontId="151" fillId="0" borderId="107" xfId="45271" applyFont="true" applyFill="true" applyBorder="true" applyAlignment="true">
      <alignment horizontal="left" vertical="center"/>
    </xf>
    <xf numFmtId="0" fontId="151" fillId="26" borderId="106" xfId="45289" applyFont="true" applyFill="true" applyBorder="true" applyAlignment="true">
      <alignment horizontal="left" vertical="center"/>
    </xf>
    <xf numFmtId="0" fontId="151" fillId="26" borderId="107" xfId="45295" applyFont="true" applyFill="true" applyBorder="true" applyAlignment="true">
      <alignment horizontal="left" vertical="center"/>
    </xf>
    <xf numFmtId="0" fontId="151" fillId="26" borderId="108" xfId="45301" applyFont="true" applyFill="true" applyBorder="true" applyAlignment="true">
      <alignment horizontal="left" vertical="center"/>
    </xf>
    <xf numFmtId="0" fontId="151" fillId="26" borderId="106" xfId="45316" applyFont="true" applyFill="true" applyBorder="true" applyAlignment="true">
      <alignment horizontal="left" vertical="center"/>
    </xf>
    <xf numFmtId="0" fontId="151" fillId="26" borderId="107" xfId="45322" applyFont="true" applyFill="true" applyBorder="true" applyAlignment="true">
      <alignment horizontal="left" vertical="center"/>
    </xf>
    <xf numFmtId="0" fontId="151" fillId="26" borderId="106" xfId="45322" applyFont="true" applyFill="true" applyBorder="true" applyAlignment="true">
      <alignment horizontal="left" vertical="center"/>
    </xf>
    <xf numFmtId="0" fontId="151" fillId="26" borderId="108" xfId="45322" applyFont="true" applyFill="true" applyBorder="true" applyAlignment="true">
      <alignment horizontal="left" vertical="center"/>
    </xf>
    <xf numFmtId="0" fontId="151" fillId="0" borderId="107" xfId="45304" applyFont="true" applyFill="true" applyBorder="true" applyAlignment="true">
      <alignment horizontal="left" vertical="center"/>
    </xf>
    <xf numFmtId="0" fontId="151" fillId="0" borderId="107" xfId="45310" applyFont="true" applyFill="true" applyBorder="true" applyAlignment="true">
      <alignment horizontal="left" vertical="center"/>
    </xf>
    <xf numFmtId="0" fontId="151" fillId="0" borderId="107" xfId="45316" applyFont="true" applyFill="true" applyBorder="true" applyAlignment="true">
      <alignment horizontal="left" vertical="center"/>
    </xf>
    <xf numFmtId="0" fontId="151" fillId="0" borderId="107" xfId="45322" applyFont="true" applyFill="true" applyBorder="true" applyAlignment="true">
      <alignment horizontal="left" vertical="center"/>
    </xf>
    <xf numFmtId="0" fontId="151" fillId="0" borderId="107" xfId="45328" applyFont="true" applyFill="true" applyBorder="true" applyAlignment="true">
      <alignment horizontal="left" vertical="center"/>
    </xf>
    <xf numFmtId="0" fontId="151" fillId="26" borderId="106" xfId="45358" applyFont="true" applyFill="true" applyBorder="true" applyAlignment="true">
      <alignment horizontal="left" vertical="center"/>
    </xf>
    <xf numFmtId="0" fontId="151" fillId="26" borderId="107" xfId="45360" applyFont="true" applyFill="true" applyBorder="true" applyAlignment="true">
      <alignment horizontal="left" vertical="center"/>
    </xf>
    <xf numFmtId="0" fontId="151" fillId="26" borderId="108" xfId="45362" applyFont="true" applyFill="true" applyBorder="true" applyAlignment="true">
      <alignment horizontal="left" vertical="center"/>
    </xf>
    <xf numFmtId="0" fontId="151" fillId="0" borderId="107" xfId="45346" applyFont="true" applyFill="true" applyBorder="true" applyAlignment="true">
      <alignment horizontal="left" vertical="center"/>
    </xf>
    <xf numFmtId="0" fontId="151" fillId="0" borderId="107" xfId="45352" applyFont="true" applyFill="true" applyBorder="true" applyAlignment="true">
      <alignment horizontal="left" vertical="center"/>
    </xf>
    <xf numFmtId="0" fontId="151" fillId="0" borderId="107" xfId="45358" applyFont="true" applyFill="true" applyBorder="true" applyAlignment="true">
      <alignment horizontal="left" vertical="center"/>
    </xf>
    <xf numFmtId="0" fontId="151" fillId="0" borderId="107" xfId="45360" applyFont="true" applyFill="true" applyBorder="true" applyAlignment="true">
      <alignment horizontal="left" vertical="center"/>
    </xf>
    <xf numFmtId="0" fontId="151" fillId="0" borderId="107" xfId="45362" applyFont="true" applyFill="true" applyBorder="true" applyAlignment="true">
      <alignment horizontal="left" vertical="center"/>
    </xf>
    <xf numFmtId="169" fontId="180" fillId="33" borderId="100" xfId="45215" applyNumberFormat="true" applyFont="true" applyFill="true" applyBorder="true" applyAlignment="true">
      <alignment horizontal="center" vertical="center"/>
    </xf>
    <xf numFmtId="169" fontId="180" fillId="33" borderId="105" xfId="45218" applyNumberFormat="true" applyFont="true" applyFill="true" applyBorder="true" applyAlignment="true">
      <alignment horizontal="center" vertical="center"/>
    </xf>
    <xf numFmtId="169" fontId="180" fillId="33" borderId="100" xfId="45239" applyNumberFormat="true" applyFont="true" applyFill="true" applyBorder="true" applyAlignment="true">
      <alignment horizontal="center" vertical="center"/>
    </xf>
    <xf numFmtId="169" fontId="180" fillId="33" borderId="100" xfId="45296" applyNumberFormat="true" applyFont="true" applyFill="true" applyBorder="true" applyAlignment="true">
      <alignment horizontal="center" vertical="center"/>
    </xf>
    <xf numFmtId="169" fontId="180" fillId="33" borderId="105" xfId="45302" applyNumberFormat="true" applyFont="true" applyFill="true" applyBorder="true" applyAlignment="true">
      <alignment horizontal="center" vertical="center"/>
    </xf>
    <xf numFmtId="169" fontId="180" fillId="33" borderId="126" xfId="45215" applyNumberFormat="true" applyFont="true" applyFill="true" applyBorder="true" applyAlignment="true">
      <alignment horizontal="center" vertical="center"/>
    </xf>
    <xf numFmtId="169" fontId="180" fillId="33" borderId="128" xfId="45218" applyNumberFormat="true" applyFont="true" applyFill="true" applyBorder="true" applyAlignment="true">
      <alignment horizontal="center" vertical="center"/>
    </xf>
    <xf numFmtId="169" fontId="180" fillId="33" borderId="126" xfId="45239" applyNumberFormat="true" applyFont="true" applyFill="true" applyBorder="true" applyAlignment="true">
      <alignment horizontal="center" vertical="center"/>
    </xf>
    <xf numFmtId="169" fontId="180" fillId="33" borderId="126" xfId="45296" applyNumberFormat="true" applyFont="true" applyFill="true" applyBorder="true" applyAlignment="true">
      <alignment horizontal="center" vertical="center"/>
    </xf>
    <xf numFmtId="169" fontId="180" fillId="33" borderId="128" xfId="45302" applyNumberFormat="true" applyFont="true" applyFill="true" applyBorder="true" applyAlignment="true">
      <alignment horizontal="center" vertical="center"/>
    </xf>
    <xf numFmtId="169" fontId="180" fillId="33" borderId="127" xfId="45215" applyNumberFormat="true" applyFont="true" applyFill="true" applyBorder="true" applyAlignment="true">
      <alignment horizontal="center" vertical="center"/>
    </xf>
    <xf numFmtId="169" fontId="180" fillId="33" borderId="129" xfId="45218" applyNumberFormat="true" applyFont="true" applyFill="true" applyBorder="true" applyAlignment="true">
      <alignment horizontal="center" vertical="center"/>
    </xf>
    <xf numFmtId="169" fontId="180" fillId="33" borderId="127" xfId="45239" applyNumberFormat="true" applyFont="true" applyFill="true" applyBorder="true" applyAlignment="true">
      <alignment horizontal="center" vertical="center"/>
    </xf>
    <xf numFmtId="169" fontId="180" fillId="33" borderId="127" xfId="45296" applyNumberFormat="true" applyFont="true" applyFill="true" applyBorder="true" applyAlignment="true">
      <alignment horizontal="center" vertical="center"/>
    </xf>
    <xf numFmtId="169" fontId="180" fillId="33" borderId="129" xfId="45302" applyNumberFormat="true" applyFont="true" applyFill="true" applyBorder="true" applyAlignment="true">
      <alignment horizontal="center" vertical="center"/>
    </xf>
    <xf numFmtId="169" fontId="180" fillId="33" borderId="131" xfId="45215" applyNumberFormat="true" applyFont="true" applyFill="true" applyBorder="true" applyAlignment="true">
      <alignment horizontal="center" vertical="center"/>
    </xf>
    <xf numFmtId="169" fontId="180" fillId="33" borderId="132" xfId="45218" applyNumberFormat="true" applyFont="true" applyFill="true" applyBorder="true" applyAlignment="true">
      <alignment horizontal="center" vertical="center"/>
    </xf>
    <xf numFmtId="169" fontId="180" fillId="33" borderId="131" xfId="45239" applyNumberFormat="true" applyFont="true" applyFill="true" applyBorder="true" applyAlignment="true">
      <alignment horizontal="center" vertical="center"/>
    </xf>
    <xf numFmtId="169" fontId="180" fillId="33" borderId="131" xfId="45296" applyNumberFormat="true" applyFont="true" applyFill="true" applyBorder="true" applyAlignment="true">
      <alignment horizontal="center" vertical="center"/>
    </xf>
    <xf numFmtId="169" fontId="180" fillId="33" borderId="132" xfId="45302" applyNumberFormat="true" applyFont="true" applyFill="true" applyBorder="true" applyAlignment="true">
      <alignment horizontal="center" vertical="center"/>
    </xf>
    <xf numFmtId="169" fontId="180" fillId="33" borderId="107" xfId="45215" applyNumberFormat="true" applyFont="true" applyFill="true" applyBorder="true" applyAlignment="true">
      <alignment horizontal="center" vertical="center"/>
    </xf>
    <xf numFmtId="169" fontId="180" fillId="33" borderId="108" xfId="45218" applyNumberFormat="true" applyFont="true" applyFill="true" applyBorder="true" applyAlignment="true">
      <alignment horizontal="center" vertical="center"/>
    </xf>
    <xf numFmtId="169" fontId="180" fillId="33" borderId="107" xfId="45239" applyNumberFormat="true" applyFont="true" applyFill="true" applyBorder="true" applyAlignment="true">
      <alignment horizontal="center" vertical="center"/>
    </xf>
    <xf numFmtId="169" fontId="180" fillId="33" borderId="107" xfId="45296" applyNumberFormat="true" applyFont="true" applyFill="true" applyBorder="true" applyAlignment="true">
      <alignment horizontal="center" vertical="center"/>
    </xf>
    <xf numFmtId="169" fontId="180" fillId="33" borderId="108" xfId="45302" applyNumberFormat="true" applyFont="true" applyFill="true" applyBorder="true" applyAlignment="true">
      <alignment horizontal="center" vertical="center"/>
    </xf>
    <xf numFmtId="168" fontId="180" fillId="28" borderId="81" xfId="40243" applyNumberFormat="true" applyFont="true" applyFill="true" applyBorder="true" applyAlignment="true">
      <alignment horizontal="center" vertical="center"/>
    </xf>
    <xf numFmtId="168" fontId="180" fillId="28" borderId="71" xfId="40244" applyNumberFormat="true" applyFont="true" applyFill="true" applyBorder="true" applyAlignment="true">
      <alignment horizontal="center" vertical="center"/>
    </xf>
    <xf numFmtId="168" fontId="180" fillId="28" borderId="98" xfId="40245" applyNumberFormat="true" applyFont="true" applyFill="true" applyBorder="true" applyAlignment="true">
      <alignment horizontal="center" vertical="center"/>
    </xf>
    <xf numFmtId="168" fontId="180" fillId="28" borderId="81" xfId="40244" applyNumberFormat="true" applyFont="true" applyFill="true" applyBorder="true" applyAlignment="true">
      <alignment horizontal="center" vertical="center"/>
    </xf>
    <xf numFmtId="0" fontId="151" fillId="3" borderId="52" xfId="45465" applyFont="true" applyBorder="true" applyAlignment="true">
      <alignment horizontal="center" vertical="center" wrapText="true"/>
    </xf>
    <xf numFmtId="0" fontId="151" fillId="3" borderId="53" xfId="45466" applyFont="true" applyBorder="true" applyAlignment="true">
      <alignment horizontal="center" vertical="center" wrapText="true"/>
    </xf>
    <xf numFmtId="0" fontId="151" fillId="3" borderId="53" xfId="45467" applyFont="true" applyBorder="true" applyAlignment="true">
      <alignment horizontal="center" vertical="center" wrapText="true"/>
    </xf>
    <xf numFmtId="0" fontId="151" fillId="3" borderId="52" xfId="45490" applyFont="true" applyBorder="true" applyAlignment="true">
      <alignment horizontal="center" vertical="center" wrapText="true"/>
    </xf>
    <xf numFmtId="0" fontId="151" fillId="3" borderId="53" xfId="45491" applyFont="true" applyBorder="true" applyAlignment="true">
      <alignment horizontal="center" vertical="center" wrapText="true"/>
    </xf>
    <xf numFmtId="0" fontId="151" fillId="3" borderId="53" xfId="45492" applyFont="true" applyBorder="true" applyAlignment="true">
      <alignment horizontal="center" vertical="center" wrapText="true"/>
    </xf>
    <xf numFmtId="0" fontId="151" fillId="3" borderId="52" xfId="45517" applyFont="true" applyBorder="true" applyAlignment="true">
      <alignment horizontal="center" vertical="center" wrapText="true"/>
    </xf>
    <xf numFmtId="0" fontId="151" fillId="3" borderId="53" xfId="45518" applyFont="true" applyBorder="true" applyAlignment="true">
      <alignment horizontal="center" vertical="center" wrapText="true"/>
    </xf>
    <xf numFmtId="0" fontId="151" fillId="3" borderId="53" xfId="45519" applyFont="true" applyBorder="true" applyAlignment="true">
      <alignment horizontal="center" vertical="center" wrapText="true"/>
    </xf>
    <xf numFmtId="0" fontId="151" fillId="3" borderId="52" xfId="45543" applyFont="true" applyBorder="true" applyAlignment="true">
      <alignment horizontal="center" vertical="center" wrapText="true"/>
    </xf>
    <xf numFmtId="0" fontId="151" fillId="3" borderId="53" xfId="45544" applyFont="true" applyBorder="true" applyAlignment="true">
      <alignment horizontal="center" vertical="center" wrapText="true"/>
    </xf>
    <xf numFmtId="0" fontId="151" fillId="3" borderId="53" xfId="45545" applyFont="true" applyBorder="true" applyAlignment="true">
      <alignment horizontal="center" vertical="center" wrapText="true"/>
    </xf>
    <xf numFmtId="0" fontId="151" fillId="3" borderId="52" xfId="45566" applyFont="true" applyBorder="true" applyAlignment="true">
      <alignment horizontal="center" vertical="center" wrapText="true"/>
    </xf>
    <xf numFmtId="0" fontId="151" fillId="3" borderId="53" xfId="45567" applyFont="true" applyBorder="true" applyAlignment="true">
      <alignment horizontal="center" vertical="center" wrapText="true"/>
    </xf>
    <xf numFmtId="0" fontId="151" fillId="3" borderId="53" xfId="45568" applyFont="true" applyBorder="true" applyAlignment="true">
      <alignment horizontal="center" vertical="center" wrapText="true"/>
    </xf>
    <xf numFmtId="0" fontId="151" fillId="3" borderId="52" xfId="45605" applyFont="true" applyBorder="true" applyAlignment="true">
      <alignment horizontal="center" vertical="center" wrapText="true"/>
    </xf>
    <xf numFmtId="0" fontId="151" fillId="3" borderId="53" xfId="45606" applyFont="true" applyBorder="true" applyAlignment="true">
      <alignment horizontal="center" vertical="center" wrapText="true"/>
    </xf>
    <xf numFmtId="0" fontId="151" fillId="3" borderId="53" xfId="45607" applyFont="true" applyBorder="true" applyAlignment="true">
      <alignment horizontal="center" vertical="center" wrapText="true"/>
    </xf>
    <xf numFmtId="0" fontId="151" fillId="33" borderId="100" xfId="45561" applyFont="true" applyFill="true" applyBorder="true" applyAlignment="true">
      <alignment horizontal="center" vertical="center" wrapText="true"/>
    </xf>
    <xf numFmtId="0" fontId="151" fillId="33" borderId="126" xfId="45562" applyFont="true" applyFill="true" applyBorder="true" applyAlignment="true">
      <alignment horizontal="center" vertical="center" wrapText="true"/>
    </xf>
    <xf numFmtId="0" fontId="151" fillId="33" borderId="100" xfId="45565" applyFont="true" applyFill="true" applyBorder="true" applyAlignment="true">
      <alignment horizontal="center" vertical="center" wrapText="true"/>
    </xf>
    <xf numFmtId="0" fontId="151" fillId="33" borderId="126" xfId="45566" applyFont="true" applyFill="true" applyBorder="true" applyAlignment="true">
      <alignment horizontal="center" vertical="center" wrapText="true"/>
    </xf>
    <xf numFmtId="0" fontId="151" fillId="33" borderId="100" xfId="45600" applyFont="true" applyFill="true" applyBorder="true" applyAlignment="true">
      <alignment horizontal="center" vertical="center" wrapText="true"/>
    </xf>
    <xf numFmtId="0" fontId="151" fillId="33" borderId="126" xfId="45602" applyFont="true" applyFill="true" applyBorder="true" applyAlignment="true">
      <alignment horizontal="center" vertical="center" wrapText="true"/>
    </xf>
    <xf numFmtId="0" fontId="151" fillId="33" borderId="100" xfId="45604" applyFont="true" applyFill="true" applyBorder="true" applyAlignment="true">
      <alignment horizontal="center" vertical="center" wrapText="true"/>
    </xf>
    <xf numFmtId="0" fontId="151" fillId="33" borderId="126" xfId="45605" applyFont="true" applyFill="true" applyBorder="true" applyAlignment="true">
      <alignment horizontal="center" vertical="center" wrapText="true"/>
    </xf>
    <xf numFmtId="0" fontId="151" fillId="33" borderId="107" xfId="45563" applyFont="true" applyFill="true" applyBorder="true" applyAlignment="true">
      <alignment horizontal="center" vertical="center" wrapText="true"/>
    </xf>
    <xf numFmtId="0" fontId="151" fillId="33" borderId="107" xfId="45567" applyFont="true" applyFill="true" applyBorder="true" applyAlignment="true">
      <alignment horizontal="center" vertical="center" wrapText="true"/>
    </xf>
    <xf numFmtId="0" fontId="151" fillId="33" borderId="107" xfId="45601" applyFont="true" applyFill="true" applyBorder="true" applyAlignment="true">
      <alignment horizontal="center" vertical="center" wrapText="true"/>
    </xf>
    <xf numFmtId="0" fontId="151" fillId="33" borderId="107" xfId="45606" applyFont="true" applyFill="true" applyBorder="true" applyAlignment="true">
      <alignment horizontal="center" vertical="center" wrapText="true"/>
    </xf>
    <xf numFmtId="0" fontId="151" fillId="3" borderId="109" xfId="45465" applyFont="true" applyBorder="true" applyAlignment="true">
      <alignment horizontal="center" vertical="center" wrapText="true"/>
    </xf>
    <xf numFmtId="0" fontId="151" fillId="3" borderId="109" xfId="45490" applyFont="true" applyBorder="true" applyAlignment="true">
      <alignment horizontal="center" vertical="center" wrapText="true"/>
    </xf>
    <xf numFmtId="0" fontId="151" fillId="3" borderId="109" xfId="45517" applyFont="true" applyBorder="true" applyAlignment="true">
      <alignment horizontal="center" vertical="center" wrapText="true"/>
    </xf>
    <xf numFmtId="0" fontId="151" fillId="3" borderId="109" xfId="45543" applyFont="true" applyBorder="true" applyAlignment="true">
      <alignment horizontal="center" vertical="center" wrapText="true"/>
    </xf>
    <xf numFmtId="0" fontId="151" fillId="3" borderId="109" xfId="45566" applyFont="true" applyBorder="true" applyAlignment="true">
      <alignment horizontal="center" vertical="center" wrapText="true"/>
    </xf>
    <xf numFmtId="0" fontId="151" fillId="33" borderId="100" xfId="45563" applyFont="true" applyFill="true" applyBorder="true" applyAlignment="true">
      <alignment horizontal="center" vertical="center" wrapText="true"/>
    </xf>
    <xf numFmtId="0" fontId="151" fillId="33" borderId="100" xfId="45566" applyFont="true" applyFill="true" applyBorder="true" applyAlignment="true">
      <alignment horizontal="center" vertical="center" wrapText="true"/>
    </xf>
    <xf numFmtId="0" fontId="151" fillId="3" borderId="109" xfId="45605" applyFont="true" applyBorder="true" applyAlignment="true">
      <alignment horizontal="center" vertical="center" wrapText="true"/>
    </xf>
    <xf numFmtId="0" fontId="151" fillId="33" borderId="100" xfId="45601" applyFont="true" applyFill="true" applyBorder="true" applyAlignment="true">
      <alignment horizontal="center" vertical="center" wrapText="true"/>
    </xf>
    <xf numFmtId="0" fontId="151" fillId="33" borderId="100" xfId="45605" applyFont="true" applyFill="true" applyBorder="true" applyAlignment="true">
      <alignment horizontal="center" vertical="center" wrapText="true"/>
    </xf>
    <xf numFmtId="0" fontId="151" fillId="3" borderId="110" xfId="45465" applyFont="true" applyBorder="true" applyAlignment="true">
      <alignment horizontal="center" vertical="center" wrapText="true"/>
    </xf>
    <xf numFmtId="0" fontId="151" fillId="3" borderId="110" xfId="45490" applyFont="true" applyBorder="true" applyAlignment="true">
      <alignment horizontal="center" vertical="center" wrapText="true"/>
    </xf>
    <xf numFmtId="0" fontId="151" fillId="3" borderId="110" xfId="45517" applyFont="true" applyBorder="true" applyAlignment="true">
      <alignment horizontal="center" vertical="center" wrapText="true"/>
    </xf>
    <xf numFmtId="0" fontId="151" fillId="3" borderId="110" xfId="45543" applyFont="true" applyBorder="true" applyAlignment="true">
      <alignment horizontal="center" vertical="center" wrapText="true"/>
    </xf>
    <xf numFmtId="0" fontId="151" fillId="3" borderId="110" xfId="45566" applyFont="true" applyBorder="true" applyAlignment="true">
      <alignment horizontal="center" vertical="center" wrapText="true"/>
    </xf>
    <xf numFmtId="0" fontId="151" fillId="33" borderId="131" xfId="45563" applyFont="true" applyFill="true" applyBorder="true" applyAlignment="true">
      <alignment horizontal="center" vertical="center" wrapText="true"/>
    </xf>
    <xf numFmtId="0" fontId="151" fillId="33" borderId="131" xfId="45566" applyFont="true" applyFill="true" applyBorder="true" applyAlignment="true">
      <alignment horizontal="center" vertical="center" wrapText="true"/>
    </xf>
    <xf numFmtId="0" fontId="151" fillId="3" borderId="110" xfId="45605" applyFont="true" applyBorder="true" applyAlignment="true">
      <alignment horizontal="center" vertical="center" wrapText="true"/>
    </xf>
    <xf numFmtId="0" fontId="151" fillId="33" borderId="131" xfId="45601" applyFont="true" applyFill="true" applyBorder="true" applyAlignment="true">
      <alignment horizontal="center" vertical="center" wrapText="true"/>
    </xf>
    <xf numFmtId="0" fontId="151" fillId="33" borderId="131" xfId="45605" applyFont="true" applyFill="true" applyBorder="true" applyAlignment="true">
      <alignment horizontal="center" vertical="center" wrapText="true"/>
    </xf>
    <xf numFmtId="0" fontId="151" fillId="3" borderId="96" xfId="45466" applyFont="true" applyBorder="true" applyAlignment="true">
      <alignment horizontal="center" vertical="center" wrapText="true"/>
    </xf>
    <xf numFmtId="0" fontId="151" fillId="3" borderId="96" xfId="45491" applyFont="true" applyBorder="true" applyAlignment="true">
      <alignment horizontal="center" vertical="center" wrapText="true"/>
    </xf>
    <xf numFmtId="0" fontId="151" fillId="3" borderId="96" xfId="45518" applyFont="true" applyBorder="true" applyAlignment="true">
      <alignment horizontal="center" vertical="center" wrapText="true"/>
    </xf>
    <xf numFmtId="0" fontId="151" fillId="33" borderId="127" xfId="45563" applyFont="true" applyFill="true" applyBorder="true" applyAlignment="true">
      <alignment horizontal="center" vertical="center" wrapText="true"/>
    </xf>
    <xf numFmtId="0" fontId="151" fillId="33" borderId="127" xfId="45567" applyFont="true" applyFill="true" applyBorder="true" applyAlignment="true">
      <alignment horizontal="center" vertical="center" wrapText="true"/>
    </xf>
    <xf numFmtId="0" fontId="151" fillId="3" borderId="96" xfId="45544" applyFont="true" applyBorder="true" applyAlignment="true">
      <alignment horizontal="center" vertical="center" wrapText="true"/>
    </xf>
    <xf numFmtId="0" fontId="151" fillId="3" borderId="96" xfId="45567" applyFont="true" applyBorder="true" applyAlignment="true">
      <alignment horizontal="center" vertical="center" wrapText="true"/>
    </xf>
    <xf numFmtId="0" fontId="151" fillId="33" borderId="127" xfId="45601" applyFont="true" applyFill="true" applyBorder="true" applyAlignment="true">
      <alignment horizontal="center" vertical="center" wrapText="true"/>
    </xf>
    <xf numFmtId="0" fontId="151" fillId="33" borderId="127" xfId="45606" applyFont="true" applyFill="true" applyBorder="true" applyAlignment="true">
      <alignment horizontal="center" vertical="center" wrapText="true"/>
    </xf>
    <xf numFmtId="0" fontId="151" fillId="3" borderId="96" xfId="45606" applyFont="true" applyBorder="true" applyAlignment="true">
      <alignment horizontal="center" vertical="center" wrapText="true"/>
    </xf>
    <xf numFmtId="0" fontId="151" fillId="0" borderId="100" xfId="45526" applyFont="true" applyFill="true" applyBorder="true" applyAlignment="true">
      <alignment horizontal="left" vertical="center" wrapText="true"/>
    </xf>
    <xf numFmtId="0" fontId="151" fillId="0" borderId="100" xfId="45560" applyFont="true" applyFill="true" applyBorder="true" applyAlignment="true">
      <alignment horizontal="left" vertical="center" wrapText="true"/>
    </xf>
    <xf numFmtId="0" fontId="151" fillId="0" borderId="100" xfId="45569" applyFont="true" applyFill="true" applyBorder="true" applyAlignment="true">
      <alignment horizontal="left" vertical="center" wrapText="true"/>
    </xf>
    <xf numFmtId="0" fontId="151" fillId="0" borderId="100" xfId="45575" applyFont="true" applyFill="true" applyBorder="true" applyAlignment="true">
      <alignment horizontal="left" vertical="center" wrapText="true"/>
    </xf>
    <xf numFmtId="0" fontId="151" fillId="0" borderId="100" xfId="45581" applyFont="true" applyFill="true" applyBorder="true" applyAlignment="true">
      <alignment horizontal="left" vertical="center" wrapText="true"/>
    </xf>
    <xf numFmtId="0" fontId="151" fillId="0" borderId="100" xfId="45599" applyFont="true" applyFill="true" applyBorder="true" applyAlignment="true">
      <alignment horizontal="left" vertical="center" wrapText="true"/>
    </xf>
    <xf numFmtId="0" fontId="151" fillId="0" borderId="100" xfId="45608" applyFont="true" applyFill="true" applyBorder="true" applyAlignment="true">
      <alignment horizontal="left" vertical="center" wrapText="true"/>
    </xf>
    <xf numFmtId="0" fontId="151" fillId="0" borderId="100" xfId="45611" applyFont="true" applyFill="true" applyBorder="true" applyAlignment="true">
      <alignment horizontal="left" vertical="center" wrapText="true"/>
    </xf>
    <xf numFmtId="0" fontId="151" fillId="0" borderId="100" xfId="45614" applyFont="true" applyFill="true" applyBorder="true" applyAlignment="true">
      <alignment horizontal="left" vertical="center" wrapText="true"/>
    </xf>
    <xf numFmtId="0" fontId="151" fillId="0" borderId="134" xfId="19385" applyFont="true" applyFill="true" applyBorder="true" applyAlignment="true">
      <alignment horizontal="left" vertical="center" wrapText="true"/>
    </xf>
    <xf numFmtId="0" fontId="151" fillId="0" borderId="135" xfId="19386" applyFont="true" applyFill="true" applyBorder="true" applyAlignment="true">
      <alignment horizontal="left" vertical="center"/>
    </xf>
    <xf numFmtId="169" fontId="150" fillId="33" borderId="102" xfId="45470" applyNumberFormat="true" applyFont="true" applyFill="true" applyBorder="true" applyAlignment="true">
      <alignment horizontal="center" vertical="center"/>
    </xf>
    <xf numFmtId="169" fontId="150" fillId="33" borderId="124" xfId="45471" applyNumberFormat="true" applyFont="true" applyFill="true" applyBorder="true" applyAlignment="true">
      <alignment horizontal="center" vertical="center"/>
    </xf>
    <xf numFmtId="169" fontId="150" fillId="33" borderId="125" xfId="45472" applyNumberFormat="true" applyFont="true" applyFill="true" applyBorder="true" applyAlignment="true">
      <alignment horizontal="center" vertical="center"/>
    </xf>
    <xf numFmtId="169" fontId="150" fillId="33" borderId="130" xfId="45471" applyNumberFormat="true" applyFont="true" applyFill="true" applyBorder="true" applyAlignment="true">
      <alignment horizontal="center" vertical="center"/>
    </xf>
    <xf numFmtId="169" fontId="150" fillId="33" borderId="106" xfId="45472" applyNumberFormat="true" applyFont="true" applyFill="true" applyBorder="true" applyAlignment="true">
      <alignment horizontal="center" vertical="center"/>
    </xf>
    <xf numFmtId="169" fontId="150" fillId="33" borderId="102" xfId="45471" applyNumberFormat="true" applyFont="true" applyFill="true" applyBorder="true" applyAlignment="true">
      <alignment horizontal="center" vertical="center"/>
    </xf>
    <xf numFmtId="169" fontId="150" fillId="33" borderId="126" xfId="45476" applyNumberFormat="true" applyFont="true" applyFill="true" applyBorder="true" applyAlignment="true">
      <alignment horizontal="center" vertical="center"/>
    </xf>
    <xf numFmtId="169" fontId="150" fillId="33" borderId="127" xfId="45477" applyNumberFormat="true" applyFont="true" applyFill="true" applyBorder="true" applyAlignment="true">
      <alignment horizontal="center" vertical="center"/>
    </xf>
    <xf numFmtId="169" fontId="150" fillId="33" borderId="131" xfId="45476" applyNumberFormat="true" applyFont="true" applyFill="true" applyBorder="true" applyAlignment="true">
      <alignment horizontal="center" vertical="center"/>
    </xf>
    <xf numFmtId="169" fontId="150" fillId="33" borderId="107" xfId="45477" applyNumberFormat="true" applyFont="true" applyFill="true" applyBorder="true" applyAlignment="true">
      <alignment horizontal="center" vertical="center"/>
    </xf>
    <xf numFmtId="169" fontId="150" fillId="33" borderId="100" xfId="45476" applyNumberFormat="true" applyFont="true" applyFill="true" applyBorder="true" applyAlignment="true">
      <alignment horizontal="center" vertical="center"/>
    </xf>
    <xf numFmtId="169" fontId="150" fillId="33" borderId="102" xfId="45501" applyNumberFormat="true" applyFont="true" applyFill="true" applyBorder="true" applyAlignment="true">
      <alignment horizontal="center" vertical="center"/>
    </xf>
    <xf numFmtId="169" fontId="150" fillId="33" borderId="124" xfId="45502" applyNumberFormat="true" applyFont="true" applyFill="true" applyBorder="true" applyAlignment="true">
      <alignment horizontal="center" vertical="center"/>
    </xf>
    <xf numFmtId="169" fontId="150" fillId="33" borderId="125" xfId="45503" applyNumberFormat="true" applyFont="true" applyFill="true" applyBorder="true" applyAlignment="true">
      <alignment horizontal="center" vertical="center"/>
    </xf>
    <xf numFmtId="169" fontId="150" fillId="33" borderId="130" xfId="45502" applyNumberFormat="true" applyFont="true" applyFill="true" applyBorder="true" applyAlignment="true">
      <alignment horizontal="center" vertical="center"/>
    </xf>
    <xf numFmtId="169" fontId="150" fillId="33" borderId="106" xfId="45503" applyNumberFormat="true" applyFont="true" applyFill="true" applyBorder="true" applyAlignment="true">
      <alignment horizontal="center" vertical="center"/>
    </xf>
    <xf numFmtId="169" fontId="150" fillId="33" borderId="102" xfId="45502" applyNumberFormat="true" applyFont="true" applyFill="true" applyBorder="true" applyAlignment="true">
      <alignment horizontal="center" vertical="center"/>
    </xf>
    <xf numFmtId="169" fontId="150" fillId="33" borderId="100" xfId="45501" applyNumberFormat="true" applyFont="true" applyFill="true" applyBorder="true" applyAlignment="true">
      <alignment horizontal="center" vertical="center"/>
    </xf>
    <xf numFmtId="169" fontId="150" fillId="33" borderId="126" xfId="45502" applyNumberFormat="true" applyFont="true" applyFill="true" applyBorder="true" applyAlignment="true">
      <alignment horizontal="center" vertical="center"/>
    </xf>
    <xf numFmtId="169" fontId="150" fillId="33" borderId="127" xfId="45503" applyNumberFormat="true" applyFont="true" applyFill="true" applyBorder="true" applyAlignment="true">
      <alignment horizontal="center" vertical="center"/>
    </xf>
    <xf numFmtId="169" fontId="150" fillId="33" borderId="131" xfId="45502" applyNumberFormat="true" applyFont="true" applyFill="true" applyBorder="true" applyAlignment="true">
      <alignment horizontal="center" vertical="center"/>
    </xf>
    <xf numFmtId="169" fontId="150" fillId="33" borderId="107" xfId="45503" applyNumberFormat="true" applyFont="true" applyFill="true" applyBorder="true" applyAlignment="true">
      <alignment horizontal="center" vertical="center"/>
    </xf>
    <xf numFmtId="169" fontId="150" fillId="33" borderId="100" xfId="45502" applyNumberFormat="true" applyFont="true" applyFill="true" applyBorder="true" applyAlignment="true">
      <alignment horizontal="center" vertical="center"/>
    </xf>
    <xf numFmtId="169" fontId="150" fillId="33" borderId="100" xfId="45495" applyNumberFormat="true" applyFont="true" applyFill="true" applyBorder="true" applyAlignment="true">
      <alignment horizontal="center" vertical="center"/>
    </xf>
    <xf numFmtId="169" fontId="150" fillId="33" borderId="126" xfId="45496" applyNumberFormat="true" applyFont="true" applyFill="true" applyBorder="true" applyAlignment="true">
      <alignment horizontal="center" vertical="center"/>
    </xf>
    <xf numFmtId="169" fontId="150" fillId="33" borderId="127" xfId="45497" applyNumberFormat="true" applyFont="true" applyFill="true" applyBorder="true" applyAlignment="true">
      <alignment horizontal="center" vertical="center"/>
    </xf>
    <xf numFmtId="169" fontId="150" fillId="33" borderId="131" xfId="45496" applyNumberFormat="true" applyFont="true" applyFill="true" applyBorder="true" applyAlignment="true">
      <alignment horizontal="center" vertical="center"/>
    </xf>
    <xf numFmtId="169" fontId="150" fillId="33" borderId="107" xfId="45497" applyNumberFormat="true" applyFont="true" applyFill="true" applyBorder="true" applyAlignment="true">
      <alignment horizontal="center" vertical="center"/>
    </xf>
    <xf numFmtId="169" fontId="150" fillId="33" borderId="100" xfId="45496" applyNumberFormat="true" applyFont="true" applyFill="true" applyBorder="true" applyAlignment="true">
      <alignment horizontal="center" vertical="center"/>
    </xf>
    <xf numFmtId="169" fontId="150" fillId="33" borderId="102" xfId="45522" applyNumberFormat="true" applyFont="true" applyFill="true" applyBorder="true" applyAlignment="true">
      <alignment horizontal="center" vertical="center"/>
    </xf>
    <xf numFmtId="169" fontId="150" fillId="33" borderId="124" xfId="45523" applyNumberFormat="true" applyFont="true" applyFill="true" applyBorder="true" applyAlignment="true">
      <alignment horizontal="center" vertical="center"/>
    </xf>
    <xf numFmtId="169" fontId="150" fillId="33" borderId="125" xfId="45524" applyNumberFormat="true" applyFont="true" applyFill="true" applyBorder="true" applyAlignment="true">
      <alignment horizontal="center" vertical="center"/>
    </xf>
    <xf numFmtId="169" fontId="150" fillId="33" borderId="130" xfId="45523" applyNumberFormat="true" applyFont="true" applyFill="true" applyBorder="true" applyAlignment="true">
      <alignment horizontal="center" vertical="center"/>
    </xf>
    <xf numFmtId="169" fontId="150" fillId="33" borderId="106" xfId="45524" applyNumberFormat="true" applyFont="true" applyFill="true" applyBorder="true" applyAlignment="true">
      <alignment horizontal="center" vertical="center"/>
    </xf>
    <xf numFmtId="169" fontId="150" fillId="33" borderId="102" xfId="45523" applyNumberFormat="true" applyFont="true" applyFill="true" applyBorder="true" applyAlignment="true">
      <alignment horizontal="center" vertical="center"/>
    </xf>
    <xf numFmtId="169" fontId="150" fillId="33" borderId="100" xfId="45528" applyNumberFormat="true" applyFont="true" applyFill="true" applyBorder="true" applyAlignment="true">
      <alignment horizontal="center" vertical="center"/>
    </xf>
    <xf numFmtId="169" fontId="150" fillId="33" borderId="126" xfId="45529" applyNumberFormat="true" applyFont="true" applyFill="true" applyBorder="true" applyAlignment="true">
      <alignment horizontal="center" vertical="center"/>
    </xf>
    <xf numFmtId="169" fontId="150" fillId="33" borderId="127" xfId="45530" applyNumberFormat="true" applyFont="true" applyFill="true" applyBorder="true" applyAlignment="true">
      <alignment horizontal="center" vertical="center"/>
    </xf>
    <xf numFmtId="169" fontId="150" fillId="33" borderId="131" xfId="45529" applyNumberFormat="true" applyFont="true" applyFill="true" applyBorder="true" applyAlignment="true">
      <alignment horizontal="center" vertical="center"/>
    </xf>
    <xf numFmtId="169" fontId="150" fillId="33" borderId="107" xfId="45530" applyNumberFormat="true" applyFont="true" applyFill="true" applyBorder="true" applyAlignment="true">
      <alignment horizontal="center" vertical="center"/>
    </xf>
    <xf numFmtId="169" fontId="150" fillId="33" borderId="100" xfId="45529" applyNumberFormat="true" applyFont="true" applyFill="true" applyBorder="true" applyAlignment="true">
      <alignment horizontal="center" vertical="center"/>
    </xf>
    <xf numFmtId="169" fontId="150" fillId="33" borderId="100" xfId="45533" applyNumberFormat="true" applyFont="true" applyFill="true" applyBorder="true" applyAlignment="true">
      <alignment horizontal="center" vertical="center"/>
    </xf>
    <xf numFmtId="169" fontId="150" fillId="33" borderId="126" xfId="45534" applyNumberFormat="true" applyFont="true" applyFill="true" applyBorder="true" applyAlignment="true">
      <alignment horizontal="center" vertical="center"/>
    </xf>
    <xf numFmtId="169" fontId="150" fillId="33" borderId="127" xfId="45535" applyNumberFormat="true" applyFont="true" applyFill="true" applyBorder="true" applyAlignment="true">
      <alignment horizontal="center" vertical="center"/>
    </xf>
    <xf numFmtId="169" fontId="150" fillId="33" borderId="131" xfId="45534" applyNumberFormat="true" applyFont="true" applyFill="true" applyBorder="true" applyAlignment="true">
      <alignment horizontal="center" vertical="center"/>
    </xf>
    <xf numFmtId="169" fontId="150" fillId="33" borderId="107" xfId="45535" applyNumberFormat="true" applyFont="true" applyFill="true" applyBorder="true" applyAlignment="true">
      <alignment horizontal="center" vertical="center"/>
    </xf>
    <xf numFmtId="169" fontId="150" fillId="33" borderId="100" xfId="45534" applyNumberFormat="true" applyFont="true" applyFill="true" applyBorder="true" applyAlignment="true">
      <alignment horizontal="center" vertical="center"/>
    </xf>
    <xf numFmtId="169" fontId="150" fillId="33" borderId="102" xfId="45548" applyNumberFormat="true" applyFont="true" applyFill="true" applyBorder="true" applyAlignment="true">
      <alignment horizontal="center" vertical="center"/>
    </xf>
    <xf numFmtId="169" fontId="150" fillId="33" borderId="124" xfId="45549" applyNumberFormat="true" applyFont="true" applyFill="true" applyBorder="true" applyAlignment="true">
      <alignment horizontal="center" vertical="center"/>
    </xf>
    <xf numFmtId="169" fontId="150" fillId="33" borderId="125" xfId="45550" applyNumberFormat="true" applyFont="true" applyFill="true" applyBorder="true" applyAlignment="true">
      <alignment horizontal="center" vertical="center"/>
    </xf>
    <xf numFmtId="169" fontId="150" fillId="33" borderId="130" xfId="45549" applyNumberFormat="true" applyFont="true" applyFill="true" applyBorder="true" applyAlignment="true">
      <alignment horizontal="center" vertical="center"/>
    </xf>
    <xf numFmtId="169" fontId="150" fillId="33" borderId="106" xfId="45550" applyNumberFormat="true" applyFont="true" applyFill="true" applyBorder="true" applyAlignment="true">
      <alignment horizontal="center" vertical="center"/>
    </xf>
    <xf numFmtId="169" fontId="150" fillId="33" borderId="102" xfId="45549" applyNumberFormat="true" applyFont="true" applyFill="true" applyBorder="true" applyAlignment="true">
      <alignment horizontal="center" vertical="center"/>
    </xf>
    <xf numFmtId="169" fontId="150" fillId="33" borderId="100" xfId="45554" applyNumberFormat="true" applyFont="true" applyFill="true" applyBorder="true" applyAlignment="true">
      <alignment horizontal="center" vertical="center"/>
    </xf>
    <xf numFmtId="169" fontId="150" fillId="33" borderId="126" xfId="45555" applyNumberFormat="true" applyFont="true" applyFill="true" applyBorder="true" applyAlignment="true">
      <alignment horizontal="center" vertical="center"/>
    </xf>
    <xf numFmtId="169" fontId="150" fillId="33" borderId="127" xfId="45556" applyNumberFormat="true" applyFont="true" applyFill="true" applyBorder="true" applyAlignment="true">
      <alignment horizontal="center" vertical="center"/>
    </xf>
    <xf numFmtId="169" fontId="150" fillId="33" borderId="131" xfId="45555" applyNumberFormat="true" applyFont="true" applyFill="true" applyBorder="true" applyAlignment="true">
      <alignment horizontal="center" vertical="center"/>
    </xf>
    <xf numFmtId="169" fontId="150" fillId="33" borderId="107" xfId="45556" applyNumberFormat="true" applyFont="true" applyFill="true" applyBorder="true" applyAlignment="true">
      <alignment horizontal="center" vertical="center"/>
    </xf>
    <xf numFmtId="169" fontId="150" fillId="33" borderId="100" xfId="45555" applyNumberFormat="true" applyFont="true" applyFill="true" applyBorder="true" applyAlignment="true">
      <alignment horizontal="center" vertical="center"/>
    </xf>
    <xf numFmtId="169" fontId="150" fillId="33" borderId="126" xfId="45554" applyNumberFormat="true" applyFont="true" applyFill="true" applyBorder="true" applyAlignment="true">
      <alignment horizontal="center" vertical="center"/>
    </xf>
    <xf numFmtId="169" fontId="150" fillId="33" borderId="127" xfId="45554" applyNumberFormat="true" applyFont="true" applyFill="true" applyBorder="true" applyAlignment="true">
      <alignment horizontal="center" vertical="center"/>
    </xf>
    <xf numFmtId="169" fontId="150" fillId="33" borderId="131" xfId="45554" applyNumberFormat="true" applyFont="true" applyFill="true" applyBorder="true" applyAlignment="true">
      <alignment horizontal="center" vertical="center"/>
    </xf>
    <xf numFmtId="169" fontId="150" fillId="33" borderId="107" xfId="45554" applyNumberFormat="true" applyFont="true" applyFill="true" applyBorder="true" applyAlignment="true">
      <alignment horizontal="center" vertical="center"/>
    </xf>
    <xf numFmtId="169" fontId="150" fillId="33" borderId="102" xfId="45571" applyNumberFormat="true" applyFont="true" applyFill="true" applyBorder="true" applyAlignment="true">
      <alignment horizontal="center" vertical="center"/>
    </xf>
    <xf numFmtId="169" fontId="150" fillId="33" borderId="124" xfId="45572" applyNumberFormat="true" applyFont="true" applyFill="true" applyBorder="true" applyAlignment="true">
      <alignment horizontal="center" vertical="center"/>
    </xf>
    <xf numFmtId="169" fontId="150" fillId="33" borderId="125" xfId="45573" applyNumberFormat="true" applyFont="true" applyFill="true" applyBorder="true" applyAlignment="true">
      <alignment horizontal="center" vertical="center"/>
    </xf>
    <xf numFmtId="169" fontId="150" fillId="33" borderId="130" xfId="45572" applyNumberFormat="true" applyFont="true" applyFill="true" applyBorder="true" applyAlignment="true">
      <alignment horizontal="center" vertical="center"/>
    </xf>
    <xf numFmtId="169" fontId="150" fillId="33" borderId="106" xfId="45573" applyNumberFormat="true" applyFont="true" applyFill="true" applyBorder="true" applyAlignment="true">
      <alignment horizontal="center" vertical="center"/>
    </xf>
    <xf numFmtId="169" fontId="150" fillId="33" borderId="102" xfId="45572" applyNumberFormat="true" applyFont="true" applyFill="true" applyBorder="true" applyAlignment="true">
      <alignment horizontal="center" vertical="center"/>
    </xf>
    <xf numFmtId="169" fontId="150" fillId="33" borderId="100" xfId="45577" applyNumberFormat="true" applyFont="true" applyFill="true" applyBorder="true" applyAlignment="true">
      <alignment horizontal="center" vertical="center"/>
    </xf>
    <xf numFmtId="169" fontId="150" fillId="33" borderId="126" xfId="45578" applyNumberFormat="true" applyFont="true" applyFill="true" applyBorder="true" applyAlignment="true">
      <alignment horizontal="center" vertical="center"/>
    </xf>
    <xf numFmtId="169" fontId="150" fillId="33" borderId="127" xfId="45579" applyNumberFormat="true" applyFont="true" applyFill="true" applyBorder="true" applyAlignment="true">
      <alignment horizontal="center" vertical="center"/>
    </xf>
    <xf numFmtId="169" fontId="150" fillId="33" borderId="131" xfId="45578" applyNumberFormat="true" applyFont="true" applyFill="true" applyBorder="true" applyAlignment="true">
      <alignment horizontal="center" vertical="center"/>
    </xf>
    <xf numFmtId="169" fontId="150" fillId="33" borderId="107" xfId="45579" applyNumberFormat="true" applyFont="true" applyFill="true" applyBorder="true" applyAlignment="true">
      <alignment horizontal="center" vertical="center"/>
    </xf>
    <xf numFmtId="169" fontId="150" fillId="33" borderId="100" xfId="45578" applyNumberFormat="true" applyFont="true" applyFill="true" applyBorder="true" applyAlignment="true">
      <alignment horizontal="center" vertical="center"/>
    </xf>
    <xf numFmtId="169" fontId="150" fillId="33" borderId="100" xfId="22514" applyNumberFormat="true" applyFont="true" applyFill="true" applyBorder="true" applyAlignment="true">
      <alignment horizontal="center" vertical="center" wrapText="true"/>
    </xf>
    <xf numFmtId="169" fontId="150" fillId="33" borderId="126" xfId="22515" applyNumberFormat="true" applyFont="true" applyFill="true" applyBorder="true" applyAlignment="true">
      <alignment horizontal="center" vertical="center" wrapText="true"/>
    </xf>
    <xf numFmtId="169" fontId="150" fillId="33" borderId="127" xfId="22516" applyNumberFormat="true" applyFont="true" applyFill="true" applyBorder="true" applyAlignment="true">
      <alignment horizontal="center" vertical="center" wrapText="true"/>
    </xf>
    <xf numFmtId="169" fontId="150" fillId="33" borderId="131" xfId="22515" applyNumberFormat="true" applyFont="true" applyFill="true" applyBorder="true" applyAlignment="true">
      <alignment horizontal="center" vertical="center" wrapText="true"/>
    </xf>
    <xf numFmtId="169" fontId="150" fillId="33" borderId="107" xfId="22516" applyNumberFormat="true" applyFont="true" applyFill="true" applyBorder="true" applyAlignment="true">
      <alignment horizontal="center" vertical="center" wrapText="true"/>
    </xf>
    <xf numFmtId="169" fontId="150" fillId="33" borderId="100" xfId="22515" applyNumberFormat="true" applyFont="true" applyFill="true" applyBorder="true" applyAlignment="true">
      <alignment horizontal="center" vertical="center" wrapText="true"/>
    </xf>
    <xf numFmtId="168" fontId="150" fillId="33" borderId="100" xfId="45587" applyNumberFormat="true" applyFont="true" applyFill="true" applyBorder="true" applyAlignment="true">
      <alignment horizontal="center" vertical="center"/>
    </xf>
    <xf numFmtId="168" fontId="150" fillId="33" borderId="126" xfId="45588" applyNumberFormat="true" applyFont="true" applyFill="true" applyBorder="true" applyAlignment="true">
      <alignment horizontal="center" vertical="center"/>
    </xf>
    <xf numFmtId="168" fontId="150" fillId="33" borderId="127" xfId="45589" applyNumberFormat="true" applyFont="true" applyFill="true" applyBorder="true" applyAlignment="true">
      <alignment horizontal="center" vertical="center"/>
    </xf>
    <xf numFmtId="168" fontId="150" fillId="33" borderId="131" xfId="45588" applyNumberFormat="true" applyFont="true" applyFill="true" applyBorder="true" applyAlignment="true">
      <alignment horizontal="center" vertical="center"/>
    </xf>
    <xf numFmtId="168" fontId="150" fillId="33" borderId="107" xfId="45589" applyNumberFormat="true" applyFont="true" applyFill="true" applyBorder="true" applyAlignment="true">
      <alignment horizontal="center" vertical="center"/>
    </xf>
    <xf numFmtId="168" fontId="150" fillId="33" borderId="100" xfId="45588" applyNumberFormat="true" applyFont="true" applyFill="true" applyBorder="true" applyAlignment="true">
      <alignment horizontal="center" vertical="center"/>
    </xf>
    <xf numFmtId="168" fontId="150" fillId="33" borderId="100" xfId="45591" applyNumberFormat="true" applyFont="true" applyFill="true" applyBorder="true" applyAlignment="true">
      <alignment horizontal="center" vertical="center"/>
    </xf>
    <xf numFmtId="168" fontId="150" fillId="33" borderId="126" xfId="45592" applyNumberFormat="true" applyFont="true" applyFill="true" applyBorder="true" applyAlignment="true">
      <alignment horizontal="center" vertical="center"/>
    </xf>
    <xf numFmtId="168" fontId="150" fillId="33" borderId="127" xfId="45593" applyNumberFormat="true" applyFont="true" applyFill="true" applyBorder="true" applyAlignment="true">
      <alignment horizontal="center" vertical="center"/>
    </xf>
    <xf numFmtId="168" fontId="150" fillId="33" borderId="131" xfId="45592" applyNumberFormat="true" applyFont="true" applyFill="true" applyBorder="true" applyAlignment="true">
      <alignment horizontal="center" vertical="center"/>
    </xf>
    <xf numFmtId="168" fontId="150" fillId="33" borderId="107" xfId="45593" applyNumberFormat="true" applyFont="true" applyFill="true" applyBorder="true" applyAlignment="true">
      <alignment horizontal="center" vertical="center"/>
    </xf>
    <xf numFmtId="168" fontId="150" fillId="33" borderId="100" xfId="45592" applyNumberFormat="true" applyFont="true" applyFill="true" applyBorder="true" applyAlignment="true">
      <alignment horizontal="center" vertical="center"/>
    </xf>
    <xf numFmtId="168" fontId="150" fillId="33" borderId="100" xfId="45595" applyNumberFormat="true" applyFont="true" applyFill="true" applyBorder="true" applyAlignment="true">
      <alignment horizontal="center" vertical="center"/>
    </xf>
    <xf numFmtId="168" fontId="150" fillId="33" borderId="126" xfId="45596" applyNumberFormat="true" applyFont="true" applyFill="true" applyBorder="true" applyAlignment="true">
      <alignment horizontal="center" vertical="center"/>
    </xf>
    <xf numFmtId="168" fontId="150" fillId="33" borderId="127" xfId="45597" applyNumberFormat="true" applyFont="true" applyFill="true" applyBorder="true" applyAlignment="true">
      <alignment horizontal="center" vertical="center"/>
    </xf>
    <xf numFmtId="168" fontId="150" fillId="33" borderId="131" xfId="45596" applyNumberFormat="true" applyFont="true" applyFill="true" applyBorder="true" applyAlignment="true">
      <alignment horizontal="center" vertical="center"/>
    </xf>
    <xf numFmtId="168" fontId="150" fillId="33" borderId="107" xfId="45597" applyNumberFormat="true" applyFont="true" applyFill="true" applyBorder="true" applyAlignment="true">
      <alignment horizontal="center" vertical="center"/>
    </xf>
    <xf numFmtId="168" fontId="150" fillId="33" borderId="100" xfId="45596" applyNumberFormat="true" applyFont="true" applyFill="true" applyBorder="true" applyAlignment="true">
      <alignment horizontal="center" vertical="center"/>
    </xf>
    <xf numFmtId="168" fontId="150" fillId="33" borderId="100" xfId="45617" applyNumberFormat="true" applyFont="true" applyFill="true" applyBorder="true" applyAlignment="true">
      <alignment horizontal="center" vertical="center"/>
    </xf>
    <xf numFmtId="168" fontId="150" fillId="33" borderId="126" xfId="45617" applyNumberFormat="true" applyFont="true" applyFill="true" applyBorder="true" applyAlignment="true">
      <alignment horizontal="center" vertical="center"/>
    </xf>
    <xf numFmtId="168" fontId="150" fillId="33" borderId="127" xfId="45617" applyNumberFormat="true" applyFont="true" applyFill="true" applyBorder="true" applyAlignment="true">
      <alignment horizontal="center" vertical="center"/>
    </xf>
    <xf numFmtId="168" fontId="150" fillId="33" borderId="131" xfId="45617" applyNumberFormat="true" applyFont="true" applyFill="true" applyBorder="true" applyAlignment="true">
      <alignment horizontal="center" vertical="center"/>
    </xf>
    <xf numFmtId="168" fontId="150" fillId="33" borderId="107" xfId="45617" applyNumberFormat="true" applyFont="true" applyFill="true" applyBorder="true" applyAlignment="true">
      <alignment horizontal="center" vertical="center"/>
    </xf>
    <xf numFmtId="168" fontId="150" fillId="33" borderId="100" xfId="45618" applyNumberFormat="true" applyFont="true" applyFill="true" applyBorder="true" applyAlignment="true">
      <alignment horizontal="center" vertical="center"/>
    </xf>
    <xf numFmtId="168" fontId="150" fillId="33" borderId="126" xfId="45618" applyNumberFormat="true" applyFont="true" applyFill="true" applyBorder="true" applyAlignment="true">
      <alignment horizontal="center" vertical="center"/>
    </xf>
    <xf numFmtId="168" fontId="150" fillId="33" borderId="127" xfId="45618" applyNumberFormat="true" applyFont="true" applyFill="true" applyBorder="true" applyAlignment="true">
      <alignment horizontal="center" vertical="center"/>
    </xf>
    <xf numFmtId="168" fontId="150" fillId="33" borderId="131" xfId="45618" applyNumberFormat="true" applyFont="true" applyFill="true" applyBorder="true" applyAlignment="true">
      <alignment horizontal="center" vertical="center"/>
    </xf>
    <xf numFmtId="168" fontId="150" fillId="33" borderId="107" xfId="45618" applyNumberFormat="true" applyFont="true" applyFill="true" applyBorder="true" applyAlignment="true">
      <alignment horizontal="center" vertical="center"/>
    </xf>
    <xf numFmtId="168" fontId="150" fillId="33" borderId="100" xfId="45619" applyNumberFormat="true" applyFont="true" applyFill="true" applyBorder="true" applyAlignment="true">
      <alignment horizontal="center" vertical="center"/>
    </xf>
    <xf numFmtId="168" fontId="150" fillId="33" borderId="126" xfId="45619" applyNumberFormat="true" applyFont="true" applyFill="true" applyBorder="true" applyAlignment="true">
      <alignment horizontal="center" vertical="center"/>
    </xf>
    <xf numFmtId="168" fontId="150" fillId="33" borderId="127" xfId="45619" applyNumberFormat="true" applyFont="true" applyFill="true" applyBorder="true" applyAlignment="true">
      <alignment horizontal="center" vertical="center"/>
    </xf>
    <xf numFmtId="168" fontId="150" fillId="33" borderId="131" xfId="45619" applyNumberFormat="true" applyFont="true" applyFill="true" applyBorder="true" applyAlignment="true">
      <alignment horizontal="center" vertical="center"/>
    </xf>
    <xf numFmtId="168" fontId="150" fillId="33" borderId="107" xfId="45619" applyNumberFormat="true" applyFont="true" applyFill="true" applyBorder="true" applyAlignment="true">
      <alignment horizontal="center" vertical="center"/>
    </xf>
    <xf numFmtId="0" fontId="151" fillId="26" borderId="106" xfId="45469" applyFont="true" applyFill="true" applyBorder="true" applyAlignment="true">
      <alignment horizontal="left" vertical="center"/>
    </xf>
    <xf numFmtId="0" fontId="151" fillId="26" borderId="107" xfId="45475" applyFont="true" applyFill="true" applyBorder="true" applyAlignment="true">
      <alignment horizontal="left" vertical="center"/>
    </xf>
    <xf numFmtId="0" fontId="151" fillId="26" borderId="108" xfId="45480" applyFont="true" applyFill="true" applyBorder="true" applyAlignment="true">
      <alignment horizontal="left" vertical="center"/>
    </xf>
    <xf numFmtId="0" fontId="151" fillId="26" borderId="106" xfId="45500" applyFont="true" applyFill="true" applyBorder="true" applyAlignment="true">
      <alignment horizontal="left" vertical="center"/>
    </xf>
    <xf numFmtId="0" fontId="151" fillId="26" borderId="107" xfId="45500" applyFont="true" applyFill="true" applyBorder="true" applyAlignment="true">
      <alignment horizontal="left" vertical="center"/>
    </xf>
    <xf numFmtId="0" fontId="151" fillId="26" borderId="106" xfId="45521" applyFont="true" applyFill="true" applyBorder="true" applyAlignment="true">
      <alignment horizontal="left" vertical="center"/>
    </xf>
    <xf numFmtId="0" fontId="151" fillId="26" borderId="107" xfId="45527" applyFont="true" applyFill="true" applyBorder="true" applyAlignment="true">
      <alignment horizontal="left" vertical="center"/>
    </xf>
    <xf numFmtId="0" fontId="151" fillId="0" borderId="107" xfId="45527" applyFont="true" applyFill="true" applyBorder="true" applyAlignment="true">
      <alignment horizontal="left" vertical="center"/>
    </xf>
    <xf numFmtId="0" fontId="151" fillId="0" borderId="107" xfId="45532" applyFont="true" applyFill="true" applyBorder="true" applyAlignment="true">
      <alignment horizontal="left" vertical="center"/>
    </xf>
    <xf numFmtId="0" fontId="151" fillId="26" borderId="106" xfId="45547" applyFont="true" applyFill="true" applyBorder="true" applyAlignment="true">
      <alignment horizontal="left" vertical="center"/>
    </xf>
    <xf numFmtId="0" fontId="151" fillId="26" borderId="107" xfId="45553" applyFont="true" applyFill="true" applyBorder="true" applyAlignment="true">
      <alignment horizontal="left" vertical="center"/>
    </xf>
    <xf numFmtId="0" fontId="151" fillId="26" borderId="108" xfId="45559" applyFont="true" applyFill="true" applyBorder="true" applyAlignment="true">
      <alignment horizontal="left" vertical="center"/>
    </xf>
    <xf numFmtId="0" fontId="151" fillId="26" borderId="106" xfId="45570" applyFont="true" applyFill="true" applyBorder="true" applyAlignment="true">
      <alignment horizontal="left" vertical="center"/>
    </xf>
    <xf numFmtId="0" fontId="151" fillId="26" borderId="107" xfId="45576" applyFont="true" applyFill="true" applyBorder="true" applyAlignment="true">
      <alignment horizontal="left" vertical="center"/>
    </xf>
    <xf numFmtId="0" fontId="151" fillId="26" borderId="106" xfId="45576" applyFont="true" applyFill="true" applyBorder="true" applyAlignment="true">
      <alignment horizontal="left" vertical="center"/>
    </xf>
    <xf numFmtId="0" fontId="151" fillId="26" borderId="108" xfId="45576" applyFont="true" applyFill="true" applyBorder="true" applyAlignment="true">
      <alignment horizontal="left" vertical="center"/>
    </xf>
    <xf numFmtId="0" fontId="151" fillId="0" borderId="107" xfId="45560" applyFont="true" applyFill="true" applyBorder="true" applyAlignment="true">
      <alignment horizontal="left" vertical="center"/>
    </xf>
    <xf numFmtId="0" fontId="151" fillId="0" borderId="107" xfId="45570" applyFont="true" applyFill="true" applyBorder="true" applyAlignment="true">
      <alignment horizontal="left" vertical="center"/>
    </xf>
    <xf numFmtId="0" fontId="151" fillId="0" borderId="107" xfId="45576" applyFont="true" applyFill="true" applyBorder="true" applyAlignment="true">
      <alignment horizontal="left" vertical="center"/>
    </xf>
    <xf numFmtId="0" fontId="151" fillId="0" borderId="107" xfId="45582" applyFont="true" applyFill="true" applyBorder="true" applyAlignment="true">
      <alignment horizontal="left" vertical="center"/>
    </xf>
    <xf numFmtId="0" fontId="151" fillId="26" borderId="106" xfId="45609" applyFont="true" applyFill="true" applyBorder="true" applyAlignment="true">
      <alignment horizontal="left" vertical="center"/>
    </xf>
    <xf numFmtId="0" fontId="151" fillId="26" borderId="107" xfId="45612" applyFont="true" applyFill="true" applyBorder="true" applyAlignment="true">
      <alignment horizontal="left" vertical="center"/>
    </xf>
    <xf numFmtId="0" fontId="151" fillId="26" borderId="108" xfId="45615" applyFont="true" applyFill="true" applyBorder="true" applyAlignment="true">
      <alignment horizontal="left" vertical="center"/>
    </xf>
    <xf numFmtId="0" fontId="151" fillId="0" borderId="107" xfId="45599" applyFont="true" applyFill="true" applyBorder="true" applyAlignment="true">
      <alignment horizontal="left" vertical="center"/>
    </xf>
    <xf numFmtId="0" fontId="151" fillId="0" borderId="107" xfId="45609" applyFont="true" applyFill="true" applyBorder="true" applyAlignment="true">
      <alignment horizontal="left" vertical="center"/>
    </xf>
    <xf numFmtId="0" fontId="151" fillId="0" borderId="107" xfId="45612" applyFont="true" applyFill="true" applyBorder="true" applyAlignment="true">
      <alignment horizontal="left" vertical="center"/>
    </xf>
    <xf numFmtId="0" fontId="151" fillId="0" borderId="107" xfId="45615" applyFont="true" applyFill="true" applyBorder="true" applyAlignment="true">
      <alignment horizontal="left" vertical="center"/>
    </xf>
    <xf numFmtId="169" fontId="180" fillId="33" borderId="100" xfId="45501" applyNumberFormat="true" applyFont="true" applyFill="true" applyBorder="true" applyAlignment="true">
      <alignment horizontal="center" vertical="center"/>
    </xf>
    <xf numFmtId="169" fontId="180" fillId="33" borderId="102" xfId="45610" applyNumberFormat="true" applyFont="true" applyFill="true" applyBorder="true" applyAlignment="true">
      <alignment horizontal="center" vertical="center"/>
    </xf>
    <xf numFmtId="169" fontId="180" fillId="33" borderId="100" xfId="45613" applyNumberFormat="true" applyFont="true" applyFill="true" applyBorder="true" applyAlignment="true">
      <alignment horizontal="center" vertical="center"/>
    </xf>
    <xf numFmtId="169" fontId="180" fillId="33" borderId="100" xfId="45616" applyNumberFormat="true" applyFont="true" applyFill="true" applyBorder="true" applyAlignment="true">
      <alignment horizontal="center" vertical="center"/>
    </xf>
    <xf numFmtId="169" fontId="180" fillId="33" borderId="126" xfId="45501" applyNumberFormat="true" applyFont="true" applyFill="true" applyBorder="true" applyAlignment="true">
      <alignment horizontal="center" vertical="center"/>
    </xf>
    <xf numFmtId="169" fontId="180" fillId="33" borderId="124" xfId="45610" applyNumberFormat="true" applyFont="true" applyFill="true" applyBorder="true" applyAlignment="true">
      <alignment horizontal="center" vertical="center"/>
    </xf>
    <xf numFmtId="169" fontId="180" fillId="33" borderId="126" xfId="45613" applyNumberFormat="true" applyFont="true" applyFill="true" applyBorder="true" applyAlignment="true">
      <alignment horizontal="center" vertical="center"/>
    </xf>
    <xf numFmtId="169" fontId="180" fillId="33" borderId="126" xfId="45616" applyNumberFormat="true" applyFont="true" applyFill="true" applyBorder="true" applyAlignment="true">
      <alignment horizontal="center" vertical="center"/>
    </xf>
    <xf numFmtId="169" fontId="180" fillId="33" borderId="127" xfId="45501" applyNumberFormat="true" applyFont="true" applyFill="true" applyBorder="true" applyAlignment="true">
      <alignment horizontal="center" vertical="center"/>
    </xf>
    <xf numFmtId="169" fontId="180" fillId="33" borderId="125" xfId="45610" applyNumberFormat="true" applyFont="true" applyFill="true" applyBorder="true" applyAlignment="true">
      <alignment horizontal="center" vertical="center"/>
    </xf>
    <xf numFmtId="169" fontId="180" fillId="33" borderId="127" xfId="45613" applyNumberFormat="true" applyFont="true" applyFill="true" applyBorder="true" applyAlignment="true">
      <alignment horizontal="center" vertical="center"/>
    </xf>
    <xf numFmtId="169" fontId="180" fillId="33" borderId="127" xfId="45616" applyNumberFormat="true" applyFont="true" applyFill="true" applyBorder="true" applyAlignment="true">
      <alignment horizontal="center" vertical="center"/>
    </xf>
    <xf numFmtId="169" fontId="180" fillId="33" borderId="131" xfId="45501" applyNumberFormat="true" applyFont="true" applyFill="true" applyBorder="true" applyAlignment="true">
      <alignment horizontal="center" vertical="center"/>
    </xf>
    <xf numFmtId="169" fontId="180" fillId="33" borderId="130" xfId="45610" applyNumberFormat="true" applyFont="true" applyFill="true" applyBorder="true" applyAlignment="true">
      <alignment horizontal="center" vertical="center"/>
    </xf>
    <xf numFmtId="169" fontId="180" fillId="33" borderId="131" xfId="45613" applyNumberFormat="true" applyFont="true" applyFill="true" applyBorder="true" applyAlignment="true">
      <alignment horizontal="center" vertical="center"/>
    </xf>
    <xf numFmtId="169" fontId="180" fillId="33" borderId="131" xfId="45616" applyNumberFormat="true" applyFont="true" applyFill="true" applyBorder="true" applyAlignment="true">
      <alignment horizontal="center" vertical="center"/>
    </xf>
    <xf numFmtId="169" fontId="180" fillId="33" borderId="107" xfId="45501" applyNumberFormat="true" applyFont="true" applyFill="true" applyBorder="true" applyAlignment="true">
      <alignment horizontal="center" vertical="center"/>
    </xf>
    <xf numFmtId="169" fontId="180" fillId="33" borderId="106" xfId="45610" applyNumberFormat="true" applyFont="true" applyFill="true" applyBorder="true" applyAlignment="true">
      <alignment horizontal="center" vertical="center"/>
    </xf>
    <xf numFmtId="169" fontId="180" fillId="33" borderId="107" xfId="45613" applyNumberFormat="true" applyFont="true" applyFill="true" applyBorder="true" applyAlignment="true">
      <alignment horizontal="center" vertical="center"/>
    </xf>
    <xf numFmtId="169" fontId="180" fillId="33" borderId="107" xfId="45616" applyNumberFormat="true" applyFont="true" applyFill="true" applyBorder="true" applyAlignment="true">
      <alignment horizontal="center" vertical="center"/>
    </xf>
    <xf numFmtId="0" fontId="151" fillId="3" borderId="52" xfId="45717" applyFont="true" applyBorder="true" applyAlignment="true">
      <alignment horizontal="center" vertical="center" wrapText="true"/>
    </xf>
    <xf numFmtId="0" fontId="151" fillId="3" borderId="53" xfId="45718" applyFont="true" applyBorder="true" applyAlignment="true">
      <alignment horizontal="center" vertical="center" wrapText="true"/>
    </xf>
    <xf numFmtId="0" fontId="151" fillId="3" borderId="53" xfId="45719" applyFont="true" applyBorder="true" applyAlignment="true">
      <alignment horizontal="center" vertical="center" wrapText="true"/>
    </xf>
    <xf numFmtId="0" fontId="151" fillId="3" borderId="52" xfId="45747" applyFont="true" applyBorder="true" applyAlignment="true">
      <alignment horizontal="center" vertical="center" wrapText="true"/>
    </xf>
    <xf numFmtId="0" fontId="151" fillId="3" borderId="53" xfId="45748" applyFont="true" applyBorder="true" applyAlignment="true">
      <alignment horizontal="center" vertical="center" wrapText="true"/>
    </xf>
    <xf numFmtId="0" fontId="151" fillId="3" borderId="53" xfId="45749" applyFont="true" applyBorder="true" applyAlignment="true">
      <alignment horizontal="center" vertical="center" wrapText="true"/>
    </xf>
    <xf numFmtId="0" fontId="151" fillId="3" borderId="52" xfId="45775" applyFont="true" applyBorder="true" applyAlignment="true">
      <alignment horizontal="center" vertical="center" wrapText="true"/>
    </xf>
    <xf numFmtId="0" fontId="151" fillId="3" borderId="53" xfId="45776" applyFont="true" applyBorder="true" applyAlignment="true">
      <alignment horizontal="center" vertical="center" wrapText="true"/>
    </xf>
    <xf numFmtId="0" fontId="151" fillId="3" borderId="53" xfId="45777" applyFont="true" applyBorder="true" applyAlignment="true">
      <alignment horizontal="center" vertical="center" wrapText="true"/>
    </xf>
    <xf numFmtId="0" fontId="151" fillId="3" borderId="52" xfId="45805" applyFont="true" applyBorder="true" applyAlignment="true">
      <alignment horizontal="center" vertical="center" wrapText="true"/>
    </xf>
    <xf numFmtId="0" fontId="151" fillId="3" borderId="53" xfId="45806" applyFont="true" applyBorder="true" applyAlignment="true">
      <alignment horizontal="center" vertical="center" wrapText="true"/>
    </xf>
    <xf numFmtId="0" fontId="151" fillId="3" borderId="53" xfId="45807" applyFont="true" applyBorder="true" applyAlignment="true">
      <alignment horizontal="center" vertical="center" wrapText="true"/>
    </xf>
    <xf numFmtId="0" fontId="151" fillId="3" borderId="52" xfId="45835" applyFont="true" applyBorder="true" applyAlignment="true">
      <alignment horizontal="center" vertical="center" wrapText="true"/>
    </xf>
    <xf numFmtId="0" fontId="151" fillId="3" borderId="53" xfId="45836" applyFont="true" applyBorder="true" applyAlignment="true">
      <alignment horizontal="center" vertical="center" wrapText="true"/>
    </xf>
    <xf numFmtId="0" fontId="151" fillId="3" borderId="53" xfId="45837" applyFont="true" applyBorder="true" applyAlignment="true">
      <alignment horizontal="center" vertical="center" wrapText="true"/>
    </xf>
    <xf numFmtId="0" fontId="151" fillId="3" borderId="52" xfId="45877" applyFont="true" applyBorder="true" applyAlignment="true">
      <alignment horizontal="center" vertical="center" wrapText="true"/>
    </xf>
    <xf numFmtId="0" fontId="151" fillId="3" borderId="53" xfId="45878" applyFont="true" applyBorder="true" applyAlignment="true">
      <alignment horizontal="center" vertical="center" wrapText="true"/>
    </xf>
    <xf numFmtId="0" fontId="151" fillId="3" borderId="53" xfId="45879" applyFont="true" applyBorder="true" applyAlignment="true">
      <alignment horizontal="center" vertical="center" wrapText="true"/>
    </xf>
    <xf numFmtId="0" fontId="151" fillId="33" borderId="100" xfId="45828" applyFont="true" applyFill="true" applyBorder="true" applyAlignment="true">
      <alignment horizontal="center" vertical="center" wrapText="true"/>
    </xf>
    <xf numFmtId="0" fontId="151" fillId="33" borderId="126" xfId="45829" applyFont="true" applyFill="true" applyBorder="true" applyAlignment="true">
      <alignment horizontal="center" vertical="center" wrapText="true"/>
    </xf>
    <xf numFmtId="0" fontId="151" fillId="33" borderId="100" xfId="45834" applyFont="true" applyFill="true" applyBorder="true" applyAlignment="true">
      <alignment horizontal="center" vertical="center" wrapText="true"/>
    </xf>
    <xf numFmtId="0" fontId="151" fillId="33" borderId="126" xfId="45835" applyFont="true" applyFill="true" applyBorder="true" applyAlignment="true">
      <alignment horizontal="center" vertical="center" wrapText="true"/>
    </xf>
    <xf numFmtId="0" fontId="151" fillId="33" borderId="100" xfId="45870" applyFont="true" applyFill="true" applyBorder="true" applyAlignment="true">
      <alignment horizontal="center" vertical="center" wrapText="true"/>
    </xf>
    <xf numFmtId="0" fontId="151" fillId="33" borderId="126" xfId="45871" applyFont="true" applyFill="true" applyBorder="true" applyAlignment="true">
      <alignment horizontal="center" vertical="center" wrapText="true"/>
    </xf>
    <xf numFmtId="0" fontId="151" fillId="33" borderId="100" xfId="45876" applyFont="true" applyFill="true" applyBorder="true" applyAlignment="true">
      <alignment horizontal="center" vertical="center" wrapText="true"/>
    </xf>
    <xf numFmtId="0" fontId="151" fillId="33" borderId="126" xfId="45877" applyFont="true" applyFill="true" applyBorder="true" applyAlignment="true">
      <alignment horizontal="center" vertical="center" wrapText="true"/>
    </xf>
    <xf numFmtId="0" fontId="151" fillId="33" borderId="107" xfId="45830" applyFont="true" applyFill="true" applyBorder="true" applyAlignment="true">
      <alignment horizontal="center" vertical="center" wrapText="true"/>
    </xf>
    <xf numFmtId="0" fontId="151" fillId="33" borderId="107" xfId="45836" applyFont="true" applyFill="true" applyBorder="true" applyAlignment="true">
      <alignment horizontal="center" vertical="center" wrapText="true"/>
    </xf>
    <xf numFmtId="0" fontId="151" fillId="33" borderId="107" xfId="45872" applyFont="true" applyFill="true" applyBorder="true" applyAlignment="true">
      <alignment horizontal="center" vertical="center" wrapText="true"/>
    </xf>
    <xf numFmtId="0" fontId="151" fillId="33" borderId="107" xfId="45878" applyFont="true" applyFill="true" applyBorder="true" applyAlignment="true">
      <alignment horizontal="center" vertical="center" wrapText="true"/>
    </xf>
    <xf numFmtId="0" fontId="151" fillId="3" borderId="109" xfId="45717" applyFont="true" applyBorder="true" applyAlignment="true">
      <alignment horizontal="center" vertical="center" wrapText="true"/>
    </xf>
    <xf numFmtId="0" fontId="151" fillId="3" borderId="109" xfId="45747" applyFont="true" applyBorder="true" applyAlignment="true">
      <alignment horizontal="center" vertical="center" wrapText="true"/>
    </xf>
    <xf numFmtId="0" fontId="151" fillId="3" borderId="109" xfId="45775" applyFont="true" applyBorder="true" applyAlignment="true">
      <alignment horizontal="center" vertical="center" wrapText="true"/>
    </xf>
    <xf numFmtId="0" fontId="151" fillId="3" borderId="109" xfId="45805" applyFont="true" applyBorder="true" applyAlignment="true">
      <alignment horizontal="center" vertical="center" wrapText="true"/>
    </xf>
    <xf numFmtId="0" fontId="151" fillId="3" borderId="109" xfId="45835" applyFont="true" applyBorder="true" applyAlignment="true">
      <alignment horizontal="center" vertical="center" wrapText="true"/>
    </xf>
    <xf numFmtId="0" fontId="151" fillId="33" borderId="100" xfId="45830" applyFont="true" applyFill="true" applyBorder="true" applyAlignment="true">
      <alignment horizontal="center" vertical="center" wrapText="true"/>
    </xf>
    <xf numFmtId="0" fontId="151" fillId="33" borderId="100" xfId="45835" applyFont="true" applyFill="true" applyBorder="true" applyAlignment="true">
      <alignment horizontal="center" vertical="center" wrapText="true"/>
    </xf>
    <xf numFmtId="0" fontId="151" fillId="3" borderId="109" xfId="45877" applyFont="true" applyBorder="true" applyAlignment="true">
      <alignment horizontal="center" vertical="center" wrapText="true"/>
    </xf>
    <xf numFmtId="0" fontId="151" fillId="33" borderId="100" xfId="45872" applyFont="true" applyFill="true" applyBorder="true" applyAlignment="true">
      <alignment horizontal="center" vertical="center" wrapText="true"/>
    </xf>
    <xf numFmtId="0" fontId="151" fillId="33" borderId="100" xfId="45877" applyFont="true" applyFill="true" applyBorder="true" applyAlignment="true">
      <alignment horizontal="center" vertical="center" wrapText="true"/>
    </xf>
    <xf numFmtId="0" fontId="151" fillId="3" borderId="110" xfId="45717" applyFont="true" applyBorder="true" applyAlignment="true">
      <alignment horizontal="center" vertical="center" wrapText="true"/>
    </xf>
    <xf numFmtId="0" fontId="151" fillId="3" borderId="110" xfId="45747" applyFont="true" applyBorder="true" applyAlignment="true">
      <alignment horizontal="center" vertical="center" wrapText="true"/>
    </xf>
    <xf numFmtId="0" fontId="151" fillId="3" borderId="110" xfId="45775" applyFont="true" applyBorder="true" applyAlignment="true">
      <alignment horizontal="center" vertical="center" wrapText="true"/>
    </xf>
    <xf numFmtId="0" fontId="151" fillId="3" borderId="110" xfId="45805" applyFont="true" applyBorder="true" applyAlignment="true">
      <alignment horizontal="center" vertical="center" wrapText="true"/>
    </xf>
    <xf numFmtId="0" fontId="151" fillId="3" borderId="110" xfId="45835" applyFont="true" applyBorder="true" applyAlignment="true">
      <alignment horizontal="center" vertical="center" wrapText="true"/>
    </xf>
    <xf numFmtId="0" fontId="151" fillId="33" borderId="131" xfId="45830" applyFont="true" applyFill="true" applyBorder="true" applyAlignment="true">
      <alignment horizontal="center" vertical="center" wrapText="true"/>
    </xf>
    <xf numFmtId="0" fontId="151" fillId="33" borderId="131" xfId="45835" applyFont="true" applyFill="true" applyBorder="true" applyAlignment="true">
      <alignment horizontal="center" vertical="center" wrapText="true"/>
    </xf>
    <xf numFmtId="0" fontId="151" fillId="3" borderId="110" xfId="45877" applyFont="true" applyBorder="true" applyAlignment="true">
      <alignment horizontal="center" vertical="center" wrapText="true"/>
    </xf>
    <xf numFmtId="0" fontId="151" fillId="33" borderId="131" xfId="45872" applyFont="true" applyFill="true" applyBorder="true" applyAlignment="true">
      <alignment horizontal="center" vertical="center" wrapText="true"/>
    </xf>
    <xf numFmtId="0" fontId="151" fillId="33" borderId="131" xfId="45877" applyFont="true" applyFill="true" applyBorder="true" applyAlignment="true">
      <alignment horizontal="center" vertical="center" wrapText="true"/>
    </xf>
    <xf numFmtId="0" fontId="151" fillId="3" borderId="96" xfId="45718" applyFont="true" applyBorder="true" applyAlignment="true">
      <alignment horizontal="center" vertical="center" wrapText="true"/>
    </xf>
    <xf numFmtId="0" fontId="151" fillId="3" borderId="96" xfId="45748" applyFont="true" applyBorder="true" applyAlignment="true">
      <alignment horizontal="center" vertical="center" wrapText="true"/>
    </xf>
    <xf numFmtId="0" fontId="151" fillId="3" borderId="96" xfId="45776" applyFont="true" applyBorder="true" applyAlignment="true">
      <alignment horizontal="center" vertical="center" wrapText="true"/>
    </xf>
    <xf numFmtId="0" fontId="151" fillId="33" borderId="127" xfId="45830" applyFont="true" applyFill="true" applyBorder="true" applyAlignment="true">
      <alignment horizontal="center" vertical="center" wrapText="true"/>
    </xf>
    <xf numFmtId="0" fontId="151" fillId="33" borderId="127" xfId="45836" applyFont="true" applyFill="true" applyBorder="true" applyAlignment="true">
      <alignment horizontal="center" vertical="center" wrapText="true"/>
    </xf>
    <xf numFmtId="0" fontId="151" fillId="3" borderId="96" xfId="45806" applyFont="true" applyBorder="true" applyAlignment="true">
      <alignment horizontal="center" vertical="center" wrapText="true"/>
    </xf>
    <xf numFmtId="0" fontId="151" fillId="3" borderId="96" xfId="45836" applyFont="true" applyBorder="true" applyAlignment="true">
      <alignment horizontal="center" vertical="center" wrapText="true"/>
    </xf>
    <xf numFmtId="0" fontId="151" fillId="33" borderId="127" xfId="45872" applyFont="true" applyFill="true" applyBorder="true" applyAlignment="true">
      <alignment horizontal="center" vertical="center" wrapText="true"/>
    </xf>
    <xf numFmtId="0" fontId="151" fillId="33" borderId="127" xfId="45878" applyFont="true" applyFill="true" applyBorder="true" applyAlignment="true">
      <alignment horizontal="center" vertical="center" wrapText="true"/>
    </xf>
    <xf numFmtId="0" fontId="151" fillId="3" borderId="96" xfId="45878" applyFont="true" applyBorder="true" applyAlignment="true">
      <alignment horizontal="center" vertical="center" wrapText="true"/>
    </xf>
    <xf numFmtId="0" fontId="151" fillId="0" borderId="100" xfId="45784" applyFont="true" applyFill="true" applyBorder="true" applyAlignment="true">
      <alignment horizontal="left" vertical="center" wrapText="true"/>
    </xf>
    <xf numFmtId="0" fontId="151" fillId="0" borderId="100" xfId="45790" applyFont="true" applyFill="true" applyBorder="true" applyAlignment="true">
      <alignment horizontal="left" vertical="center" wrapText="true"/>
    </xf>
    <xf numFmtId="0" fontId="151" fillId="0" borderId="100" xfId="45826" applyFont="true" applyFill="true" applyBorder="true" applyAlignment="true">
      <alignment horizontal="left" vertical="center" wrapText="true"/>
    </xf>
    <xf numFmtId="0" fontId="151" fillId="0" borderId="100" xfId="45832" applyFont="true" applyFill="true" applyBorder="true" applyAlignment="true">
      <alignment horizontal="left" vertical="center" wrapText="true"/>
    </xf>
    <xf numFmtId="0" fontId="151" fillId="0" borderId="100" xfId="45838" applyFont="true" applyFill="true" applyBorder="true" applyAlignment="true">
      <alignment horizontal="left" vertical="center" wrapText="true"/>
    </xf>
    <xf numFmtId="0" fontId="151" fillId="0" borderId="100" xfId="45844" applyFont="true" applyFill="true" applyBorder="true" applyAlignment="true">
      <alignment horizontal="left" vertical="center" wrapText="true"/>
    </xf>
    <xf numFmtId="0" fontId="151" fillId="0" borderId="100" xfId="45850" applyFont="true" applyFill="true" applyBorder="true" applyAlignment="true">
      <alignment horizontal="left" vertical="center" wrapText="true"/>
    </xf>
    <xf numFmtId="0" fontId="151" fillId="0" borderId="100" xfId="45868" applyFont="true" applyFill="true" applyBorder="true" applyAlignment="true">
      <alignment horizontal="left" vertical="center" wrapText="true"/>
    </xf>
    <xf numFmtId="0" fontId="151" fillId="0" borderId="100" xfId="45874" applyFont="true" applyFill="true" applyBorder="true" applyAlignment="true">
      <alignment horizontal="left" vertical="center" wrapText="true"/>
    </xf>
    <xf numFmtId="0" fontId="151" fillId="0" borderId="100" xfId="45880" applyFont="true" applyFill="true" applyBorder="true" applyAlignment="true">
      <alignment horizontal="left" vertical="center" wrapText="true"/>
    </xf>
    <xf numFmtId="0" fontId="151" fillId="0" borderId="100" xfId="45886" applyFont="true" applyFill="true" applyBorder="true" applyAlignment="true">
      <alignment horizontal="left" vertical="center" wrapText="true"/>
    </xf>
    <xf numFmtId="0" fontId="151" fillId="0" borderId="100" xfId="45892" applyFont="true" applyFill="true" applyBorder="true" applyAlignment="true">
      <alignment horizontal="left" vertical="center" wrapText="true"/>
    </xf>
    <xf numFmtId="0" fontId="24" fillId="0" borderId="105" xfId="19344" applyFill="true" applyBorder="true" applyAlignment="true">
      <alignment horizontal="center" vertical="center" wrapText="true"/>
    </xf>
    <xf numFmtId="0" fontId="24" fillId="0" borderId="135" xfId="34367" applyFill="true" applyBorder="true" applyAlignment="true">
      <alignment vertical="center"/>
    </xf>
    <xf numFmtId="0" fontId="24" fillId="0" borderId="107" xfId="34367" applyFill="true" applyBorder="true" applyAlignment="true">
      <alignment vertical="center"/>
    </xf>
    <xf numFmtId="169" fontId="150" fillId="33" borderId="102" xfId="45722" applyNumberFormat="true" applyFont="true" applyFill="true" applyBorder="true" applyAlignment="true">
      <alignment horizontal="center" vertical="center"/>
    </xf>
    <xf numFmtId="169" fontId="150" fillId="33" borderId="124" xfId="45723" applyNumberFormat="true" applyFont="true" applyFill="true" applyBorder="true" applyAlignment="true">
      <alignment horizontal="center" vertical="center"/>
    </xf>
    <xf numFmtId="169" fontId="150" fillId="33" borderId="125" xfId="45724" applyNumberFormat="true" applyFont="true" applyFill="true" applyBorder="true" applyAlignment="true">
      <alignment horizontal="center" vertical="center"/>
    </xf>
    <xf numFmtId="169" fontId="150" fillId="33" borderId="130" xfId="45723" applyNumberFormat="true" applyFont="true" applyFill="true" applyBorder="true" applyAlignment="true">
      <alignment horizontal="center" vertical="center"/>
    </xf>
    <xf numFmtId="169" fontId="150" fillId="33" borderId="106" xfId="45724" applyNumberFormat="true" applyFont="true" applyFill="true" applyBorder="true" applyAlignment="true">
      <alignment horizontal="center" vertical="center"/>
    </xf>
    <xf numFmtId="169" fontId="150" fillId="33" borderId="102" xfId="45723" applyNumberFormat="true" applyFont="true" applyFill="true" applyBorder="true" applyAlignment="true">
      <alignment horizontal="center" vertical="center"/>
    </xf>
    <xf numFmtId="169" fontId="150" fillId="33" borderId="100" xfId="45728" applyNumberFormat="true" applyFont="true" applyFill="true" applyBorder="true" applyAlignment="true">
      <alignment horizontal="center" vertical="center"/>
    </xf>
    <xf numFmtId="169" fontId="150" fillId="33" borderId="126" xfId="45729" applyNumberFormat="true" applyFont="true" applyFill="true" applyBorder="true" applyAlignment="true">
      <alignment horizontal="center" vertical="center"/>
    </xf>
    <xf numFmtId="169" fontId="150" fillId="33" borderId="127" xfId="45730" applyNumberFormat="true" applyFont="true" applyFill="true" applyBorder="true" applyAlignment="true">
      <alignment horizontal="center" vertical="center"/>
    </xf>
    <xf numFmtId="169" fontId="150" fillId="33" borderId="131" xfId="45729" applyNumberFormat="true" applyFont="true" applyFill="true" applyBorder="true" applyAlignment="true">
      <alignment horizontal="center" vertical="center"/>
    </xf>
    <xf numFmtId="169" fontId="150" fillId="33" borderId="107" xfId="45730" applyNumberFormat="true" applyFont="true" applyFill="true" applyBorder="true" applyAlignment="true">
      <alignment horizontal="center" vertical="center"/>
    </xf>
    <xf numFmtId="169" fontId="150" fillId="33" borderId="100" xfId="45729" applyNumberFormat="true" applyFont="true" applyFill="true" applyBorder="true" applyAlignment="true">
      <alignment horizontal="center" vertical="center"/>
    </xf>
    <xf numFmtId="0" fontId="24" fillId="33" borderId="126" xfId="34367" applyFill="true" applyBorder="true" applyAlignment="true">
      <alignment horizontal="center" vertical="center"/>
    </xf>
    <xf numFmtId="0" fontId="24" fillId="33" borderId="127" xfId="34367" applyFill="true" applyBorder="true" applyAlignment="true">
      <alignment horizontal="center" vertical="center"/>
    </xf>
    <xf numFmtId="169" fontId="150" fillId="33" borderId="105" xfId="45734" applyNumberFormat="true" applyFont="true" applyFill="true" applyBorder="true" applyAlignment="true">
      <alignment horizontal="center" vertical="center"/>
    </xf>
    <xf numFmtId="169" fontId="150" fillId="33" borderId="128" xfId="45735" applyNumberFormat="true" applyFont="true" applyFill="true" applyBorder="true" applyAlignment="true">
      <alignment horizontal="center" vertical="center"/>
    </xf>
    <xf numFmtId="169" fontId="150" fillId="33" borderId="129" xfId="45736" applyNumberFormat="true" applyFont="true" applyFill="true" applyBorder="true" applyAlignment="true">
      <alignment horizontal="center" vertical="center"/>
    </xf>
    <xf numFmtId="169" fontId="150" fillId="33" borderId="132" xfId="45735" applyNumberFormat="true" applyFont="true" applyFill="true" applyBorder="true" applyAlignment="true">
      <alignment horizontal="center" vertical="center"/>
    </xf>
    <xf numFmtId="169" fontId="150" fillId="33" borderId="108" xfId="45736" applyNumberFormat="true" applyFont="true" applyFill="true" applyBorder="true" applyAlignment="true">
      <alignment horizontal="center" vertical="center"/>
    </xf>
    <xf numFmtId="169" fontId="150" fillId="33" borderId="105" xfId="45735" applyNumberFormat="true" applyFont="true" applyFill="true" applyBorder="true" applyAlignment="true">
      <alignment horizontal="center" vertical="center"/>
    </xf>
    <xf numFmtId="169" fontId="150" fillId="33" borderId="102" xfId="45758" applyNumberFormat="true" applyFont="true" applyFill="true" applyBorder="true" applyAlignment="true">
      <alignment horizontal="center" vertical="center"/>
    </xf>
    <xf numFmtId="169" fontId="150" fillId="33" borderId="124" xfId="45759" applyNumberFormat="true" applyFont="true" applyFill="true" applyBorder="true" applyAlignment="true">
      <alignment horizontal="center" vertical="center"/>
    </xf>
    <xf numFmtId="169" fontId="150" fillId="33" borderId="125" xfId="45760" applyNumberFormat="true" applyFont="true" applyFill="true" applyBorder="true" applyAlignment="true">
      <alignment horizontal="center" vertical="center"/>
    </xf>
    <xf numFmtId="169" fontId="150" fillId="33" borderId="130" xfId="45759" applyNumberFormat="true" applyFont="true" applyFill="true" applyBorder="true" applyAlignment="true">
      <alignment horizontal="center" vertical="center"/>
    </xf>
    <xf numFmtId="169" fontId="150" fillId="33" borderId="106" xfId="45760" applyNumberFormat="true" applyFont="true" applyFill="true" applyBorder="true" applyAlignment="true">
      <alignment horizontal="center" vertical="center"/>
    </xf>
    <xf numFmtId="169" fontId="150" fillId="33" borderId="102" xfId="45759" applyNumberFormat="true" applyFont="true" applyFill="true" applyBorder="true" applyAlignment="true">
      <alignment horizontal="center" vertical="center"/>
    </xf>
    <xf numFmtId="169" fontId="150" fillId="33" borderId="100" xfId="45758" applyNumberFormat="true" applyFont="true" applyFill="true" applyBorder="true" applyAlignment="true">
      <alignment horizontal="center" vertical="center"/>
    </xf>
    <xf numFmtId="169" fontId="150" fillId="33" borderId="126" xfId="45759" applyNumberFormat="true" applyFont="true" applyFill="true" applyBorder="true" applyAlignment="true">
      <alignment horizontal="center" vertical="center"/>
    </xf>
    <xf numFmtId="169" fontId="150" fillId="33" borderId="127" xfId="45760" applyNumberFormat="true" applyFont="true" applyFill="true" applyBorder="true" applyAlignment="true">
      <alignment horizontal="center" vertical="center"/>
    </xf>
    <xf numFmtId="169" fontId="150" fillId="33" borderId="131" xfId="45759" applyNumberFormat="true" applyFont="true" applyFill="true" applyBorder="true" applyAlignment="true">
      <alignment horizontal="center" vertical="center"/>
    </xf>
    <xf numFmtId="169" fontId="150" fillId="33" borderId="107" xfId="45760" applyNumberFormat="true" applyFont="true" applyFill="true" applyBorder="true" applyAlignment="true">
      <alignment horizontal="center" vertical="center"/>
    </xf>
    <xf numFmtId="169" fontId="150" fillId="33" borderId="100" xfId="45759" applyNumberFormat="true" applyFont="true" applyFill="true" applyBorder="true" applyAlignment="true">
      <alignment horizontal="center" vertical="center"/>
    </xf>
    <xf numFmtId="169" fontId="150" fillId="33" borderId="100" xfId="45752" applyNumberFormat="true" applyFont="true" applyFill="true" applyBorder="true" applyAlignment="true">
      <alignment horizontal="center" vertical="center"/>
    </xf>
    <xf numFmtId="169" fontId="150" fillId="33" borderId="126" xfId="45753" applyNumberFormat="true" applyFont="true" applyFill="true" applyBorder="true" applyAlignment="true">
      <alignment horizontal="center" vertical="center"/>
    </xf>
    <xf numFmtId="169" fontId="150" fillId="33" borderId="127" xfId="45754" applyNumberFormat="true" applyFont="true" applyFill="true" applyBorder="true" applyAlignment="true">
      <alignment horizontal="center" vertical="center"/>
    </xf>
    <xf numFmtId="169" fontId="150" fillId="33" borderId="131" xfId="45753" applyNumberFormat="true" applyFont="true" applyFill="true" applyBorder="true" applyAlignment="true">
      <alignment horizontal="center" vertical="center"/>
    </xf>
    <xf numFmtId="169" fontId="150" fillId="33" borderId="107" xfId="45754" applyNumberFormat="true" applyFont="true" applyFill="true" applyBorder="true" applyAlignment="true">
      <alignment horizontal="center" vertical="center"/>
    </xf>
    <xf numFmtId="169" fontId="150" fillId="33" borderId="100" xfId="45753" applyNumberFormat="true" applyFont="true" applyFill="true" applyBorder="true" applyAlignment="true">
      <alignment horizontal="center" vertical="center"/>
    </xf>
    <xf numFmtId="169" fontId="150" fillId="33" borderId="102" xfId="45780" applyNumberFormat="true" applyFont="true" applyFill="true" applyBorder="true" applyAlignment="true">
      <alignment horizontal="center" vertical="center"/>
    </xf>
    <xf numFmtId="169" fontId="150" fillId="33" borderId="124" xfId="45781" applyNumberFormat="true" applyFont="true" applyFill="true" applyBorder="true" applyAlignment="true">
      <alignment horizontal="center" vertical="center"/>
    </xf>
    <xf numFmtId="169" fontId="150" fillId="33" borderId="125" xfId="45782" applyNumberFormat="true" applyFont="true" applyFill="true" applyBorder="true" applyAlignment="true">
      <alignment horizontal="center" vertical="center"/>
    </xf>
    <xf numFmtId="169" fontId="150" fillId="33" borderId="130" xfId="45781" applyNumberFormat="true" applyFont="true" applyFill="true" applyBorder="true" applyAlignment="true">
      <alignment horizontal="center" vertical="center"/>
    </xf>
    <xf numFmtId="169" fontId="150" fillId="33" borderId="106" xfId="45782" applyNumberFormat="true" applyFont="true" applyFill="true" applyBorder="true" applyAlignment="true">
      <alignment horizontal="center" vertical="center"/>
    </xf>
    <xf numFmtId="169" fontId="150" fillId="33" borderId="102" xfId="45781" applyNumberFormat="true" applyFont="true" applyFill="true" applyBorder="true" applyAlignment="true">
      <alignment horizontal="center" vertical="center"/>
    </xf>
    <xf numFmtId="169" fontId="150" fillId="33" borderId="100" xfId="45786" applyNumberFormat="true" applyFont="true" applyFill="true" applyBorder="true" applyAlignment="true">
      <alignment horizontal="center" vertical="center"/>
    </xf>
    <xf numFmtId="169" fontId="150" fillId="33" borderId="126" xfId="45787" applyNumberFormat="true" applyFont="true" applyFill="true" applyBorder="true" applyAlignment="true">
      <alignment horizontal="center" vertical="center"/>
    </xf>
    <xf numFmtId="169" fontId="150" fillId="33" borderId="127" xfId="45788" applyNumberFormat="true" applyFont="true" applyFill="true" applyBorder="true" applyAlignment="true">
      <alignment horizontal="center" vertical="center"/>
    </xf>
    <xf numFmtId="169" fontId="150" fillId="33" borderId="131" xfId="45787" applyNumberFormat="true" applyFont="true" applyFill="true" applyBorder="true" applyAlignment="true">
      <alignment horizontal="center" vertical="center"/>
    </xf>
    <xf numFmtId="169" fontId="150" fillId="33" borderId="107" xfId="45788" applyNumberFormat="true" applyFont="true" applyFill="true" applyBorder="true" applyAlignment="true">
      <alignment horizontal="center" vertical="center"/>
    </xf>
    <xf numFmtId="169" fontId="150" fillId="33" borderId="100" xfId="45787" applyNumberFormat="true" applyFont="true" applyFill="true" applyBorder="true" applyAlignment="true">
      <alignment horizontal="center" vertical="center"/>
    </xf>
    <xf numFmtId="169" fontId="150" fillId="33" borderId="100" xfId="45792" applyNumberFormat="true" applyFont="true" applyFill="true" applyBorder="true" applyAlignment="true">
      <alignment horizontal="center" vertical="center"/>
    </xf>
    <xf numFmtId="169" fontId="150" fillId="33" borderId="126" xfId="45793" applyNumberFormat="true" applyFont="true" applyFill="true" applyBorder="true" applyAlignment="true">
      <alignment horizontal="center" vertical="center"/>
    </xf>
    <xf numFmtId="169" fontId="150" fillId="33" borderId="127" xfId="45794" applyNumberFormat="true" applyFont="true" applyFill="true" applyBorder="true" applyAlignment="true">
      <alignment horizontal="center" vertical="center"/>
    </xf>
    <xf numFmtId="169" fontId="150" fillId="33" borderId="131" xfId="45793" applyNumberFormat="true" applyFont="true" applyFill="true" applyBorder="true" applyAlignment="true">
      <alignment horizontal="center" vertical="center"/>
    </xf>
    <xf numFmtId="169" fontId="150" fillId="33" borderId="107" xfId="45794" applyNumberFormat="true" applyFont="true" applyFill="true" applyBorder="true" applyAlignment="true">
      <alignment horizontal="center" vertical="center"/>
    </xf>
    <xf numFmtId="169" fontId="150" fillId="33" borderId="100" xfId="45793" applyNumberFormat="true" applyFont="true" applyFill="true" applyBorder="true" applyAlignment="true">
      <alignment horizontal="center" vertical="center"/>
    </xf>
    <xf numFmtId="169" fontId="150" fillId="33" borderId="102" xfId="45810" applyNumberFormat="true" applyFont="true" applyFill="true" applyBorder="true" applyAlignment="true">
      <alignment horizontal="center" vertical="center"/>
    </xf>
    <xf numFmtId="169" fontId="150" fillId="33" borderId="124" xfId="45811" applyNumberFormat="true" applyFont="true" applyFill="true" applyBorder="true" applyAlignment="true">
      <alignment horizontal="center" vertical="center"/>
    </xf>
    <xf numFmtId="169" fontId="150" fillId="33" borderId="125" xfId="45812" applyNumberFormat="true" applyFont="true" applyFill="true" applyBorder="true" applyAlignment="true">
      <alignment horizontal="center" vertical="center"/>
    </xf>
    <xf numFmtId="169" fontId="150" fillId="33" borderId="130" xfId="45811" applyNumberFormat="true" applyFont="true" applyFill="true" applyBorder="true" applyAlignment="true">
      <alignment horizontal="center" vertical="center"/>
    </xf>
    <xf numFmtId="169" fontId="150" fillId="33" borderId="106" xfId="45812" applyNumberFormat="true" applyFont="true" applyFill="true" applyBorder="true" applyAlignment="true">
      <alignment horizontal="center" vertical="center"/>
    </xf>
    <xf numFmtId="169" fontId="150" fillId="33" borderId="102" xfId="45811" applyNumberFormat="true" applyFont="true" applyFill="true" applyBorder="true" applyAlignment="true">
      <alignment horizontal="center" vertical="center"/>
    </xf>
    <xf numFmtId="169" fontId="150" fillId="33" borderId="100" xfId="45816" applyNumberFormat="true" applyFont="true" applyFill="true" applyBorder="true" applyAlignment="true">
      <alignment horizontal="center" vertical="center"/>
    </xf>
    <xf numFmtId="169" fontId="150" fillId="33" borderId="126" xfId="45817" applyNumberFormat="true" applyFont="true" applyFill="true" applyBorder="true" applyAlignment="true">
      <alignment horizontal="center" vertical="center"/>
    </xf>
    <xf numFmtId="169" fontId="150" fillId="33" borderId="127" xfId="45818" applyNumberFormat="true" applyFont="true" applyFill="true" applyBorder="true" applyAlignment="true">
      <alignment horizontal="center" vertical="center"/>
    </xf>
    <xf numFmtId="169" fontId="150" fillId="33" borderId="131" xfId="45817" applyNumberFormat="true" applyFont="true" applyFill="true" applyBorder="true" applyAlignment="true">
      <alignment horizontal="center" vertical="center"/>
    </xf>
    <xf numFmtId="169" fontId="150" fillId="33" borderId="107" xfId="45818" applyNumberFormat="true" applyFont="true" applyFill="true" applyBorder="true" applyAlignment="true">
      <alignment horizontal="center" vertical="center"/>
    </xf>
    <xf numFmtId="169" fontId="150" fillId="33" borderId="100" xfId="45817" applyNumberFormat="true" applyFont="true" applyFill="true" applyBorder="true" applyAlignment="true">
      <alignment horizontal="center" vertical="center"/>
    </xf>
    <xf numFmtId="169" fontId="150" fillId="33" borderId="105" xfId="45822" applyNumberFormat="true" applyFont="true" applyFill="true" applyBorder="true" applyAlignment="true">
      <alignment horizontal="center" vertical="center"/>
    </xf>
    <xf numFmtId="169" fontId="150" fillId="33" borderId="128" xfId="45823" applyNumberFormat="true" applyFont="true" applyFill="true" applyBorder="true" applyAlignment="true">
      <alignment horizontal="center" vertical="center"/>
    </xf>
    <xf numFmtId="169" fontId="150" fillId="33" borderId="129" xfId="45824" applyNumberFormat="true" applyFont="true" applyFill="true" applyBorder="true" applyAlignment="true">
      <alignment horizontal="center" vertical="center"/>
    </xf>
    <xf numFmtId="169" fontId="150" fillId="33" borderId="132" xfId="45823" applyNumberFormat="true" applyFont="true" applyFill="true" applyBorder="true" applyAlignment="true">
      <alignment horizontal="center" vertical="center"/>
    </xf>
    <xf numFmtId="169" fontId="150" fillId="33" borderId="108" xfId="45824" applyNumberFormat="true" applyFont="true" applyFill="true" applyBorder="true" applyAlignment="true">
      <alignment horizontal="center" vertical="center"/>
    </xf>
    <xf numFmtId="169" fontId="150" fillId="33" borderId="105" xfId="45823" applyNumberFormat="true" applyFont="true" applyFill="true" applyBorder="true" applyAlignment="true">
      <alignment horizontal="center" vertical="center"/>
    </xf>
    <xf numFmtId="169" fontId="150" fillId="33" borderId="102" xfId="45840" applyNumberFormat="true" applyFont="true" applyFill="true" applyBorder="true" applyAlignment="true">
      <alignment horizontal="center" vertical="center"/>
    </xf>
    <xf numFmtId="169" fontId="150" fillId="33" borderId="124" xfId="45841" applyNumberFormat="true" applyFont="true" applyFill="true" applyBorder="true" applyAlignment="true">
      <alignment horizontal="center" vertical="center"/>
    </xf>
    <xf numFmtId="169" fontId="150" fillId="33" borderId="125" xfId="45842" applyNumberFormat="true" applyFont="true" applyFill="true" applyBorder="true" applyAlignment="true">
      <alignment horizontal="center" vertical="center"/>
    </xf>
    <xf numFmtId="169" fontId="150" fillId="33" borderId="130" xfId="45841" applyNumberFormat="true" applyFont="true" applyFill="true" applyBorder="true" applyAlignment="true">
      <alignment horizontal="center" vertical="center"/>
    </xf>
    <xf numFmtId="169" fontId="150" fillId="33" borderId="106" xfId="45842" applyNumberFormat="true" applyFont="true" applyFill="true" applyBorder="true" applyAlignment="true">
      <alignment horizontal="center" vertical="center"/>
    </xf>
    <xf numFmtId="169" fontId="150" fillId="33" borderId="102" xfId="45841" applyNumberFormat="true" applyFont="true" applyFill="true" applyBorder="true" applyAlignment="true">
      <alignment horizontal="center" vertical="center"/>
    </xf>
    <xf numFmtId="169" fontId="150" fillId="33" borderId="100" xfId="45846" applyNumberFormat="true" applyFont="true" applyFill="true" applyBorder="true" applyAlignment="true">
      <alignment horizontal="center" vertical="center"/>
    </xf>
    <xf numFmtId="169" fontId="150" fillId="33" borderId="126" xfId="45847" applyNumberFormat="true" applyFont="true" applyFill="true" applyBorder="true" applyAlignment="true">
      <alignment horizontal="center" vertical="center"/>
    </xf>
    <xf numFmtId="169" fontId="150" fillId="33" borderId="127" xfId="45848" applyNumberFormat="true" applyFont="true" applyFill="true" applyBorder="true" applyAlignment="true">
      <alignment horizontal="center" vertical="center"/>
    </xf>
    <xf numFmtId="169" fontId="150" fillId="33" borderId="131" xfId="45847" applyNumberFormat="true" applyFont="true" applyFill="true" applyBorder="true" applyAlignment="true">
      <alignment horizontal="center" vertical="center"/>
    </xf>
    <xf numFmtId="169" fontId="150" fillId="33" borderId="107" xfId="45848" applyNumberFormat="true" applyFont="true" applyFill="true" applyBorder="true" applyAlignment="true">
      <alignment horizontal="center" vertical="center"/>
    </xf>
    <xf numFmtId="169" fontId="150" fillId="33" borderId="100" xfId="45847" applyNumberFormat="true" applyFont="true" applyFill="true" applyBorder="true" applyAlignment="true">
      <alignment horizontal="center" vertical="center"/>
    </xf>
    <xf numFmtId="0" fontId="24" fillId="33" borderId="100" xfId="34367" applyFill="true" applyBorder="true" applyAlignment="true">
      <alignment horizontal="center" vertical="center"/>
    </xf>
    <xf numFmtId="0" fontId="24" fillId="33" borderId="131" xfId="34367" applyFill="true" applyBorder="true" applyAlignment="true">
      <alignment horizontal="center" vertical="center"/>
    </xf>
    <xf numFmtId="0" fontId="24" fillId="33" borderId="107" xfId="34367" applyFill="true" applyBorder="true" applyAlignment="true">
      <alignment horizontal="center" vertical="center"/>
    </xf>
    <xf numFmtId="168" fontId="150" fillId="33" borderId="100" xfId="45856" applyNumberFormat="true" applyFont="true" applyFill="true" applyBorder="true" applyAlignment="true">
      <alignment horizontal="center" vertical="center"/>
    </xf>
    <xf numFmtId="168" fontId="150" fillId="33" borderId="126" xfId="45857" applyNumberFormat="true" applyFont="true" applyFill="true" applyBorder="true" applyAlignment="true">
      <alignment horizontal="center" vertical="center"/>
    </xf>
    <xf numFmtId="168" fontId="150" fillId="33" borderId="127" xfId="45858" applyNumberFormat="true" applyFont="true" applyFill="true" applyBorder="true" applyAlignment="true">
      <alignment horizontal="center" vertical="center"/>
    </xf>
    <xf numFmtId="168" fontId="150" fillId="33" borderId="131" xfId="45857" applyNumberFormat="true" applyFont="true" applyFill="true" applyBorder="true" applyAlignment="true">
      <alignment horizontal="center" vertical="center"/>
    </xf>
    <xf numFmtId="168" fontId="150" fillId="33" borderId="107" xfId="45858" applyNumberFormat="true" applyFont="true" applyFill="true" applyBorder="true" applyAlignment="true">
      <alignment horizontal="center" vertical="center"/>
    </xf>
    <xf numFmtId="168" fontId="150" fillId="33" borderId="100" xfId="45857" applyNumberFormat="true" applyFont="true" applyFill="true" applyBorder="true" applyAlignment="true">
      <alignment horizontal="center" vertical="center"/>
    </xf>
    <xf numFmtId="168" fontId="150" fillId="33" borderId="100" xfId="45860" applyNumberFormat="true" applyFont="true" applyFill="true" applyBorder="true" applyAlignment="true">
      <alignment horizontal="center" vertical="center"/>
    </xf>
    <xf numFmtId="168" fontId="150" fillId="33" borderId="126" xfId="45861" applyNumberFormat="true" applyFont="true" applyFill="true" applyBorder="true" applyAlignment="true">
      <alignment horizontal="center" vertical="center"/>
    </xf>
    <xf numFmtId="168" fontId="150" fillId="33" borderId="127" xfId="45862" applyNumberFormat="true" applyFont="true" applyFill="true" applyBorder="true" applyAlignment="true">
      <alignment horizontal="center" vertical="center"/>
    </xf>
    <xf numFmtId="168" fontId="150" fillId="33" borderId="131" xfId="45861" applyNumberFormat="true" applyFont="true" applyFill="true" applyBorder="true" applyAlignment="true">
      <alignment horizontal="center" vertical="center"/>
    </xf>
    <xf numFmtId="168" fontId="150" fillId="33" borderId="107" xfId="45862" applyNumberFormat="true" applyFont="true" applyFill="true" applyBorder="true" applyAlignment="true">
      <alignment horizontal="center" vertical="center"/>
    </xf>
    <xf numFmtId="168" fontId="150" fillId="33" borderId="100" xfId="45861" applyNumberFormat="true" applyFont="true" applyFill="true" applyBorder="true" applyAlignment="true">
      <alignment horizontal="center" vertical="center"/>
    </xf>
    <xf numFmtId="168" fontId="150" fillId="33" borderId="100" xfId="45864" applyNumberFormat="true" applyFont="true" applyFill="true" applyBorder="true" applyAlignment="true">
      <alignment horizontal="center" vertical="center"/>
    </xf>
    <xf numFmtId="168" fontId="150" fillId="33" borderId="126" xfId="45865" applyNumberFormat="true" applyFont="true" applyFill="true" applyBorder="true" applyAlignment="true">
      <alignment horizontal="center" vertical="center"/>
    </xf>
    <xf numFmtId="168" fontId="150" fillId="33" borderId="127" xfId="45866" applyNumberFormat="true" applyFont="true" applyFill="true" applyBorder="true" applyAlignment="true">
      <alignment horizontal="center" vertical="center"/>
    </xf>
    <xf numFmtId="168" fontId="150" fillId="33" borderId="131" xfId="45865" applyNumberFormat="true" applyFont="true" applyFill="true" applyBorder="true" applyAlignment="true">
      <alignment horizontal="center" vertical="center"/>
    </xf>
    <xf numFmtId="168" fontId="150" fillId="33" borderId="107" xfId="45866" applyNumberFormat="true" applyFont="true" applyFill="true" applyBorder="true" applyAlignment="true">
      <alignment horizontal="center" vertical="center"/>
    </xf>
    <xf numFmtId="168" fontId="150" fillId="33" borderId="100" xfId="45865" applyNumberFormat="true" applyFont="true" applyFill="true" applyBorder="true" applyAlignment="true">
      <alignment horizontal="center" vertical="center"/>
    </xf>
    <xf numFmtId="168" fontId="155" fillId="33" borderId="100" xfId="19344" applyNumberFormat="true" applyFont="true" applyFill="true" applyBorder="true" applyAlignment="true">
      <alignment horizontal="center" vertical="center"/>
    </xf>
    <xf numFmtId="168" fontId="155" fillId="33" borderId="126" xfId="19344" applyNumberFormat="true" applyFont="true" applyFill="true" applyBorder="true" applyAlignment="true">
      <alignment horizontal="center" vertical="center"/>
    </xf>
    <xf numFmtId="168" fontId="155" fillId="33" borderId="127" xfId="19344" applyNumberFormat="true" applyFont="true" applyFill="true" applyBorder="true" applyAlignment="true">
      <alignment horizontal="center" vertical="center"/>
    </xf>
    <xf numFmtId="168" fontId="155" fillId="33" borderId="131" xfId="19344" applyNumberFormat="true" applyFont="true" applyFill="true" applyBorder="true" applyAlignment="true">
      <alignment horizontal="center" vertical="center"/>
    </xf>
    <xf numFmtId="168" fontId="155" fillId="33" borderId="107" xfId="19344" applyNumberFormat="true" applyFont="true" applyFill="true" applyBorder="true" applyAlignment="true">
      <alignment horizontal="center" vertical="center"/>
    </xf>
    <xf numFmtId="168" fontId="155" fillId="33" borderId="105" xfId="19344" applyNumberFormat="true" applyFont="true" applyFill="true" applyBorder="true" applyAlignment="true">
      <alignment horizontal="center" vertical="center" wrapText="true"/>
    </xf>
    <xf numFmtId="168" fontId="155" fillId="33" borderId="128" xfId="19344" applyNumberFormat="true" applyFont="true" applyFill="true" applyBorder="true" applyAlignment="true">
      <alignment horizontal="center" vertical="center" wrapText="true"/>
    </xf>
    <xf numFmtId="168" fontId="155" fillId="33" borderId="129" xfId="19344" applyNumberFormat="true" applyFont="true" applyFill="true" applyBorder="true" applyAlignment="true">
      <alignment horizontal="center" vertical="center" wrapText="true"/>
    </xf>
    <xf numFmtId="168" fontId="155" fillId="33" borderId="132" xfId="19344" applyNumberFormat="true" applyFont="true" applyFill="true" applyBorder="true" applyAlignment="true">
      <alignment horizontal="center" vertical="center" wrapText="true"/>
    </xf>
    <xf numFmtId="168" fontId="155" fillId="33" borderId="108" xfId="19344" applyNumberFormat="true" applyFont="true" applyFill="true" applyBorder="true" applyAlignment="true">
      <alignment horizontal="center" vertical="center" wrapText="true"/>
    </xf>
    <xf numFmtId="169" fontId="150" fillId="33" borderId="102" xfId="45882" applyNumberFormat="true" applyFont="true" applyFill="true" applyBorder="true" applyAlignment="true">
      <alignment horizontal="center" vertical="center"/>
    </xf>
    <xf numFmtId="169" fontId="150" fillId="33" borderId="124" xfId="45883" applyNumberFormat="true" applyFont="true" applyFill="true" applyBorder="true" applyAlignment="true">
      <alignment horizontal="center" vertical="center"/>
    </xf>
    <xf numFmtId="169" fontId="150" fillId="33" borderId="125" xfId="45884" applyNumberFormat="true" applyFont="true" applyFill="true" applyBorder="true" applyAlignment="true">
      <alignment horizontal="center" vertical="center"/>
    </xf>
    <xf numFmtId="169" fontId="150" fillId="33" borderId="130" xfId="45883" applyNumberFormat="true" applyFont="true" applyFill="true" applyBorder="true" applyAlignment="true">
      <alignment horizontal="center" vertical="center"/>
    </xf>
    <xf numFmtId="169" fontId="150" fillId="33" borderId="106" xfId="45884" applyNumberFormat="true" applyFont="true" applyFill="true" applyBorder="true" applyAlignment="true">
      <alignment horizontal="center" vertical="center"/>
    </xf>
    <xf numFmtId="169" fontId="150" fillId="33" borderId="102" xfId="45883" applyNumberFormat="true" applyFont="true" applyFill="true" applyBorder="true" applyAlignment="true">
      <alignment horizontal="center" vertical="center"/>
    </xf>
    <xf numFmtId="169" fontId="150" fillId="33" borderId="100" xfId="45888" applyNumberFormat="true" applyFont="true" applyFill="true" applyBorder="true" applyAlignment="true">
      <alignment horizontal="center" vertical="center"/>
    </xf>
    <xf numFmtId="169" fontId="150" fillId="33" borderId="126" xfId="45889" applyNumberFormat="true" applyFont="true" applyFill="true" applyBorder="true" applyAlignment="true">
      <alignment horizontal="center" vertical="center"/>
    </xf>
    <xf numFmtId="169" fontId="150" fillId="33" borderId="127" xfId="45890" applyNumberFormat="true" applyFont="true" applyFill="true" applyBorder="true" applyAlignment="true">
      <alignment horizontal="center" vertical="center"/>
    </xf>
    <xf numFmtId="169" fontId="150" fillId="33" borderId="131" xfId="45889" applyNumberFormat="true" applyFont="true" applyFill="true" applyBorder="true" applyAlignment="true">
      <alignment horizontal="center" vertical="center"/>
    </xf>
    <xf numFmtId="169" fontId="150" fillId="33" borderId="107" xfId="45890" applyNumberFormat="true" applyFont="true" applyFill="true" applyBorder="true" applyAlignment="true">
      <alignment horizontal="center" vertical="center"/>
    </xf>
    <xf numFmtId="169" fontId="150" fillId="33" borderId="100" xfId="45889" applyNumberFormat="true" applyFont="true" applyFill="true" applyBorder="true" applyAlignment="true">
      <alignment horizontal="center" vertical="center"/>
    </xf>
    <xf numFmtId="169" fontId="150" fillId="33" borderId="100" xfId="45894" applyNumberFormat="true" applyFont="true" applyFill="true" applyBorder="true" applyAlignment="true">
      <alignment horizontal="center" vertical="center"/>
    </xf>
    <xf numFmtId="169" fontId="150" fillId="33" borderId="126" xfId="45895" applyNumberFormat="true" applyFont="true" applyFill="true" applyBorder="true" applyAlignment="true">
      <alignment horizontal="center" vertical="center"/>
    </xf>
    <xf numFmtId="169" fontId="150" fillId="33" borderId="127" xfId="45896" applyNumberFormat="true" applyFont="true" applyFill="true" applyBorder="true" applyAlignment="true">
      <alignment horizontal="center" vertical="center"/>
    </xf>
    <xf numFmtId="169" fontId="150" fillId="33" borderId="131" xfId="45895" applyNumberFormat="true" applyFont="true" applyFill="true" applyBorder="true" applyAlignment="true">
      <alignment horizontal="center" vertical="center"/>
    </xf>
    <xf numFmtId="169" fontId="150" fillId="33" borderId="107" xfId="45896" applyNumberFormat="true" applyFont="true" applyFill="true" applyBorder="true" applyAlignment="true">
      <alignment horizontal="center" vertical="center"/>
    </xf>
    <xf numFmtId="169" fontId="150" fillId="33" borderId="100" xfId="45895" applyNumberFormat="true" applyFont="true" applyFill="true" applyBorder="true" applyAlignment="true">
      <alignment horizontal="center" vertical="center"/>
    </xf>
    <xf numFmtId="168" fontId="150" fillId="33" borderId="100" xfId="45898" applyNumberFormat="true" applyFont="true" applyFill="true" applyBorder="true" applyAlignment="true">
      <alignment horizontal="center" vertical="center"/>
    </xf>
    <xf numFmtId="168" fontId="150" fillId="33" borderId="126" xfId="45899" applyNumberFormat="true" applyFont="true" applyFill="true" applyBorder="true" applyAlignment="true">
      <alignment horizontal="center" vertical="center"/>
    </xf>
    <xf numFmtId="168" fontId="150" fillId="33" borderId="127" xfId="45900" applyNumberFormat="true" applyFont="true" applyFill="true" applyBorder="true" applyAlignment="true">
      <alignment horizontal="center" vertical="center"/>
    </xf>
    <xf numFmtId="168" fontId="150" fillId="33" borderId="131" xfId="45899" applyNumberFormat="true" applyFont="true" applyFill="true" applyBorder="true" applyAlignment="true">
      <alignment horizontal="center" vertical="center"/>
    </xf>
    <xf numFmtId="168" fontId="150" fillId="33" borderId="107" xfId="45900" applyNumberFormat="true" applyFont="true" applyFill="true" applyBorder="true" applyAlignment="true">
      <alignment horizontal="center" vertical="center"/>
    </xf>
    <xf numFmtId="168" fontId="150" fillId="33" borderId="100" xfId="45899" applyNumberFormat="true" applyFont="true" applyFill="true" applyBorder="true" applyAlignment="true">
      <alignment horizontal="center" vertical="center"/>
    </xf>
    <xf numFmtId="168" fontId="150" fillId="33" borderId="100" xfId="45902" applyNumberFormat="true" applyFont="true" applyFill="true" applyBorder="true" applyAlignment="true">
      <alignment horizontal="center" vertical="center"/>
    </xf>
    <xf numFmtId="168" fontId="150" fillId="33" borderId="126" xfId="45903" applyNumberFormat="true" applyFont="true" applyFill="true" applyBorder="true" applyAlignment="true">
      <alignment horizontal="center" vertical="center"/>
    </xf>
    <xf numFmtId="168" fontId="150" fillId="33" borderId="127" xfId="45904" applyNumberFormat="true" applyFont="true" applyFill="true" applyBorder="true" applyAlignment="true">
      <alignment horizontal="center" vertical="center"/>
    </xf>
    <xf numFmtId="168" fontId="150" fillId="33" borderId="131" xfId="45903" applyNumberFormat="true" applyFont="true" applyFill="true" applyBorder="true" applyAlignment="true">
      <alignment horizontal="center" vertical="center"/>
    </xf>
    <xf numFmtId="168" fontId="150" fillId="33" borderId="107" xfId="45904" applyNumberFormat="true" applyFont="true" applyFill="true" applyBorder="true" applyAlignment="true">
      <alignment horizontal="center" vertical="center"/>
    </xf>
    <xf numFmtId="168" fontId="150" fillId="33" borderId="100" xfId="45903" applyNumberFormat="true" applyFont="true" applyFill="true" applyBorder="true" applyAlignment="true">
      <alignment horizontal="center" vertical="center"/>
    </xf>
    <xf numFmtId="168" fontId="150" fillId="33" borderId="100" xfId="45906" applyNumberFormat="true" applyFont="true" applyFill="true" applyBorder="true" applyAlignment="true">
      <alignment horizontal="center" vertical="center"/>
    </xf>
    <xf numFmtId="168" fontId="150" fillId="33" borderId="126" xfId="45907" applyNumberFormat="true" applyFont="true" applyFill="true" applyBorder="true" applyAlignment="true">
      <alignment horizontal="center" vertical="center"/>
    </xf>
    <xf numFmtId="168" fontId="150" fillId="33" borderId="127" xfId="45908" applyNumberFormat="true" applyFont="true" applyFill="true" applyBorder="true" applyAlignment="true">
      <alignment horizontal="center" vertical="center"/>
    </xf>
    <xf numFmtId="168" fontId="150" fillId="33" borderId="131" xfId="45907" applyNumberFormat="true" applyFont="true" applyFill="true" applyBorder="true" applyAlignment="true">
      <alignment horizontal="center" vertical="center"/>
    </xf>
    <xf numFmtId="168" fontId="150" fillId="33" borderId="107" xfId="45908" applyNumberFormat="true" applyFont="true" applyFill="true" applyBorder="true" applyAlignment="true">
      <alignment horizontal="center" vertical="center"/>
    </xf>
    <xf numFmtId="168" fontId="150" fillId="33" borderId="100" xfId="45907" applyNumberFormat="true" applyFont="true" applyFill="true" applyBorder="true" applyAlignment="true">
      <alignment horizontal="center" vertical="center"/>
    </xf>
    <xf numFmtId="168" fontId="150" fillId="33" borderId="126" xfId="19437" applyNumberFormat="true" applyFont="true" applyFill="true" applyBorder="true" applyAlignment="true">
      <alignment horizontal="center" vertical="center" wrapText="true"/>
    </xf>
    <xf numFmtId="168" fontId="150" fillId="33" borderId="126" xfId="19441" applyNumberFormat="true" applyFont="true" applyFill="true" applyBorder="true" applyAlignment="true">
      <alignment horizontal="center" vertical="center" wrapText="true"/>
    </xf>
    <xf numFmtId="0" fontId="24" fillId="0" borderId="100" xfId="34367" applyFill="true" applyBorder="true" applyAlignment="true">
      <alignment vertical="center" wrapText="true"/>
    </xf>
    <xf numFmtId="0" fontId="24" fillId="0" borderId="134" xfId="34367" applyFill="true" applyBorder="true" applyAlignment="true">
      <alignment vertical="center" wrapText="true"/>
    </xf>
    <xf numFmtId="0" fontId="151" fillId="26" borderId="106" xfId="45721" applyFont="true" applyFill="true" applyBorder="true" applyAlignment="true">
      <alignment horizontal="left" vertical="center"/>
    </xf>
    <xf numFmtId="0" fontId="151" fillId="26" borderId="107" xfId="45727" applyFont="true" applyFill="true" applyBorder="true" applyAlignment="true">
      <alignment horizontal="left" vertical="center"/>
    </xf>
    <xf numFmtId="0" fontId="151" fillId="26" borderId="108" xfId="45733" applyFont="true" applyFill="true" applyBorder="true" applyAlignment="true">
      <alignment horizontal="left" vertical="center"/>
    </xf>
    <xf numFmtId="0" fontId="151" fillId="26" borderId="106" xfId="45757" applyFont="true" applyFill="true" applyBorder="true" applyAlignment="true">
      <alignment horizontal="left" vertical="center"/>
    </xf>
    <xf numFmtId="0" fontId="151" fillId="26" borderId="107" xfId="45757" applyFont="true" applyFill="true" applyBorder="true" applyAlignment="true">
      <alignment horizontal="left" vertical="center"/>
    </xf>
    <xf numFmtId="0" fontId="151" fillId="26" borderId="106" xfId="45779" applyFont="true" applyFill="true" applyBorder="true" applyAlignment="true">
      <alignment horizontal="left" vertical="center"/>
    </xf>
    <xf numFmtId="0" fontId="151" fillId="26" borderId="107" xfId="45785" applyFont="true" applyFill="true" applyBorder="true" applyAlignment="true">
      <alignment horizontal="left" vertical="center"/>
    </xf>
    <xf numFmtId="0" fontId="151" fillId="0" borderId="107" xfId="45785" applyFont="true" applyFill="true" applyBorder="true" applyAlignment="true">
      <alignment horizontal="left" vertical="center"/>
    </xf>
    <xf numFmtId="0" fontId="151" fillId="0" borderId="107" xfId="45791" applyFont="true" applyFill="true" applyBorder="true" applyAlignment="true">
      <alignment horizontal="left" vertical="center"/>
    </xf>
    <xf numFmtId="0" fontId="151" fillId="26" borderId="106" xfId="45809" applyFont="true" applyFill="true" applyBorder="true" applyAlignment="true">
      <alignment horizontal="left" vertical="center"/>
    </xf>
    <xf numFmtId="0" fontId="151" fillId="26" borderId="107" xfId="45815" applyFont="true" applyFill="true" applyBorder="true" applyAlignment="true">
      <alignment horizontal="left" vertical="center"/>
    </xf>
    <xf numFmtId="0" fontId="151" fillId="26" borderId="108" xfId="45821" applyFont="true" applyFill="true" applyBorder="true" applyAlignment="true">
      <alignment horizontal="left" vertical="center"/>
    </xf>
    <xf numFmtId="0" fontId="151" fillId="26" borderId="106" xfId="45839" applyFont="true" applyFill="true" applyBorder="true" applyAlignment="true">
      <alignment horizontal="left" vertical="center"/>
    </xf>
    <xf numFmtId="0" fontId="151" fillId="26" borderId="107" xfId="45845" applyFont="true" applyFill="true" applyBorder="true" applyAlignment="true">
      <alignment horizontal="left" vertical="center"/>
    </xf>
    <xf numFmtId="0" fontId="151" fillId="26" borderId="106" xfId="45845" applyFont="true" applyFill="true" applyBorder="true" applyAlignment="true">
      <alignment horizontal="left" vertical="center"/>
    </xf>
    <xf numFmtId="0" fontId="151" fillId="26" borderId="108" xfId="45845" applyFont="true" applyFill="true" applyBorder="true" applyAlignment="true">
      <alignment horizontal="left" vertical="center"/>
    </xf>
    <xf numFmtId="0" fontId="151" fillId="0" borderId="107" xfId="45827" applyFont="true" applyFill="true" applyBorder="true" applyAlignment="true">
      <alignment horizontal="left" vertical="center"/>
    </xf>
    <xf numFmtId="0" fontId="151" fillId="0" borderId="107" xfId="45833" applyFont="true" applyFill="true" applyBorder="true" applyAlignment="true">
      <alignment horizontal="left" vertical="center"/>
    </xf>
    <xf numFmtId="0" fontId="151" fillId="0" borderId="107" xfId="45839" applyFont="true" applyFill="true" applyBorder="true" applyAlignment="true">
      <alignment horizontal="left" vertical="center"/>
    </xf>
    <xf numFmtId="0" fontId="151" fillId="0" borderId="107" xfId="45845" applyFont="true" applyFill="true" applyBorder="true" applyAlignment="true">
      <alignment horizontal="left" vertical="center"/>
    </xf>
    <xf numFmtId="0" fontId="151" fillId="0" borderId="107" xfId="45851" applyFont="true" applyFill="true" applyBorder="true" applyAlignment="true">
      <alignment horizontal="left" vertical="center"/>
    </xf>
    <xf numFmtId="0" fontId="151" fillId="26" borderId="106" xfId="45881" applyFont="true" applyFill="true" applyBorder="true" applyAlignment="true">
      <alignment horizontal="left" vertical="center"/>
    </xf>
    <xf numFmtId="0" fontId="151" fillId="26" borderId="107" xfId="45887" applyFont="true" applyFill="true" applyBorder="true" applyAlignment="true">
      <alignment horizontal="left" vertical="center"/>
    </xf>
    <xf numFmtId="0" fontId="151" fillId="26" borderId="108" xfId="45887" applyFont="true" applyFill="true" applyBorder="true" applyAlignment="true">
      <alignment horizontal="left" vertical="center"/>
    </xf>
    <xf numFmtId="0" fontId="151" fillId="26" borderId="106" xfId="45887" applyFont="true" applyFill="true" applyBorder="true" applyAlignment="true">
      <alignment horizontal="left" vertical="center"/>
    </xf>
    <xf numFmtId="0" fontId="151" fillId="26" borderId="107" xfId="45893" applyFont="true" applyFill="true" applyBorder="true" applyAlignment="true">
      <alignment horizontal="left" vertical="center"/>
    </xf>
    <xf numFmtId="0" fontId="151" fillId="0" borderId="107" xfId="45869" applyFont="true" applyFill="true" applyBorder="true" applyAlignment="true">
      <alignment horizontal="left" vertical="center"/>
    </xf>
    <xf numFmtId="0" fontId="151" fillId="0" borderId="107" xfId="45875" applyFont="true" applyFill="true" applyBorder="true" applyAlignment="true">
      <alignment horizontal="left" vertical="center"/>
    </xf>
    <xf numFmtId="0" fontId="151" fillId="0" borderId="107" xfId="45881" applyFont="true" applyFill="true" applyBorder="true" applyAlignment="true">
      <alignment horizontal="left" vertical="center"/>
    </xf>
    <xf numFmtId="0" fontId="151" fillId="0" borderId="107" xfId="45887" applyFont="true" applyFill="true" applyBorder="true" applyAlignment="true">
      <alignment horizontal="left" vertical="center"/>
    </xf>
    <xf numFmtId="0" fontId="151" fillId="0" borderId="107" xfId="45893" applyFont="true" applyFill="true" applyBorder="true" applyAlignment="true">
      <alignment horizontal="left" vertical="center"/>
    </xf>
    <xf numFmtId="0" fontId="180" fillId="3" borderId="10" xfId="44931" applyFont="true" applyBorder="true" applyAlignment="true">
      <alignment horizontal="center" vertical="center"/>
    </xf>
    <xf numFmtId="0" fontId="180" fillId="3" borderId="10" xfId="44961" applyFont="true" applyBorder="true" applyAlignment="true">
      <alignment horizontal="center" vertical="center"/>
    </xf>
    <xf numFmtId="0" fontId="180" fillId="3" borderId="10" xfId="44987" applyFont="true" applyBorder="true" applyAlignment="true">
      <alignment horizontal="center" vertical="center"/>
    </xf>
    <xf numFmtId="0" fontId="180" fillId="3" borderId="10" xfId="45017" applyFont="true" applyBorder="true" applyAlignment="true">
      <alignment horizontal="center" vertical="center"/>
    </xf>
    <xf numFmtId="0" fontId="180" fillId="3" borderId="10" xfId="45041" applyFont="true" applyBorder="true" applyAlignment="true">
      <alignment horizontal="center" vertical="center"/>
    </xf>
    <xf numFmtId="0" fontId="180" fillId="3" borderId="10" xfId="45083" applyFont="true" applyBorder="true" applyAlignment="true">
      <alignment horizontal="center" vertical="center"/>
    </xf>
    <xf numFmtId="0" fontId="115" fillId="3" borderId="10" xfId="40089" applyFont="true" applyBorder="true" applyAlignment="true">
      <alignment horizontal="center" vertical="center"/>
    </xf>
    <xf numFmtId="170" fontId="155" fillId="27" borderId="136" xfId="19344" applyNumberFormat="true" applyFont="true" applyFill="true" applyBorder="true" applyAlignment="true">
      <alignment horizontal="center" vertical="center"/>
    </xf>
    <xf numFmtId="170" fontId="155" fillId="27" borderId="137" xfId="19344" applyNumberFormat="true" applyFont="true" applyFill="true" applyBorder="true" applyAlignment="true">
      <alignment horizontal="center" vertical="center"/>
    </xf>
    <xf numFmtId="169" fontId="180" fillId="33" borderId="133" xfId="40072" applyNumberFormat="true" applyFont="true" applyFill="true" applyBorder="true" applyAlignment="true">
      <alignment horizontal="center" vertical="center"/>
    </xf>
    <xf numFmtId="169" fontId="180" fillId="33" borderId="138" xfId="40072" applyNumberFormat="true" applyFont="true" applyFill="true" applyBorder="true" applyAlignment="true">
      <alignment horizontal="center" vertical="center"/>
    </xf>
    <xf numFmtId="168" fontId="180" fillId="28" borderId="139" xfId="40077" applyNumberFormat="true" applyFont="true" applyFill="true" applyBorder="true" applyAlignment="true">
      <alignment horizontal="center" vertical="center"/>
    </xf>
    <xf numFmtId="168" fontId="180" fillId="28" borderId="123" xfId="40077" applyNumberFormat="true" applyFont="true" applyFill="true" applyBorder="true" applyAlignment="true">
      <alignment horizontal="center" vertical="center"/>
    </xf>
    <xf numFmtId="0" fontId="115" fillId="3" borderId="10" xfId="39969" applyFont="true" applyBorder="true" applyAlignment="true">
      <alignment horizontal="center" vertical="center"/>
    </xf>
    <xf numFmtId="0" fontId="151" fillId="3" borderId="10" xfId="39968" applyFont="true" applyBorder="true" applyAlignment="true">
      <alignment horizontal="center" vertical="center"/>
    </xf>
    <xf numFmtId="0" fontId="151" fillId="3" borderId="10" xfId="39970" applyFont="true" applyBorder="true" applyAlignment="true">
      <alignment horizontal="center" vertical="center"/>
    </xf>
    <xf numFmtId="0" fontId="115" fillId="3" borderId="10" xfId="40029" applyFont="true" applyBorder="true" applyAlignment="true">
      <alignment horizontal="center" vertical="center"/>
    </xf>
    <xf numFmtId="0" fontId="151" fillId="3" borderId="10" xfId="40028" applyFont="true" applyBorder="true" applyAlignment="true">
      <alignment horizontal="center" vertical="center"/>
    </xf>
    <xf numFmtId="0" fontId="151" fillId="3" borderId="10" xfId="40030" applyFont="true" applyBorder="true" applyAlignment="true">
      <alignment horizontal="center" vertical="center"/>
    </xf>
    <xf numFmtId="0" fontId="115" fillId="3" borderId="10" xfId="40149" applyFont="true" applyBorder="true" applyAlignment="true">
      <alignment horizontal="center" vertical="center"/>
    </xf>
    <xf numFmtId="0" fontId="151" fillId="3" borderId="10" xfId="40148" applyFont="true" applyBorder="true" applyAlignment="true">
      <alignment horizontal="center" vertical="center"/>
    </xf>
    <xf numFmtId="0" fontId="151" fillId="3" borderId="10" xfId="40150" applyFont="true" applyBorder="true" applyAlignment="true">
      <alignment horizontal="center" vertical="center"/>
    </xf>
    <xf numFmtId="0" fontId="115" fillId="3" borderId="10" xfId="40209" applyFont="true" applyBorder="true" applyAlignment="true">
      <alignment horizontal="center" vertical="center"/>
    </xf>
    <xf numFmtId="0" fontId="151" fillId="3" borderId="10" xfId="40208" applyFont="true" applyBorder="true" applyAlignment="true">
      <alignment horizontal="center" vertical="center"/>
    </xf>
    <xf numFmtId="0" fontId="151" fillId="3" borderId="10" xfId="40210" applyFont="true" applyBorder="true" applyAlignment="true">
      <alignment horizontal="center" vertical="center"/>
    </xf>
    <xf numFmtId="0" fontId="115" fillId="3" borderId="10" xfId="40269" applyFont="true" applyBorder="true" applyAlignment="true">
      <alignment horizontal="center" vertical="center"/>
    </xf>
    <xf numFmtId="0" fontId="151" fillId="3" borderId="10" xfId="40268" applyFont="true" applyBorder="true" applyAlignment="true">
      <alignment horizontal="center" vertical="center"/>
    </xf>
    <xf numFmtId="0" fontId="151" fillId="3" borderId="10" xfId="40270" applyFont="true" applyBorder="true" applyAlignment="true">
      <alignment horizontal="center" vertical="center"/>
    </xf>
    <xf numFmtId="0" fontId="115" fillId="3" borderId="10" xfId="40329" applyFont="true" applyBorder="true" applyAlignment="true">
      <alignment horizontal="center" vertical="center"/>
    </xf>
    <xf numFmtId="0" fontId="151" fillId="3" borderId="10" xfId="40328" applyFont="true" applyBorder="true" applyAlignment="true">
      <alignment horizontal="center" vertical="center"/>
    </xf>
    <xf numFmtId="0" fontId="151" fillId="3" borderId="10" xfId="40330" applyFont="true" applyBorder="true" applyAlignment="true">
      <alignment horizontal="center" vertical="center"/>
    </xf>
    <xf numFmtId="0" fontId="115" fillId="3" borderId="10" xfId="40397" applyFont="true" applyBorder="true" applyAlignment="true">
      <alignment horizontal="center" vertical="center"/>
    </xf>
    <xf numFmtId="0" fontId="151" fillId="3" borderId="10" xfId="40396" applyFont="true" applyBorder="true" applyAlignment="true">
      <alignment horizontal="center" vertical="center"/>
    </xf>
    <xf numFmtId="0" fontId="151" fillId="3" borderId="10" xfId="40398" applyFont="true" applyBorder="true" applyAlignment="true">
      <alignment horizontal="center" vertical="center"/>
    </xf>
    <xf numFmtId="0" fontId="151" fillId="3" borderId="10" xfId="44930" applyFont="true" applyBorder="true" applyAlignment="true">
      <alignment horizontal="center" vertical="center"/>
    </xf>
    <xf numFmtId="0" fontId="151" fillId="3" borderId="10" xfId="44932" applyFont="true" applyBorder="true" applyAlignment="true">
      <alignment horizontal="center" vertical="center"/>
    </xf>
    <xf numFmtId="0" fontId="151" fillId="3" borderId="10" xfId="44960" applyFont="true" applyBorder="true" applyAlignment="true">
      <alignment horizontal="center" vertical="center"/>
    </xf>
    <xf numFmtId="0" fontId="151" fillId="3" borderId="10" xfId="44962" applyFont="true" applyBorder="true" applyAlignment="true">
      <alignment horizontal="center" vertical="center"/>
    </xf>
    <xf numFmtId="0" fontId="151" fillId="3" borderId="10" xfId="44986" applyFont="true" applyBorder="true" applyAlignment="true">
      <alignment horizontal="center" vertical="center"/>
    </xf>
    <xf numFmtId="0" fontId="151" fillId="3" borderId="10" xfId="44988" applyFont="true" applyBorder="true" applyAlignment="true">
      <alignment horizontal="center" vertical="center"/>
    </xf>
    <xf numFmtId="0" fontId="151" fillId="3" borderId="10" xfId="45016" applyFont="true" applyBorder="true" applyAlignment="true">
      <alignment horizontal="center" vertical="center"/>
    </xf>
    <xf numFmtId="0" fontId="151" fillId="3" borderId="10" xfId="45018" applyFont="true" applyBorder="true" applyAlignment="true">
      <alignment horizontal="center" vertical="center"/>
    </xf>
    <xf numFmtId="0" fontId="151" fillId="3" borderId="10" xfId="45040" applyFont="true" applyBorder="true" applyAlignment="true">
      <alignment horizontal="center" vertical="center"/>
    </xf>
    <xf numFmtId="0" fontId="151" fillId="3" borderId="10" xfId="45042" applyFont="true" applyBorder="true" applyAlignment="true">
      <alignment horizontal="center" vertical="center"/>
    </xf>
    <xf numFmtId="0" fontId="151" fillId="3" borderId="10" xfId="45082" applyFont="true" applyBorder="true" applyAlignment="true">
      <alignment horizontal="center" vertical="center"/>
    </xf>
    <xf numFmtId="0" fontId="151" fillId="3" borderId="10" xfId="45084" applyFont="true" applyBorder="true" applyAlignment="true">
      <alignment horizontal="center" vertical="center"/>
    </xf>
    <xf numFmtId="169" fontId="150" fillId="33" borderId="106" xfId="44944" applyNumberFormat="true" applyFont="true" applyFill="true" applyBorder="true" applyAlignment="true">
      <alignment horizontal="center" vertical="center"/>
    </xf>
    <xf numFmtId="169" fontId="150" fillId="33" borderId="107" xfId="44950" applyNumberFormat="true" applyFont="true" applyFill="true" applyBorder="true" applyAlignment="true">
      <alignment horizontal="center" vertical="center"/>
    </xf>
    <xf numFmtId="169" fontId="150" fillId="33" borderId="108" xfId="44956" applyNumberFormat="true" applyFont="true" applyFill="true" applyBorder="true" applyAlignment="true">
      <alignment horizontal="center" vertical="center"/>
    </xf>
    <xf numFmtId="170" fontId="155" fillId="27" borderId="140" xfId="19344" applyNumberFormat="true" applyFont="true" applyFill="true" applyBorder="true" applyAlignment="true">
      <alignment horizontal="center" vertical="center"/>
    </xf>
    <xf numFmtId="169" fontId="150" fillId="33" borderId="106" xfId="44980" applyNumberFormat="true" applyFont="true" applyFill="true" applyBorder="true" applyAlignment="true">
      <alignment horizontal="center" vertical="center"/>
    </xf>
    <xf numFmtId="169" fontId="150" fillId="33" borderId="107" xfId="44980" applyNumberFormat="true" applyFont="true" applyFill="true" applyBorder="true" applyAlignment="true">
      <alignment horizontal="center" vertical="center"/>
    </xf>
    <xf numFmtId="169" fontId="150" fillId="33" borderId="107" xfId="44974" applyNumberFormat="true" applyFont="true" applyFill="true" applyBorder="true" applyAlignment="true">
      <alignment horizontal="center" vertical="center"/>
    </xf>
    <xf numFmtId="169" fontId="180" fillId="33" borderId="107" xfId="40058" applyNumberFormat="true" applyFont="true" applyFill="true" applyBorder="true" applyAlignment="true">
      <alignment horizontal="center" vertical="center"/>
    </xf>
    <xf numFmtId="169" fontId="180" fillId="33" borderId="116" xfId="40072" applyNumberFormat="true" applyFont="true" applyFill="true" applyBorder="true" applyAlignment="true">
      <alignment horizontal="center" vertical="center"/>
    </xf>
    <xf numFmtId="169" fontId="150" fillId="33" borderId="106" xfId="45000" applyNumberFormat="true" applyFont="true" applyFill="true" applyBorder="true" applyAlignment="true">
      <alignment horizontal="center" vertical="center"/>
    </xf>
    <xf numFmtId="169" fontId="150" fillId="33" borderId="107" xfId="45006" applyNumberFormat="true" applyFont="true" applyFill="true" applyBorder="true" applyAlignment="true">
      <alignment horizontal="center" vertical="center"/>
    </xf>
    <xf numFmtId="169" fontId="150" fillId="33" borderId="107" xfId="45012" applyNumberFormat="true" applyFont="true" applyFill="true" applyBorder="true" applyAlignment="true">
      <alignment horizontal="center" vertical="center"/>
    </xf>
    <xf numFmtId="168" fontId="150" fillId="33" borderId="107" xfId="19367" applyNumberFormat="true" applyFont="true" applyFill="true" applyBorder="true" applyAlignment="true">
      <alignment horizontal="center" vertical="center"/>
    </xf>
    <xf numFmtId="168" fontId="150" fillId="33" borderId="107" xfId="19371" applyNumberFormat="true" applyFont="true" applyFill="true" applyBorder="true" applyAlignment="true">
      <alignment horizontal="center" vertical="center"/>
    </xf>
    <xf numFmtId="169" fontId="180" fillId="33" borderId="106" xfId="45028" applyNumberFormat="true" applyFont="true" applyFill="true" applyBorder="true" applyAlignment="true">
      <alignment horizontal="center" vertical="center"/>
    </xf>
    <xf numFmtId="169" fontId="180" fillId="33" borderId="107" xfId="45032" applyNumberFormat="true" applyFont="true" applyFill="true" applyBorder="true" applyAlignment="true">
      <alignment horizontal="center" vertical="center"/>
    </xf>
    <xf numFmtId="169" fontId="180" fillId="33" borderId="108" xfId="45036" applyNumberFormat="true" applyFont="true" applyFill="true" applyBorder="true" applyAlignment="true">
      <alignment horizontal="center" vertical="center"/>
    </xf>
    <xf numFmtId="169" fontId="150" fillId="33" borderId="106" xfId="45054" applyNumberFormat="true" applyFont="true" applyFill="true" applyBorder="true" applyAlignment="true">
      <alignment horizontal="center" vertical="center"/>
    </xf>
    <xf numFmtId="169" fontId="150" fillId="33" borderId="107" xfId="45060" applyNumberFormat="true" applyFont="true" applyFill="true" applyBorder="true" applyAlignment="true">
      <alignment horizontal="center" vertical="center"/>
    </xf>
    <xf numFmtId="169" fontId="180" fillId="33" borderId="107" xfId="45058" applyNumberFormat="true" applyFont="true" applyFill="true" applyBorder="true" applyAlignment="true">
      <alignment horizontal="center" vertical="center"/>
    </xf>
    <xf numFmtId="169" fontId="180" fillId="33" borderId="107" xfId="40238" applyNumberFormat="true" applyFont="true" applyFill="true" applyBorder="true" applyAlignment="true">
      <alignment horizontal="center" vertical="center"/>
    </xf>
    <xf numFmtId="169" fontId="180" fillId="33" borderId="107" xfId="40250" applyNumberFormat="true" applyFont="true" applyFill="true" applyBorder="true" applyAlignment="true">
      <alignment horizontal="center" vertical="center"/>
    </xf>
    <xf numFmtId="169" fontId="150" fillId="33" borderId="107" xfId="19389" applyNumberFormat="true" applyFont="true" applyFill="true" applyBorder="true" applyAlignment="true">
      <alignment horizontal="center" vertical="center" wrapText="true"/>
    </xf>
    <xf numFmtId="0" fontId="151" fillId="33" borderId="107" xfId="45042" applyFont="true" applyFill="true" applyBorder="true" applyAlignment="true">
      <alignment horizontal="center" vertical="center" wrapText="true"/>
    </xf>
    <xf numFmtId="0" fontId="151" fillId="33" borderId="107" xfId="45048" applyFont="true" applyFill="true" applyBorder="true" applyAlignment="true">
      <alignment horizontal="center" vertical="center" wrapText="true"/>
    </xf>
    <xf numFmtId="168" fontId="150" fillId="33" borderId="107" xfId="45070" applyNumberFormat="true" applyFont="true" applyFill="true" applyBorder="true" applyAlignment="true">
      <alignment horizontal="center" vertical="center"/>
    </xf>
    <xf numFmtId="168" fontId="150" fillId="33" borderId="107" xfId="45074" applyNumberFormat="true" applyFont="true" applyFill="true" applyBorder="true" applyAlignment="true">
      <alignment horizontal="center" vertical="center"/>
    </xf>
    <xf numFmtId="168" fontId="150" fillId="33" borderId="107" xfId="45078" applyNumberFormat="true" applyFont="true" applyFill="true" applyBorder="true" applyAlignment="true">
      <alignment horizontal="center" vertical="center"/>
    </xf>
    <xf numFmtId="168" fontId="150" fillId="33" borderId="107" xfId="19398" applyNumberFormat="true" applyFont="true" applyFill="true" applyBorder="true" applyAlignment="true">
      <alignment horizontal="center" vertical="center" wrapText="true"/>
    </xf>
    <xf numFmtId="168" fontId="150" fillId="33" borderId="107" xfId="19402" applyNumberFormat="true" applyFont="true" applyFill="true" applyBorder="true" applyAlignment="true">
      <alignment horizontal="center" vertical="center" wrapText="true"/>
    </xf>
    <xf numFmtId="169" fontId="150" fillId="33" borderId="107" xfId="19425" applyNumberFormat="true" applyFont="true" applyFill="true" applyBorder="true" applyAlignment="true">
      <alignment horizontal="center" vertical="center" wrapText="true"/>
    </xf>
    <xf numFmtId="0" fontId="151" fillId="33" borderId="107" xfId="45084" applyFont="true" applyFill="true" applyBorder="true" applyAlignment="true">
      <alignment horizontal="center" vertical="center" wrapText="true"/>
    </xf>
    <xf numFmtId="0" fontId="151" fillId="33" borderId="107" xfId="45090" applyFont="true" applyFill="true" applyBorder="true" applyAlignment="true">
      <alignment horizontal="center" vertical="center" wrapText="true"/>
    </xf>
    <xf numFmtId="0" fontId="151" fillId="33" borderId="107" xfId="19409" applyFont="true" applyFill="true" applyBorder="true" applyAlignment="true">
      <alignment horizontal="center" vertical="center" wrapText="true"/>
    </xf>
    <xf numFmtId="0" fontId="151" fillId="33" borderId="107" xfId="19414" applyFont="true" applyFill="true" applyBorder="true" applyAlignment="true">
      <alignment horizontal="center" vertical="center" wrapText="true"/>
    </xf>
    <xf numFmtId="168" fontId="150" fillId="33" borderId="107" xfId="19431" applyNumberFormat="true" applyFont="true" applyFill="true" applyBorder="true" applyAlignment="true">
      <alignment horizontal="center" vertical="center" wrapText="true"/>
    </xf>
    <xf numFmtId="168" fontId="150" fillId="33" borderId="107" xfId="19435" applyNumberFormat="true" applyFont="true" applyFill="true" applyBorder="true" applyAlignment="true">
      <alignment horizontal="center" vertical="center" wrapText="true"/>
    </xf>
    <xf numFmtId="168" fontId="150" fillId="33" borderId="107" xfId="19439" applyNumberFormat="true" applyFont="true" applyFill="true" applyBorder="true" applyAlignment="true">
      <alignment horizontal="center" vertical="center" wrapText="true"/>
    </xf>
    <xf numFmtId="169" fontId="180" fillId="0" borderId="10" xfId="40058" applyNumberFormat="true" applyFont="true" applyFill="true" applyBorder="true" applyAlignment="true">
      <alignment horizontal="center" vertical="center"/>
    </xf>
    <xf numFmtId="169" fontId="180" fillId="0" borderId="10" xfId="40060" applyNumberFormat="true" applyFont="true" applyFill="true" applyBorder="true" applyAlignment="true">
      <alignment horizontal="center" vertical="center"/>
    </xf>
    <xf numFmtId="169" fontId="180" fillId="0" borderId="10" xfId="40072" applyNumberFormat="true" applyFont="true" applyFill="true" applyBorder="true" applyAlignment="true">
      <alignment horizontal="center" vertical="center"/>
    </xf>
    <xf numFmtId="169" fontId="180" fillId="0" borderId="10" xfId="40238" applyNumberFormat="true" applyFont="true" applyFill="true" applyBorder="true" applyAlignment="true">
      <alignment horizontal="center" vertical="center"/>
    </xf>
    <xf numFmtId="169" fontId="180" fillId="0" borderId="10" xfId="40240" applyNumberFormat="true" applyFont="true" applyFill="true" applyBorder="true" applyAlignment="true">
      <alignment horizontal="center" vertical="center"/>
    </xf>
    <xf numFmtId="169" fontId="180" fillId="0" borderId="10" xfId="40250" applyNumberFormat="true" applyFont="true" applyFill="true" applyBorder="true" applyAlignment="true">
      <alignment horizontal="center" vertical="center"/>
    </xf>
    <xf numFmtId="169" fontId="180" fillId="0" borderId="10" xfId="40252" applyNumberFormat="true" applyFont="true" applyFill="true" applyBorder="true" applyAlignment="true">
      <alignment horizontal="center" vertical="center"/>
    </xf>
    <xf numFmtId="0" fontId="151" fillId="3" borderId="55" xfId="39980" applyFont="true" applyBorder="true" applyAlignment="true">
      <alignment horizontal="center" vertical="center" wrapText="true"/>
    </xf>
    <xf numFmtId="168" fontId="180" fillId="28" borderId="62" xfId="39992" applyNumberFormat="true" applyFont="true" applyFill="true" applyBorder="true" applyAlignment="true">
      <alignment horizontal="center" vertical="center"/>
    </xf>
    <xf numFmtId="168" fontId="180" fillId="28" borderId="64" xfId="40004" applyNumberFormat="true" applyFont="true" applyFill="true" applyBorder="true" applyAlignment="true">
      <alignment horizontal="center" vertical="center"/>
    </xf>
    <xf numFmtId="168" fontId="180" fillId="28" borderId="86" xfId="40016" applyNumberFormat="true" applyFont="true" applyFill="true" applyBorder="true" applyAlignment="true">
      <alignment horizontal="center" vertical="center"/>
    </xf>
    <xf numFmtId="0" fontId="151" fillId="3" borderId="55" xfId="40040" applyFont="true" applyBorder="true" applyAlignment="true">
      <alignment horizontal="center" vertical="center" wrapText="true"/>
    </xf>
    <xf numFmtId="168" fontId="180" fillId="28" borderId="62" xfId="40052" applyNumberFormat="true" applyFont="true" applyFill="true" applyBorder="true" applyAlignment="true">
      <alignment horizontal="center" vertical="center"/>
    </xf>
    <xf numFmtId="168" fontId="180" fillId="28" borderId="64" xfId="40064" applyNumberFormat="true" applyFont="true" applyFill="true" applyBorder="true" applyAlignment="true">
      <alignment horizontal="center" vertical="center"/>
    </xf>
    <xf numFmtId="0" fontId="151" fillId="3" borderId="55" xfId="40100" applyFont="true" applyBorder="true" applyAlignment="true">
      <alignment horizontal="center" vertical="center" wrapText="true"/>
    </xf>
    <xf numFmtId="168" fontId="150" fillId="28" borderId="62" xfId="40112" applyNumberFormat="true" applyFont="true" applyFill="true" applyBorder="true" applyAlignment="true">
      <alignment horizontal="center" vertical="center"/>
    </xf>
    <xf numFmtId="168" fontId="150" fillId="28" borderId="64" xfId="40124" applyNumberFormat="true" applyFont="true" applyFill="true" applyBorder="true" applyAlignment="true">
      <alignment horizontal="center" vertical="center"/>
    </xf>
    <xf numFmtId="168" fontId="150" fillId="28" borderId="86" xfId="40124" applyNumberFormat="true" applyFont="true" applyFill="true" applyBorder="true" applyAlignment="true">
      <alignment horizontal="center" vertical="center"/>
    </xf>
    <xf numFmtId="0" fontId="151" fillId="3" borderId="55" xfId="40160" applyFont="true" applyBorder="true" applyAlignment="true">
      <alignment horizontal="center" vertical="center" wrapText="true"/>
    </xf>
    <xf numFmtId="168" fontId="180" fillId="28" borderId="62" xfId="40172" applyNumberFormat="true" applyFont="true" applyFill="true" applyBorder="true" applyAlignment="true">
      <alignment horizontal="center" vertical="center"/>
    </xf>
    <xf numFmtId="168" fontId="180" fillId="28" borderId="64" xfId="40184" applyNumberFormat="true" applyFont="true" applyFill="true" applyBorder="true" applyAlignment="true">
      <alignment horizontal="center" vertical="center"/>
    </xf>
    <xf numFmtId="168" fontId="180" fillId="28" borderId="86" xfId="40196" applyNumberFormat="true" applyFont="true" applyFill="true" applyBorder="true" applyAlignment="true">
      <alignment horizontal="center" vertical="center"/>
    </xf>
    <xf numFmtId="0" fontId="151" fillId="3" borderId="55" xfId="40220" applyFont="true" applyBorder="true" applyAlignment="true">
      <alignment horizontal="center" vertical="center" wrapText="true"/>
    </xf>
    <xf numFmtId="168" fontId="180" fillId="28" borderId="62" xfId="40232" applyNumberFormat="true" applyFont="true" applyFill="true" applyBorder="true" applyAlignment="true">
      <alignment horizontal="center" vertical="center"/>
    </xf>
    <xf numFmtId="168" fontId="180" fillId="28" borderId="64" xfId="40244" applyNumberFormat="true" applyFont="true" applyFill="true" applyBorder="true" applyAlignment="true">
      <alignment horizontal="center" vertical="center"/>
    </xf>
    <xf numFmtId="168" fontId="180" fillId="28" borderId="64" xfId="40256" applyNumberFormat="true" applyFont="true" applyFill="true" applyBorder="true" applyAlignment="true">
      <alignment horizontal="center" vertical="center"/>
    </xf>
    <xf numFmtId="168" fontId="150" fillId="28" borderId="72" xfId="40244" applyNumberFormat="true" applyFont="true" applyFill="true" applyBorder="true" applyAlignment="true">
      <alignment horizontal="center" vertical="center"/>
    </xf>
    <xf numFmtId="168" fontId="150" fillId="28" borderId="64" xfId="40244" applyNumberFormat="true" applyFont="true" applyFill="true" applyBorder="true" applyAlignment="true">
      <alignment horizontal="center" vertical="center"/>
    </xf>
    <xf numFmtId="168" fontId="150" fillId="28" borderId="86" xfId="40244" applyNumberFormat="true" applyFont="true" applyFill="true" applyBorder="true" applyAlignment="true">
      <alignment horizontal="center" vertical="center"/>
    </xf>
    <xf numFmtId="0" fontId="151" fillId="3" borderId="55" xfId="40280" applyFont="true" applyBorder="true" applyAlignment="true">
      <alignment horizontal="center" vertical="center" wrapText="true"/>
    </xf>
    <xf numFmtId="168" fontId="180" fillId="28" borderId="62" xfId="40292" applyNumberFormat="true" applyFont="true" applyFill="true" applyBorder="true" applyAlignment="true">
      <alignment horizontal="center" vertical="center"/>
    </xf>
    <xf numFmtId="168" fontId="180" fillId="28" borderId="64" xfId="40304" applyNumberFormat="true" applyFont="true" applyFill="true" applyBorder="true" applyAlignment="true">
      <alignment horizontal="center" vertical="center"/>
    </xf>
    <xf numFmtId="168" fontId="150" fillId="28" borderId="64" xfId="40304" applyNumberFormat="true" applyFont="true" applyFill="true" applyBorder="true" applyAlignment="true">
      <alignment horizontal="center" vertical="center"/>
    </xf>
    <xf numFmtId="168" fontId="150" fillId="28" borderId="86" xfId="40304" applyNumberFormat="true" applyFont="true" applyFill="true" applyBorder="true" applyAlignment="true">
      <alignment horizontal="center" vertical="center"/>
    </xf>
    <xf numFmtId="0" fontId="151" fillId="3" borderId="55" xfId="40340" applyFont="true" applyBorder="true" applyAlignment="true">
      <alignment horizontal="center" vertical="center" wrapText="true"/>
    </xf>
    <xf numFmtId="168" fontId="180" fillId="28" borderId="62" xfId="40534" applyNumberFormat="true" applyFont="true" applyFill="true" applyBorder="true" applyAlignment="true">
      <alignment horizontal="center" vertical="center"/>
    </xf>
    <xf numFmtId="168" fontId="180" fillId="28" borderId="64" xfId="40540" applyNumberFormat="true" applyFont="true" applyFill="true" applyBorder="true" applyAlignment="true">
      <alignment horizontal="center" vertical="center"/>
    </xf>
    <xf numFmtId="168" fontId="180" fillId="28" borderId="86" xfId="40546" applyNumberFormat="true" applyFont="true" applyFill="true" applyBorder="true" applyAlignment="true">
      <alignment horizontal="center" vertical="center"/>
    </xf>
    <xf numFmtId="0" fontId="151" fillId="3" borderId="55" xfId="40408" applyFont="true" applyBorder="true" applyAlignment="true">
      <alignment horizontal="center" vertical="center" wrapText="true"/>
    </xf>
    <xf numFmtId="168" fontId="180" fillId="28" borderId="62" xfId="40420" applyNumberFormat="true" applyFont="true" applyFill="true" applyBorder="true" applyAlignment="true">
      <alignment horizontal="center" vertical="center"/>
    </xf>
    <xf numFmtId="168" fontId="180" fillId="28" borderId="64" xfId="40432" applyNumberFormat="true" applyFont="true" applyFill="true" applyBorder="true" applyAlignment="true">
      <alignment horizontal="center" vertical="center"/>
    </xf>
    <xf numFmtId="168" fontId="180" fillId="28" borderId="86" xfId="40444" applyNumberFormat="true" applyFont="true" applyFill="true" applyBorder="true" applyAlignment="true">
      <alignment horizontal="center" vertical="center"/>
    </xf>
    <xf numFmtId="0" fontId="151" fillId="0" borderId="10" xfId="39968" applyFont="true" applyFill="true" applyBorder="true" applyAlignment="true">
      <alignment horizontal="center" vertical="center"/>
    </xf>
    <xf numFmtId="0" fontId="151" fillId="0" borderId="10" xfId="39970" applyFont="true" applyFill="true" applyBorder="true" applyAlignment="true">
      <alignment horizontal="center" vertical="center"/>
    </xf>
    <xf numFmtId="0" fontId="151" fillId="0" borderId="10" xfId="39980" applyFont="true" applyFill="true" applyBorder="true" applyAlignment="true">
      <alignment horizontal="center" vertical="center" wrapText="true"/>
    </xf>
    <xf numFmtId="0" fontId="151" fillId="0" borderId="10" xfId="39982" applyFont="true" applyFill="true" applyBorder="true" applyAlignment="true">
      <alignment horizontal="center" vertical="center" wrapText="true"/>
    </xf>
    <xf numFmtId="168" fontId="180" fillId="0" borderId="10" xfId="39992" applyNumberFormat="true" applyFont="true" applyFill="true" applyBorder="true" applyAlignment="true">
      <alignment horizontal="center" vertical="center"/>
    </xf>
    <xf numFmtId="168" fontId="180" fillId="0" borderId="10" xfId="39994" applyNumberFormat="true" applyFont="true" applyFill="true" applyBorder="true" applyAlignment="true">
      <alignment horizontal="center" vertical="center"/>
    </xf>
    <xf numFmtId="168" fontId="180" fillId="0" borderId="10" xfId="40004" applyNumberFormat="true" applyFont="true" applyFill="true" applyBorder="true" applyAlignment="true">
      <alignment horizontal="center" vertical="center"/>
    </xf>
    <xf numFmtId="168" fontId="180" fillId="0" borderId="10" xfId="40006" applyNumberFormat="true" applyFont="true" applyFill="true" applyBorder="true" applyAlignment="true">
      <alignment horizontal="center" vertical="center"/>
    </xf>
    <xf numFmtId="168" fontId="180" fillId="0" borderId="10" xfId="40016" applyNumberFormat="true" applyFont="true" applyFill="true" applyBorder="true" applyAlignment="true">
      <alignment horizontal="center" vertical="center"/>
    </xf>
    <xf numFmtId="168" fontId="180" fillId="0" borderId="10" xfId="40018" applyNumberFormat="true" applyFont="true" applyFill="true" applyBorder="true" applyAlignment="true">
      <alignment horizontal="center" vertical="center"/>
    </xf>
    <xf numFmtId="0" fontId="151" fillId="0" borderId="10" xfId="40028" applyFont="true" applyFill="true" applyBorder="true" applyAlignment="true">
      <alignment horizontal="center" vertical="center"/>
    </xf>
    <xf numFmtId="0" fontId="151" fillId="0" borderId="10" xfId="40030" applyFont="true" applyFill="true" applyBorder="true" applyAlignment="true">
      <alignment horizontal="center" vertical="center"/>
    </xf>
    <xf numFmtId="0" fontId="151" fillId="0" borderId="10" xfId="40040" applyFont="true" applyFill="true" applyBorder="true" applyAlignment="true">
      <alignment horizontal="center" vertical="center" wrapText="true"/>
    </xf>
    <xf numFmtId="0" fontId="151" fillId="0" borderId="10" xfId="40042" applyFont="true" applyFill="true" applyBorder="true" applyAlignment="true">
      <alignment horizontal="center" vertical="center" wrapText="true"/>
    </xf>
    <xf numFmtId="168" fontId="180" fillId="0" borderId="10" xfId="40052" applyNumberFormat="true" applyFont="true" applyFill="true" applyBorder="true" applyAlignment="true">
      <alignment horizontal="center" vertical="center"/>
    </xf>
    <xf numFmtId="168" fontId="180" fillId="0" borderId="10" xfId="40054" applyNumberFormat="true" applyFont="true" applyFill="true" applyBorder="true" applyAlignment="true">
      <alignment horizontal="center" vertical="center"/>
    </xf>
    <xf numFmtId="168" fontId="180" fillId="0" borderId="10" xfId="40064" applyNumberFormat="true" applyFont="true" applyFill="true" applyBorder="true" applyAlignment="true">
      <alignment horizontal="center" vertical="center"/>
    </xf>
    <xf numFmtId="168" fontId="180" fillId="0" borderId="10" xfId="40066" applyNumberFormat="true" applyFont="true" applyFill="true" applyBorder="true" applyAlignment="true">
      <alignment horizontal="center" vertical="center"/>
    </xf>
    <xf numFmtId="168" fontId="180" fillId="0" borderId="10" xfId="40077" applyNumberFormat="true" applyFont="true" applyFill="true" applyBorder="true" applyAlignment="true">
      <alignment horizontal="center" vertical="center"/>
    </xf>
    <xf numFmtId="168" fontId="180" fillId="0" borderId="10" xfId="40078" applyNumberFormat="true" applyFont="true" applyFill="true" applyBorder="true" applyAlignment="true">
      <alignment horizontal="center" vertical="center"/>
    </xf>
    <xf numFmtId="0" fontId="151" fillId="0" borderId="10" xfId="40088" applyFont="true" applyFill="true" applyBorder="true" applyAlignment="true">
      <alignment horizontal="center" vertical="center"/>
    </xf>
    <xf numFmtId="0" fontId="151" fillId="0" borderId="10" xfId="40090" applyFont="true" applyFill="true" applyBorder="true" applyAlignment="true">
      <alignment horizontal="center" vertical="center"/>
    </xf>
    <xf numFmtId="0" fontId="151" fillId="0" borderId="10" xfId="40100" applyFont="true" applyFill="true" applyBorder="true" applyAlignment="true">
      <alignment horizontal="center" vertical="center" wrapText="true"/>
    </xf>
    <xf numFmtId="0" fontId="151" fillId="0" borderId="10" xfId="40102" applyFont="true" applyFill="true" applyBorder="true" applyAlignment="true">
      <alignment horizontal="center" vertical="center" wrapText="true"/>
    </xf>
    <xf numFmtId="168" fontId="150" fillId="0" borderId="10" xfId="40112" applyNumberFormat="true" applyFont="true" applyFill="true" applyBorder="true" applyAlignment="true">
      <alignment horizontal="center" vertical="center"/>
    </xf>
    <xf numFmtId="168" fontId="150" fillId="0" borderId="10" xfId="40114" applyNumberFormat="true" applyFont="true" applyFill="true" applyBorder="true" applyAlignment="true">
      <alignment horizontal="center" vertical="center"/>
    </xf>
    <xf numFmtId="168" fontId="150" fillId="0" borderId="10" xfId="40124" applyNumberFormat="true" applyFont="true" applyFill="true" applyBorder="true" applyAlignment="true">
      <alignment horizontal="center" vertical="center"/>
    </xf>
    <xf numFmtId="168" fontId="150" fillId="0" borderId="10" xfId="40126" applyNumberFormat="true" applyFont="true" applyFill="true" applyBorder="true" applyAlignment="true">
      <alignment horizontal="center" vertical="center"/>
    </xf>
    <xf numFmtId="0" fontId="151" fillId="0" borderId="10" xfId="40148" applyFont="true" applyFill="true" applyBorder="true" applyAlignment="true">
      <alignment horizontal="center" vertical="center"/>
    </xf>
    <xf numFmtId="0" fontId="151" fillId="0" borderId="10" xfId="40150" applyFont="true" applyFill="true" applyBorder="true" applyAlignment="true">
      <alignment horizontal="center" vertical="center"/>
    </xf>
    <xf numFmtId="0" fontId="151" fillId="0" borderId="10" xfId="40160" applyFont="true" applyFill="true" applyBorder="true" applyAlignment="true">
      <alignment horizontal="center" vertical="center" wrapText="true"/>
    </xf>
    <xf numFmtId="0" fontId="151" fillId="0" borderId="10" xfId="40162" applyFont="true" applyFill="true" applyBorder="true" applyAlignment="true">
      <alignment horizontal="center" vertical="center" wrapText="true"/>
    </xf>
    <xf numFmtId="168" fontId="180" fillId="0" borderId="10" xfId="40172" applyNumberFormat="true" applyFont="true" applyFill="true" applyBorder="true" applyAlignment="true">
      <alignment horizontal="center" vertical="center"/>
    </xf>
    <xf numFmtId="168" fontId="180" fillId="0" borderId="10" xfId="40174" applyNumberFormat="true" applyFont="true" applyFill="true" applyBorder="true" applyAlignment="true">
      <alignment horizontal="center" vertical="center"/>
    </xf>
    <xf numFmtId="168" fontId="180" fillId="0" borderId="10" xfId="40184" applyNumberFormat="true" applyFont="true" applyFill="true" applyBorder="true" applyAlignment="true">
      <alignment horizontal="center" vertical="center"/>
    </xf>
    <xf numFmtId="168" fontId="180" fillId="0" borderId="10" xfId="40186" applyNumberFormat="true" applyFont="true" applyFill="true" applyBorder="true" applyAlignment="true">
      <alignment horizontal="center" vertical="center"/>
    </xf>
    <xf numFmtId="168" fontId="180" fillId="0" borderId="10" xfId="40196" applyNumberFormat="true" applyFont="true" applyFill="true" applyBorder="true" applyAlignment="true">
      <alignment horizontal="center" vertical="center"/>
    </xf>
    <xf numFmtId="168" fontId="180" fillId="0" borderId="10" xfId="40198" applyNumberFormat="true" applyFont="true" applyFill="true" applyBorder="true" applyAlignment="true">
      <alignment horizontal="center" vertical="center"/>
    </xf>
    <xf numFmtId="0" fontId="151" fillId="0" borderId="10" xfId="40208" applyFont="true" applyFill="true" applyBorder="true" applyAlignment="true">
      <alignment horizontal="center" vertical="center"/>
    </xf>
    <xf numFmtId="0" fontId="151" fillId="0" borderId="10" xfId="40210" applyFont="true" applyFill="true" applyBorder="true" applyAlignment="true">
      <alignment horizontal="center" vertical="center"/>
    </xf>
    <xf numFmtId="0" fontId="151" fillId="0" borderId="10" xfId="40220" applyFont="true" applyFill="true" applyBorder="true" applyAlignment="true">
      <alignment horizontal="center" vertical="center" wrapText="true"/>
    </xf>
    <xf numFmtId="0" fontId="151" fillId="0" borderId="10" xfId="40222" applyFont="true" applyFill="true" applyBorder="true" applyAlignment="true">
      <alignment horizontal="center" vertical="center" wrapText="true"/>
    </xf>
    <xf numFmtId="168" fontId="180" fillId="0" borderId="10" xfId="40232" applyNumberFormat="true" applyFont="true" applyFill="true" applyBorder="true" applyAlignment="true">
      <alignment horizontal="center" vertical="center"/>
    </xf>
    <xf numFmtId="168" fontId="180" fillId="0" borderId="10" xfId="40234" applyNumberFormat="true" applyFont="true" applyFill="true" applyBorder="true" applyAlignment="true">
      <alignment horizontal="center" vertical="center"/>
    </xf>
    <xf numFmtId="168" fontId="180" fillId="0" borderId="10" xfId="40244" applyNumberFormat="true" applyFont="true" applyFill="true" applyBorder="true" applyAlignment="true">
      <alignment horizontal="center" vertical="center"/>
    </xf>
    <xf numFmtId="168" fontId="180" fillId="0" borderId="10" xfId="40246" applyNumberFormat="true" applyFont="true" applyFill="true" applyBorder="true" applyAlignment="true">
      <alignment horizontal="center" vertical="center"/>
    </xf>
    <xf numFmtId="168" fontId="180" fillId="0" borderId="10" xfId="40256" applyNumberFormat="true" applyFont="true" applyFill="true" applyBorder="true" applyAlignment="true">
      <alignment horizontal="center" vertical="center"/>
    </xf>
    <xf numFmtId="168" fontId="180" fillId="0" borderId="10" xfId="40258" applyNumberFormat="true" applyFont="true" applyFill="true" applyBorder="true" applyAlignment="true">
      <alignment horizontal="center" vertical="center"/>
    </xf>
    <xf numFmtId="168" fontId="150" fillId="0" borderId="10" xfId="40244" applyNumberFormat="true" applyFont="true" applyFill="true" applyBorder="true" applyAlignment="true">
      <alignment horizontal="center" vertical="center"/>
    </xf>
    <xf numFmtId="168" fontId="150" fillId="0" borderId="10" xfId="40246" applyNumberFormat="true" applyFont="true" applyFill="true" applyBorder="true" applyAlignment="true">
      <alignment horizontal="center" vertical="center"/>
    </xf>
    <xf numFmtId="0" fontId="151" fillId="0" borderId="10" xfId="40268" applyFont="true" applyFill="true" applyBorder="true" applyAlignment="true">
      <alignment horizontal="center" vertical="center"/>
    </xf>
    <xf numFmtId="0" fontId="151" fillId="0" borderId="10" xfId="40270" applyFont="true" applyFill="true" applyBorder="true" applyAlignment="true">
      <alignment horizontal="center" vertical="center"/>
    </xf>
    <xf numFmtId="0" fontId="151" fillId="0" borderId="10" xfId="40280" applyFont="true" applyFill="true" applyBorder="true" applyAlignment="true">
      <alignment horizontal="center" vertical="center" wrapText="true"/>
    </xf>
    <xf numFmtId="0" fontId="151" fillId="0" borderId="10" xfId="40282" applyFont="true" applyFill="true" applyBorder="true" applyAlignment="true">
      <alignment horizontal="center" vertical="center" wrapText="true"/>
    </xf>
    <xf numFmtId="168" fontId="115" fillId="0" borderId="10" xfId="40292" applyNumberFormat="true" applyFont="true" applyFill="true" applyBorder="true" applyAlignment="true">
      <alignment horizontal="center" vertical="center"/>
    </xf>
    <xf numFmtId="168" fontId="115" fillId="0" borderId="10" xfId="40294" applyNumberFormat="true" applyFont="true" applyFill="true" applyBorder="true" applyAlignment="true">
      <alignment horizontal="center" vertical="center"/>
    </xf>
    <xf numFmtId="168" fontId="180" fillId="0" borderId="10" xfId="40294" applyNumberFormat="true" applyFont="true" applyFill="true" applyBorder="true" applyAlignment="true">
      <alignment horizontal="center" vertical="center"/>
    </xf>
    <xf numFmtId="168" fontId="115" fillId="0" borderId="10" xfId="40304" applyNumberFormat="true" applyFont="true" applyFill="true" applyBorder="true" applyAlignment="true">
      <alignment horizontal="center" vertical="center"/>
    </xf>
    <xf numFmtId="168" fontId="115" fillId="0" borderId="10" xfId="40306" applyNumberFormat="true" applyFont="true" applyFill="true" applyBorder="true" applyAlignment="true">
      <alignment horizontal="center" vertical="center"/>
    </xf>
    <xf numFmtId="168" fontId="180" fillId="0" borderId="10" xfId="40306" applyNumberFormat="true" applyFont="true" applyFill="true" applyBorder="true" applyAlignment="true">
      <alignment horizontal="center" vertical="center"/>
    </xf>
    <xf numFmtId="168" fontId="180" fillId="0" borderId="10" xfId="40304" applyNumberFormat="true" applyFont="true" applyFill="true" applyBorder="true" applyAlignment="true">
      <alignment horizontal="center" vertical="center"/>
    </xf>
    <xf numFmtId="168" fontId="150" fillId="0" borderId="10" xfId="40304" applyNumberFormat="true" applyFont="true" applyFill="true" applyBorder="true" applyAlignment="true">
      <alignment horizontal="center" vertical="center"/>
    </xf>
    <xf numFmtId="168" fontId="150" fillId="0" borderId="10" xfId="40306" applyNumberFormat="true" applyFont="true" applyFill="true" applyBorder="true" applyAlignment="true">
      <alignment horizontal="center" vertical="center"/>
    </xf>
    <xf numFmtId="0" fontId="151" fillId="0" borderId="10" xfId="40328" applyFont="true" applyFill="true" applyBorder="true" applyAlignment="true">
      <alignment horizontal="center" vertical="center"/>
    </xf>
    <xf numFmtId="0" fontId="151" fillId="0" borderId="10" xfId="40330" applyFont="true" applyFill="true" applyBorder="true" applyAlignment="true">
      <alignment horizontal="center" vertical="center"/>
    </xf>
    <xf numFmtId="0" fontId="151" fillId="0" borderId="10" xfId="40340" applyFont="true" applyFill="true" applyBorder="true" applyAlignment="true">
      <alignment horizontal="center" vertical="center" wrapText="true"/>
    </xf>
    <xf numFmtId="0" fontId="151" fillId="0" borderId="10" xfId="40342" applyFont="true" applyFill="true" applyBorder="true" applyAlignment="true">
      <alignment horizontal="center" vertical="center" wrapText="true"/>
    </xf>
    <xf numFmtId="168" fontId="180" fillId="0" borderId="10" xfId="40534" applyNumberFormat="true" applyFont="true" applyFill="true" applyBorder="true" applyAlignment="true">
      <alignment horizontal="center" vertical="center"/>
    </xf>
    <xf numFmtId="168" fontId="180" fillId="0" borderId="10" xfId="40536" applyNumberFormat="true" applyFont="true" applyFill="true" applyBorder="true" applyAlignment="true">
      <alignment horizontal="center" vertical="center"/>
    </xf>
    <xf numFmtId="168" fontId="180" fillId="0" borderId="10" xfId="40540" applyNumberFormat="true" applyFont="true" applyFill="true" applyBorder="true" applyAlignment="true">
      <alignment horizontal="center" vertical="center"/>
    </xf>
    <xf numFmtId="168" fontId="180" fillId="0" borderId="10" xfId="40542" applyNumberFormat="true" applyFont="true" applyFill="true" applyBorder="true" applyAlignment="true">
      <alignment horizontal="center" vertical="center"/>
    </xf>
    <xf numFmtId="168" fontId="180" fillId="0" borderId="10" xfId="40539" applyNumberFormat="true" applyFont="true" applyFill="true" applyBorder="true" applyAlignment="true">
      <alignment horizontal="center" vertical="center"/>
    </xf>
    <xf numFmtId="168" fontId="180" fillId="0" borderId="10" xfId="40546" applyNumberFormat="true" applyFont="true" applyFill="true" applyBorder="true" applyAlignment="true">
      <alignment horizontal="center" vertical="center"/>
    </xf>
    <xf numFmtId="168" fontId="180" fillId="0" borderId="10" xfId="40548" applyNumberFormat="true" applyFont="true" applyFill="true" applyBorder="true" applyAlignment="true">
      <alignment horizontal="center" vertical="center"/>
    </xf>
    <xf numFmtId="0" fontId="151" fillId="0" borderId="10" xfId="40396" applyFont="true" applyFill="true" applyBorder="true" applyAlignment="true">
      <alignment horizontal="center" vertical="center"/>
    </xf>
    <xf numFmtId="0" fontId="151" fillId="0" borderId="10" xfId="40398" applyFont="true" applyFill="true" applyBorder="true" applyAlignment="true">
      <alignment horizontal="center" vertical="center"/>
    </xf>
    <xf numFmtId="0" fontId="151" fillId="0" borderId="10" xfId="40408" applyFont="true" applyFill="true" applyBorder="true" applyAlignment="true">
      <alignment horizontal="center" vertical="center" wrapText="true"/>
    </xf>
    <xf numFmtId="0" fontId="151" fillId="0" borderId="10" xfId="40410" applyFont="true" applyFill="true" applyBorder="true" applyAlignment="true">
      <alignment horizontal="center" vertical="center" wrapText="true"/>
    </xf>
    <xf numFmtId="168" fontId="180" fillId="0" borderId="10" xfId="40420" applyNumberFormat="true" applyFont="true" applyFill="true" applyBorder="true" applyAlignment="true">
      <alignment horizontal="center" vertical="center"/>
    </xf>
    <xf numFmtId="168" fontId="180" fillId="0" borderId="10" xfId="40422" applyNumberFormat="true" applyFont="true" applyFill="true" applyBorder="true" applyAlignment="true">
      <alignment horizontal="center" vertical="center"/>
    </xf>
    <xf numFmtId="168" fontId="180" fillId="0" borderId="10" xfId="40432" applyNumberFormat="true" applyFont="true" applyFill="true" applyBorder="true" applyAlignment="true">
      <alignment horizontal="center" vertical="center"/>
    </xf>
    <xf numFmtId="168" fontId="180" fillId="0" borderId="10" xfId="40434" applyNumberFormat="true" applyFont="true" applyFill="true" applyBorder="true" applyAlignment="true">
      <alignment horizontal="center" vertical="center"/>
    </xf>
    <xf numFmtId="168" fontId="180" fillId="0" borderId="10" xfId="40444" applyNumberFormat="true" applyFont="true" applyFill="true" applyBorder="true" applyAlignment="true">
      <alignment horizontal="center" vertical="center"/>
    </xf>
    <xf numFmtId="168" fontId="180" fillId="0" borderId="10" xfId="40446" applyNumberFormat="true" applyFont="true" applyFill="true" applyBorder="true" applyAlignment="true">
      <alignment horizontal="center" vertical="center"/>
    </xf>
    <xf numFmtId="0" fontId="180" fillId="3" borderId="10" xfId="45195" applyFont="true" applyBorder="true" applyAlignment="true">
      <alignment horizontal="center" vertical="center"/>
    </xf>
    <xf numFmtId="0" fontId="180" fillId="3" borderId="10" xfId="45223" applyFont="true" applyBorder="true" applyAlignment="true">
      <alignment horizontal="center" vertical="center"/>
    </xf>
    <xf numFmtId="0" fontId="180" fillId="3" borderId="10" xfId="45250" applyFont="true" applyBorder="true" applyAlignment="true">
      <alignment horizontal="center" vertical="center"/>
    </xf>
    <xf numFmtId="0" fontId="180" fillId="3" borderId="10" xfId="45280" applyFont="true" applyBorder="true" applyAlignment="true">
      <alignment horizontal="center" vertical="center"/>
    </xf>
    <xf numFmtId="0" fontId="180" fillId="3" borderId="10" xfId="45307" applyFont="true" applyBorder="true" applyAlignment="true">
      <alignment horizontal="center" vertical="center"/>
    </xf>
    <xf numFmtId="0" fontId="180" fillId="3" borderId="10" xfId="45349" applyFont="true" applyBorder="true" applyAlignment="true">
      <alignment horizontal="center" vertical="center"/>
    </xf>
    <xf numFmtId="0" fontId="151" fillId="3" borderId="10" xfId="45194" applyFont="true" applyBorder="true" applyAlignment="true">
      <alignment horizontal="center" vertical="center"/>
    </xf>
    <xf numFmtId="0" fontId="151" fillId="3" borderId="10" xfId="45196" applyFont="true" applyBorder="true" applyAlignment="true">
      <alignment horizontal="center" vertical="center"/>
    </xf>
    <xf numFmtId="0" fontId="151" fillId="3" borderId="10" xfId="45222" applyFont="true" applyBorder="true" applyAlignment="true">
      <alignment horizontal="center" vertical="center"/>
    </xf>
    <xf numFmtId="0" fontId="151" fillId="3" borderId="10" xfId="45224" applyFont="true" applyBorder="true" applyAlignment="true">
      <alignment horizontal="center" vertical="center"/>
    </xf>
    <xf numFmtId="0" fontId="151" fillId="3" borderId="10" xfId="45249" applyFont="true" applyBorder="true" applyAlignment="true">
      <alignment horizontal="center" vertical="center"/>
    </xf>
    <xf numFmtId="0" fontId="151" fillId="3" borderId="10" xfId="45251" applyFont="true" applyBorder="true" applyAlignment="true">
      <alignment horizontal="center" vertical="center"/>
    </xf>
    <xf numFmtId="0" fontId="151" fillId="3" borderId="10" xfId="45279" applyFont="true" applyBorder="true" applyAlignment="true">
      <alignment horizontal="center" vertical="center"/>
    </xf>
    <xf numFmtId="0" fontId="151" fillId="3" borderId="10" xfId="45281" applyFont="true" applyBorder="true" applyAlignment="true">
      <alignment horizontal="center" vertical="center"/>
    </xf>
    <xf numFmtId="0" fontId="151" fillId="3" borderId="10" xfId="45306" applyFont="true" applyBorder="true" applyAlignment="true">
      <alignment horizontal="center" vertical="center"/>
    </xf>
    <xf numFmtId="0" fontId="151" fillId="3" borderId="10" xfId="45308" applyFont="true" applyBorder="true" applyAlignment="true">
      <alignment horizontal="center" vertical="center"/>
    </xf>
    <xf numFmtId="0" fontId="151" fillId="3" borderId="10" xfId="45348" applyFont="true" applyBorder="true" applyAlignment="true">
      <alignment horizontal="center" vertical="center"/>
    </xf>
    <xf numFmtId="0" fontId="151" fillId="3" borderId="10" xfId="45350" applyFont="true" applyBorder="true" applyAlignment="true">
      <alignment horizontal="center" vertical="center"/>
    </xf>
    <xf numFmtId="169" fontId="150" fillId="33" borderId="106" xfId="45208" applyNumberFormat="true" applyFont="true" applyFill="true" applyBorder="true" applyAlignment="true">
      <alignment horizontal="center" vertical="center"/>
    </xf>
    <xf numFmtId="169" fontId="150" fillId="33" borderId="107" xfId="45214" applyNumberFormat="true" applyFont="true" applyFill="true" applyBorder="true" applyAlignment="true">
      <alignment horizontal="center" vertical="center"/>
    </xf>
    <xf numFmtId="169" fontId="150" fillId="33" borderId="106" xfId="45242" applyNumberFormat="true" applyFont="true" applyFill="true" applyBorder="true" applyAlignment="true">
      <alignment horizontal="center" vertical="center"/>
    </xf>
    <xf numFmtId="169" fontId="150" fillId="33" borderId="107" xfId="45242" applyNumberFormat="true" applyFont="true" applyFill="true" applyBorder="true" applyAlignment="true">
      <alignment horizontal="center" vertical="center"/>
    </xf>
    <xf numFmtId="169" fontId="150" fillId="33" borderId="107" xfId="45236" applyNumberFormat="true" applyFont="true" applyFill="true" applyBorder="true" applyAlignment="true">
      <alignment horizontal="center" vertical="center"/>
    </xf>
    <xf numFmtId="169" fontId="150" fillId="33" borderId="106" xfId="45263" applyNumberFormat="true" applyFont="true" applyFill="true" applyBorder="true" applyAlignment="true">
      <alignment horizontal="center" vertical="center"/>
    </xf>
    <xf numFmtId="169" fontId="150" fillId="33" borderId="107" xfId="45269" applyNumberFormat="true" applyFont="true" applyFill="true" applyBorder="true" applyAlignment="true">
      <alignment horizontal="center" vertical="center"/>
    </xf>
    <xf numFmtId="169" fontId="150" fillId="33" borderId="107" xfId="45275" applyNumberFormat="true" applyFont="true" applyFill="true" applyBorder="true" applyAlignment="true">
      <alignment horizontal="center" vertical="center"/>
    </xf>
    <xf numFmtId="169" fontId="150" fillId="33" borderId="106" xfId="45293" applyNumberFormat="true" applyFont="true" applyFill="true" applyBorder="true" applyAlignment="true">
      <alignment horizontal="center" vertical="center"/>
    </xf>
    <xf numFmtId="169" fontId="150" fillId="33" borderId="107" xfId="45299" applyNumberFormat="true" applyFont="true" applyFill="true" applyBorder="true" applyAlignment="true">
      <alignment horizontal="center" vertical="center"/>
    </xf>
    <xf numFmtId="169" fontId="150" fillId="33" borderId="106" xfId="45320" applyNumberFormat="true" applyFont="true" applyFill="true" applyBorder="true" applyAlignment="true">
      <alignment horizontal="center" vertical="center"/>
    </xf>
    <xf numFmtId="169" fontId="150" fillId="33" borderId="107" xfId="45326" applyNumberFormat="true" applyFont="true" applyFill="true" applyBorder="true" applyAlignment="true">
      <alignment horizontal="center" vertical="center"/>
    </xf>
    <xf numFmtId="0" fontId="151" fillId="33" borderId="107" xfId="45308" applyFont="true" applyFill="true" applyBorder="true" applyAlignment="true">
      <alignment horizontal="center" vertical="center" wrapText="true"/>
    </xf>
    <xf numFmtId="0" fontId="151" fillId="33" borderId="107" xfId="45314" applyFont="true" applyFill="true" applyBorder="true" applyAlignment="true">
      <alignment horizontal="center" vertical="center" wrapText="true"/>
    </xf>
    <xf numFmtId="168" fontId="150" fillId="33" borderId="107" xfId="45336" applyNumberFormat="true" applyFont="true" applyFill="true" applyBorder="true" applyAlignment="true">
      <alignment horizontal="center" vertical="center"/>
    </xf>
    <xf numFmtId="168" fontId="150" fillId="33" borderId="107" xfId="45340" applyNumberFormat="true" applyFont="true" applyFill="true" applyBorder="true" applyAlignment="true">
      <alignment horizontal="center" vertical="center"/>
    </xf>
    <xf numFmtId="168" fontId="150" fillId="33" borderId="107" xfId="45344" applyNumberFormat="true" applyFont="true" applyFill="true" applyBorder="true" applyAlignment="true">
      <alignment horizontal="center" vertical="center"/>
    </xf>
    <xf numFmtId="0" fontId="151" fillId="33" borderId="107" xfId="45350" applyFont="true" applyFill="true" applyBorder="true" applyAlignment="true">
      <alignment horizontal="center" vertical="center" wrapText="true"/>
    </xf>
    <xf numFmtId="0" fontId="151" fillId="33" borderId="107" xfId="45356" applyFont="true" applyFill="true" applyBorder="true" applyAlignment="true">
      <alignment horizontal="center" vertical="center" wrapText="true"/>
    </xf>
    <xf numFmtId="168" fontId="115" fillId="28" borderId="62" xfId="40172" applyNumberFormat="true" applyFont="true" applyFill="true" applyBorder="true" applyAlignment="true">
      <alignment horizontal="center" vertical="center"/>
    </xf>
    <xf numFmtId="168" fontId="115" fillId="28" borderId="64" xfId="40184" applyNumberFormat="true" applyFont="true" applyFill="true" applyBorder="true" applyAlignment="true">
      <alignment horizontal="center" vertical="center"/>
    </xf>
    <xf numFmtId="168" fontId="180" fillId="28" borderId="72" xfId="40244" applyNumberFormat="true" applyFont="true" applyFill="true" applyBorder="true" applyAlignment="true">
      <alignment horizontal="center" vertical="center"/>
    </xf>
    <xf numFmtId="168" fontId="115" fillId="0" borderId="10" xfId="40172" applyNumberFormat="true" applyFont="true" applyFill="true" applyBorder="true" applyAlignment="true">
      <alignment horizontal="center" vertical="center"/>
    </xf>
    <xf numFmtId="168" fontId="115" fillId="0" borderId="10" xfId="40174" applyNumberFormat="true" applyFont="true" applyFill="true" applyBorder="true" applyAlignment="true">
      <alignment horizontal="center" vertical="center"/>
    </xf>
    <xf numFmtId="168" fontId="115" fillId="0" borderId="10" xfId="40184" applyNumberFormat="true" applyFont="true" applyFill="true" applyBorder="true" applyAlignment="true">
      <alignment horizontal="center" vertical="center"/>
    </xf>
    <xf numFmtId="168" fontId="115" fillId="0" borderId="10" xfId="40186" applyNumberFormat="true" applyFont="true" applyFill="true" applyBorder="true" applyAlignment="true">
      <alignment horizontal="center" vertical="center"/>
    </xf>
    <xf numFmtId="0" fontId="180" fillId="3" borderId="10" xfId="45460" applyFont="true" applyBorder="true" applyAlignment="true">
      <alignment horizontal="center" vertical="center"/>
    </xf>
    <xf numFmtId="0" fontId="180" fillId="3" borderId="10" xfId="45485" applyFont="true" applyBorder="true" applyAlignment="true">
      <alignment horizontal="center" vertical="center"/>
    </xf>
    <xf numFmtId="0" fontId="180" fillId="3" borderId="10" xfId="45512" applyFont="true" applyBorder="true" applyAlignment="true">
      <alignment horizontal="center" vertical="center"/>
    </xf>
    <xf numFmtId="0" fontId="180" fillId="3" borderId="10" xfId="45540" applyFont="true" applyBorder="true" applyAlignment="true">
      <alignment horizontal="center" vertical="center"/>
    </xf>
    <xf numFmtId="0" fontId="180" fillId="3" borderId="10" xfId="45563" applyFont="true" applyBorder="true" applyAlignment="true">
      <alignment horizontal="center" vertical="center"/>
    </xf>
    <xf numFmtId="0" fontId="180" fillId="3" borderId="10" xfId="45601" applyFont="true" applyBorder="true" applyAlignment="true">
      <alignment horizontal="center" vertical="center"/>
    </xf>
    <xf numFmtId="0" fontId="151" fillId="3" borderId="10" xfId="45459" applyFont="true" applyBorder="true" applyAlignment="true">
      <alignment horizontal="center" vertical="center"/>
    </xf>
    <xf numFmtId="0" fontId="151" fillId="3" borderId="10" xfId="45461" applyFont="true" applyBorder="true" applyAlignment="true">
      <alignment horizontal="center" vertical="center"/>
    </xf>
    <xf numFmtId="0" fontId="151" fillId="3" borderId="10" xfId="45484" applyFont="true" applyBorder="true" applyAlignment="true">
      <alignment horizontal="center" vertical="center"/>
    </xf>
    <xf numFmtId="0" fontId="151" fillId="3" borderId="10" xfId="45486" applyFont="true" applyBorder="true" applyAlignment="true">
      <alignment horizontal="center" vertical="center"/>
    </xf>
    <xf numFmtId="0" fontId="151" fillId="3" borderId="10" xfId="45511" applyFont="true" applyBorder="true" applyAlignment="true">
      <alignment horizontal="center" vertical="center"/>
    </xf>
    <xf numFmtId="0" fontId="151" fillId="3" borderId="10" xfId="45513" applyFont="true" applyBorder="true" applyAlignment="true">
      <alignment horizontal="center" vertical="center"/>
    </xf>
    <xf numFmtId="0" fontId="151" fillId="3" borderId="10" xfId="45539" applyFont="true" applyBorder="true" applyAlignment="true">
      <alignment horizontal="center" vertical="center"/>
    </xf>
    <xf numFmtId="0" fontId="151" fillId="3" borderId="10" xfId="45541" applyFont="true" applyBorder="true" applyAlignment="true">
      <alignment horizontal="center" vertical="center"/>
    </xf>
    <xf numFmtId="0" fontId="151" fillId="3" borderId="10" xfId="45562" applyFont="true" applyBorder="true" applyAlignment="true">
      <alignment horizontal="center" vertical="center"/>
    </xf>
    <xf numFmtId="0" fontId="151" fillId="3" borderId="10" xfId="45564" applyFont="true" applyBorder="true" applyAlignment="true">
      <alignment horizontal="center" vertical="center"/>
    </xf>
    <xf numFmtId="0" fontId="151" fillId="3" borderId="10" xfId="45602" applyFont="true" applyBorder="true" applyAlignment="true">
      <alignment horizontal="center" vertical="center"/>
    </xf>
    <xf numFmtId="0" fontId="151" fillId="3" borderId="10" xfId="45603" applyFont="true" applyBorder="true" applyAlignment="true">
      <alignment horizontal="center" vertical="center"/>
    </xf>
    <xf numFmtId="169" fontId="150" fillId="33" borderId="106" xfId="45473" applyNumberFormat="true" applyFont="true" applyFill="true" applyBorder="true" applyAlignment="true">
      <alignment horizontal="center" vertical="center"/>
    </xf>
    <xf numFmtId="169" fontId="150" fillId="33" borderId="107" xfId="45478" applyNumberFormat="true" applyFont="true" applyFill="true" applyBorder="true" applyAlignment="true">
      <alignment horizontal="center" vertical="center"/>
    </xf>
    <xf numFmtId="169" fontId="150" fillId="33" borderId="106" xfId="45504" applyNumberFormat="true" applyFont="true" applyFill="true" applyBorder="true" applyAlignment="true">
      <alignment horizontal="center" vertical="center"/>
    </xf>
    <xf numFmtId="169" fontId="150" fillId="33" borderId="107" xfId="45504" applyNumberFormat="true" applyFont="true" applyFill="true" applyBorder="true" applyAlignment="true">
      <alignment horizontal="center" vertical="center"/>
    </xf>
    <xf numFmtId="169" fontId="150" fillId="33" borderId="107" xfId="45498" applyNumberFormat="true" applyFont="true" applyFill="true" applyBorder="true" applyAlignment="true">
      <alignment horizontal="center" vertical="center"/>
    </xf>
    <xf numFmtId="169" fontId="150" fillId="33" borderId="106" xfId="45525" applyNumberFormat="true" applyFont="true" applyFill="true" applyBorder="true" applyAlignment="true">
      <alignment horizontal="center" vertical="center"/>
    </xf>
    <xf numFmtId="169" fontId="150" fillId="33" borderId="107" xfId="45531" applyNumberFormat="true" applyFont="true" applyFill="true" applyBorder="true" applyAlignment="true">
      <alignment horizontal="center" vertical="center"/>
    </xf>
    <xf numFmtId="169" fontId="150" fillId="33" borderId="107" xfId="45536" applyNumberFormat="true" applyFont="true" applyFill="true" applyBorder="true" applyAlignment="true">
      <alignment horizontal="center" vertical="center"/>
    </xf>
    <xf numFmtId="169" fontId="150" fillId="33" borderId="106" xfId="45551" applyNumberFormat="true" applyFont="true" applyFill="true" applyBorder="true" applyAlignment="true">
      <alignment horizontal="center" vertical="center"/>
    </xf>
    <xf numFmtId="169" fontId="150" fillId="33" borderId="107" xfId="45557" applyNumberFormat="true" applyFont="true" applyFill="true" applyBorder="true" applyAlignment="true">
      <alignment horizontal="center" vertical="center"/>
    </xf>
    <xf numFmtId="169" fontId="150" fillId="33" borderId="106" xfId="45574" applyNumberFormat="true" applyFont="true" applyFill="true" applyBorder="true" applyAlignment="true">
      <alignment horizontal="center" vertical="center"/>
    </xf>
    <xf numFmtId="169" fontId="150" fillId="33" borderId="107" xfId="45580" applyNumberFormat="true" applyFont="true" applyFill="true" applyBorder="true" applyAlignment="true">
      <alignment horizontal="center" vertical="center"/>
    </xf>
    <xf numFmtId="169" fontId="150" fillId="33" borderId="107" xfId="22515" applyNumberFormat="true" applyFont="true" applyFill="true" applyBorder="true" applyAlignment="true">
      <alignment horizontal="center" vertical="center" wrapText="true"/>
    </xf>
    <xf numFmtId="0" fontId="151" fillId="33" borderId="107" xfId="45564" applyFont="true" applyFill="true" applyBorder="true" applyAlignment="true">
      <alignment horizontal="center" vertical="center" wrapText="true"/>
    </xf>
    <xf numFmtId="0" fontId="151" fillId="33" borderId="107" xfId="45568" applyFont="true" applyFill="true" applyBorder="true" applyAlignment="true">
      <alignment horizontal="center" vertical="center" wrapText="true"/>
    </xf>
    <xf numFmtId="168" fontId="150" fillId="33" borderId="107" xfId="45590" applyNumberFormat="true" applyFont="true" applyFill="true" applyBorder="true" applyAlignment="true">
      <alignment horizontal="center" vertical="center"/>
    </xf>
    <xf numFmtId="168" fontId="150" fillId="33" borderId="107" xfId="45594" applyNumberFormat="true" applyFont="true" applyFill="true" applyBorder="true" applyAlignment="true">
      <alignment horizontal="center" vertical="center"/>
    </xf>
    <xf numFmtId="168" fontId="150" fillId="33" borderId="107" xfId="45598" applyNumberFormat="true" applyFont="true" applyFill="true" applyBorder="true" applyAlignment="true">
      <alignment horizontal="center" vertical="center"/>
    </xf>
    <xf numFmtId="0" fontId="151" fillId="33" borderId="107" xfId="45603" applyFont="true" applyFill="true" applyBorder="true" applyAlignment="true">
      <alignment horizontal="center" vertical="center" wrapText="true"/>
    </xf>
    <xf numFmtId="0" fontId="151" fillId="33" borderId="107" xfId="45607" applyFont="true" applyFill="true" applyBorder="true" applyAlignment="true">
      <alignment horizontal="center" vertical="center" wrapText="true"/>
    </xf>
    <xf numFmtId="0" fontId="180" fillId="3" borderId="10" xfId="45712" applyFont="true" applyBorder="true" applyAlignment="true">
      <alignment horizontal="center" vertical="center"/>
    </xf>
    <xf numFmtId="0" fontId="180" fillId="3" borderId="10" xfId="45742" applyFont="true" applyBorder="true" applyAlignment="true">
      <alignment horizontal="center" vertical="center"/>
    </xf>
    <xf numFmtId="0" fontId="180" fillId="3" borderId="10" xfId="45770" applyFont="true" applyBorder="true" applyAlignment="true">
      <alignment horizontal="center" vertical="center"/>
    </xf>
    <xf numFmtId="0" fontId="180" fillId="3" borderId="10" xfId="45800" applyFont="true" applyBorder="true" applyAlignment="true">
      <alignment horizontal="center" vertical="center"/>
    </xf>
    <xf numFmtId="0" fontId="180" fillId="3" borderId="10" xfId="45830" applyFont="true" applyBorder="true" applyAlignment="true">
      <alignment horizontal="center" vertical="center"/>
    </xf>
    <xf numFmtId="0" fontId="180" fillId="3" borderId="10" xfId="45872" applyFont="true" applyBorder="true" applyAlignment="true">
      <alignment horizontal="center" vertical="center"/>
    </xf>
    <xf numFmtId="0" fontId="151" fillId="3" borderId="10" xfId="45711" applyFont="true" applyBorder="true" applyAlignment="true">
      <alignment horizontal="center" vertical="center"/>
    </xf>
    <xf numFmtId="0" fontId="151" fillId="3" borderId="10" xfId="45713" applyFont="true" applyBorder="true" applyAlignment="true">
      <alignment horizontal="center" vertical="center"/>
    </xf>
    <xf numFmtId="0" fontId="151" fillId="3" borderId="10" xfId="45741" applyFont="true" applyBorder="true" applyAlignment="true">
      <alignment horizontal="center" vertical="center"/>
    </xf>
    <xf numFmtId="0" fontId="151" fillId="3" borderId="10" xfId="45743" applyFont="true" applyBorder="true" applyAlignment="true">
      <alignment horizontal="center" vertical="center"/>
    </xf>
    <xf numFmtId="0" fontId="151" fillId="3" borderId="10" xfId="45769" applyFont="true" applyBorder="true" applyAlignment="true">
      <alignment horizontal="center" vertical="center"/>
    </xf>
    <xf numFmtId="0" fontId="151" fillId="3" borderId="10" xfId="45771" applyFont="true" applyBorder="true" applyAlignment="true">
      <alignment horizontal="center" vertical="center"/>
    </xf>
    <xf numFmtId="0" fontId="151" fillId="3" borderId="10" xfId="45799" applyFont="true" applyBorder="true" applyAlignment="true">
      <alignment horizontal="center" vertical="center"/>
    </xf>
    <xf numFmtId="0" fontId="151" fillId="3" borderId="10" xfId="45801" applyFont="true" applyBorder="true" applyAlignment="true">
      <alignment horizontal="center" vertical="center"/>
    </xf>
    <xf numFmtId="0" fontId="151" fillId="3" borderId="10" xfId="45829" applyFont="true" applyBorder="true" applyAlignment="true">
      <alignment horizontal="center" vertical="center"/>
    </xf>
    <xf numFmtId="0" fontId="151" fillId="3" borderId="10" xfId="45831" applyFont="true" applyBorder="true" applyAlignment="true">
      <alignment horizontal="center" vertical="center"/>
    </xf>
    <xf numFmtId="0" fontId="151" fillId="3" borderId="10" xfId="45871" applyFont="true" applyBorder="true" applyAlignment="true">
      <alignment horizontal="center" vertical="center"/>
    </xf>
    <xf numFmtId="0" fontId="151" fillId="3" borderId="10" xfId="45873" applyFont="true" applyBorder="true" applyAlignment="true">
      <alignment horizontal="center" vertical="center"/>
    </xf>
    <xf numFmtId="169" fontId="150" fillId="33" borderId="106" xfId="45725" applyNumberFormat="true" applyFont="true" applyFill="true" applyBorder="true" applyAlignment="true">
      <alignment horizontal="center" vertical="center"/>
    </xf>
    <xf numFmtId="169" fontId="150" fillId="33" borderId="107" xfId="45731" applyNumberFormat="true" applyFont="true" applyFill="true" applyBorder="true" applyAlignment="true">
      <alignment horizontal="center" vertical="center"/>
    </xf>
    <xf numFmtId="169" fontId="150" fillId="33" borderId="108" xfId="45737" applyNumberFormat="true" applyFont="true" applyFill="true" applyBorder="true" applyAlignment="true">
      <alignment horizontal="center" vertical="center"/>
    </xf>
    <xf numFmtId="169" fontId="150" fillId="33" borderId="106" xfId="45761" applyNumberFormat="true" applyFont="true" applyFill="true" applyBorder="true" applyAlignment="true">
      <alignment horizontal="center" vertical="center"/>
    </xf>
    <xf numFmtId="169" fontId="150" fillId="33" borderId="107" xfId="45761" applyNumberFormat="true" applyFont="true" applyFill="true" applyBorder="true" applyAlignment="true">
      <alignment horizontal="center" vertical="center"/>
    </xf>
    <xf numFmtId="169" fontId="150" fillId="33" borderId="107" xfId="45755" applyNumberFormat="true" applyFont="true" applyFill="true" applyBorder="true" applyAlignment="true">
      <alignment horizontal="center" vertical="center"/>
    </xf>
    <xf numFmtId="169" fontId="180" fillId="33" borderId="107" xfId="40060" applyNumberFormat="true" applyFont="true" applyFill="true" applyBorder="true" applyAlignment="true">
      <alignment horizontal="center" vertical="center"/>
    </xf>
    <xf numFmtId="169" fontId="150" fillId="33" borderId="106" xfId="45783" applyNumberFormat="true" applyFont="true" applyFill="true" applyBorder="true" applyAlignment="true">
      <alignment horizontal="center" vertical="center"/>
    </xf>
    <xf numFmtId="169" fontId="150" fillId="33" borderId="107" xfId="45789" applyNumberFormat="true" applyFont="true" applyFill="true" applyBorder="true" applyAlignment="true">
      <alignment horizontal="center" vertical="center"/>
    </xf>
    <xf numFmtId="169" fontId="150" fillId="33" borderId="107" xfId="45795" applyNumberFormat="true" applyFont="true" applyFill="true" applyBorder="true" applyAlignment="true">
      <alignment horizontal="center" vertical="center"/>
    </xf>
    <xf numFmtId="169" fontId="150" fillId="33" borderId="106" xfId="45813" applyNumberFormat="true" applyFont="true" applyFill="true" applyBorder="true" applyAlignment="true">
      <alignment horizontal="center" vertical="center"/>
    </xf>
    <xf numFmtId="169" fontId="150" fillId="33" borderId="107" xfId="45819" applyNumberFormat="true" applyFont="true" applyFill="true" applyBorder="true" applyAlignment="true">
      <alignment horizontal="center" vertical="center"/>
    </xf>
    <xf numFmtId="169" fontId="150" fillId="33" borderId="108" xfId="45825" applyNumberFormat="true" applyFont="true" applyFill="true" applyBorder="true" applyAlignment="true">
      <alignment horizontal="center" vertical="center"/>
    </xf>
    <xf numFmtId="169" fontId="150" fillId="33" borderId="106" xfId="45843" applyNumberFormat="true" applyFont="true" applyFill="true" applyBorder="true" applyAlignment="true">
      <alignment horizontal="center" vertical="center"/>
    </xf>
    <xf numFmtId="169" fontId="150" fillId="33" borderId="107" xfId="45849" applyNumberFormat="true" applyFont="true" applyFill="true" applyBorder="true" applyAlignment="true">
      <alignment horizontal="center" vertical="center"/>
    </xf>
    <xf numFmtId="169" fontId="180" fillId="33" borderId="107" xfId="40240" applyNumberFormat="true" applyFont="true" applyFill="true" applyBorder="true" applyAlignment="true">
      <alignment horizontal="center" vertical="center"/>
    </xf>
    <xf numFmtId="169" fontId="115" fillId="33" borderId="107" xfId="40240" applyNumberFormat="true" applyFont="true" applyFill="true" applyBorder="true" applyAlignment="true">
      <alignment horizontal="center" vertical="center"/>
    </xf>
    <xf numFmtId="169" fontId="115" fillId="33" borderId="107" xfId="40252" applyNumberFormat="true" applyFont="true" applyFill="true" applyBorder="true" applyAlignment="true">
      <alignment horizontal="center" vertical="center"/>
    </xf>
    <xf numFmtId="0" fontId="151" fillId="33" borderId="107" xfId="45831" applyFont="true" applyFill="true" applyBorder="true" applyAlignment="true">
      <alignment horizontal="center" vertical="center" wrapText="true"/>
    </xf>
    <xf numFmtId="0" fontId="151" fillId="33" borderId="107" xfId="45837" applyFont="true" applyFill="true" applyBorder="true" applyAlignment="true">
      <alignment horizontal="center" vertical="center" wrapText="true"/>
    </xf>
    <xf numFmtId="168" fontId="150" fillId="33" borderId="107" xfId="45859" applyNumberFormat="true" applyFont="true" applyFill="true" applyBorder="true" applyAlignment="true">
      <alignment horizontal="center" vertical="center"/>
    </xf>
    <xf numFmtId="168" fontId="150" fillId="33" borderId="107" xfId="45863" applyNumberFormat="true" applyFont="true" applyFill="true" applyBorder="true" applyAlignment="true">
      <alignment horizontal="center" vertical="center"/>
    </xf>
    <xf numFmtId="168" fontId="150" fillId="33" borderId="107" xfId="45867" applyNumberFormat="true" applyFont="true" applyFill="true" applyBorder="true" applyAlignment="true">
      <alignment horizontal="center" vertical="center"/>
    </xf>
    <xf numFmtId="169" fontId="150" fillId="33" borderId="106" xfId="45885" applyNumberFormat="true" applyFont="true" applyFill="true" applyBorder="true" applyAlignment="true">
      <alignment horizontal="center" vertical="center"/>
    </xf>
    <xf numFmtId="169" fontId="150" fillId="33" borderId="107" xfId="45891" applyNumberFormat="true" applyFont="true" applyFill="true" applyBorder="true" applyAlignment="true">
      <alignment horizontal="center" vertical="center"/>
    </xf>
    <xf numFmtId="169" fontId="150" fillId="33" borderId="107" xfId="45897" applyNumberFormat="true" applyFont="true" applyFill="true" applyBorder="true" applyAlignment="true">
      <alignment horizontal="center" vertical="center"/>
    </xf>
    <xf numFmtId="0" fontId="151" fillId="33" borderId="107" xfId="45873" applyFont="true" applyFill="true" applyBorder="true" applyAlignment="true">
      <alignment horizontal="center" vertical="center" wrapText="true"/>
    </xf>
    <xf numFmtId="0" fontId="151" fillId="33" borderId="107" xfId="45879" applyFont="true" applyFill="true" applyBorder="true" applyAlignment="true">
      <alignment horizontal="center" vertical="center" wrapText="true"/>
    </xf>
    <xf numFmtId="168" fontId="150" fillId="33" borderId="107" xfId="45901" applyNumberFormat="true" applyFont="true" applyFill="true" applyBorder="true" applyAlignment="true">
      <alignment horizontal="center" vertical="center"/>
    </xf>
    <xf numFmtId="168" fontId="150" fillId="33" borderId="107" xfId="45905" applyNumberFormat="true" applyFont="true" applyFill="true" applyBorder="true" applyAlignment="true">
      <alignment horizontal="center" vertical="center"/>
    </xf>
    <xf numFmtId="168" fontId="150" fillId="33" borderId="107" xfId="45909" applyNumberFormat="true" applyFont="true" applyFill="true" applyBorder="true" applyAlignment="true">
      <alignment horizontal="center" vertical="center"/>
    </xf>
    <xf numFmtId="0" fontId="24" fillId="0" borderId="10" xfId="34367" applyFill="true" applyBorder="true" applyAlignment="true">
      <alignment horizontal="center" vertical="center"/>
    </xf>
    <xf numFmtId="0" fontId="113" fillId="4" borderId="15" xfId="19344" applyFont="true" applyFill="true" applyBorder="true" applyAlignment="true" applyProtection="true">
      <alignment horizontal="center" wrapText="true"/>
      <protection locked="false"/>
    </xf>
    <xf numFmtId="0" fontId="160"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0" fillId="27" borderId="10" xfId="19344" applyFont="true" applyFill="true" applyBorder="true" applyAlignment="true">
      <alignment wrapText="true"/>
    </xf>
    <xf numFmtId="0" fontId="160" fillId="3" borderId="10" xfId="19344" applyFont="true" applyBorder="true" applyAlignment="true">
      <alignment wrapText="true"/>
    </xf>
    <xf numFmtId="0" fontId="117" fillId="3" borderId="10" xfId="19344" applyFont="true" applyBorder="true" applyAlignment="true">
      <alignment wrapText="tru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72" fillId="2" borderId="1" xfId="19344" applyFont="true" applyFill="true" applyBorder="true" applyAlignment="true" applyProtection="true">
      <alignment horizontal="center" vertical="center" wrapText="true"/>
      <protection locked="false"/>
    </xf>
    <xf numFmtId="0" fontId="173" fillId="2" borderId="11" xfId="19344" applyFont="true" applyFill="true" applyBorder="true" applyAlignment="true" applyProtection="true">
      <alignment horizontal="center" vertical="center" wrapText="true"/>
      <protection locked="false"/>
    </xf>
    <xf numFmtId="0" fontId="173" fillId="2" borderId="2" xfId="19344" applyFont="true" applyFill="true" applyBorder="true" applyAlignment="true" applyProtection="true">
      <alignment horizontal="center" vertical="center" wrapText="true"/>
      <protection locked="false"/>
    </xf>
    <xf numFmtId="0" fontId="173" fillId="2" borderId="5" xfId="19344" applyFont="true" applyFill="true" applyBorder="true" applyAlignment="true" applyProtection="true">
      <alignment horizontal="center" vertical="center" wrapText="true"/>
      <protection locked="false"/>
    </xf>
    <xf numFmtId="0" fontId="173" fillId="2" borderId="12" xfId="19344" applyFont="true" applyFill="true" applyBorder="true" applyAlignment="true" applyProtection="true">
      <alignment horizontal="center" vertical="center" wrapText="true"/>
      <protection locked="false"/>
    </xf>
    <xf numFmtId="0" fontId="173" fillId="2" borderId="6" xfId="19344" applyFont="true" applyFill="true" applyBorder="true" applyAlignment="true" applyProtection="true">
      <alignment horizontal="center" vertical="center" wrapText="true"/>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2" xfId="19344" applyFont="true" applyFill="true" applyBorder="true" applyAlignment="true" applyProtection="true">
      <alignment horizontal="center" vertical="center"/>
      <protection locked="false"/>
    </xf>
    <xf numFmtId="164" fontId="120" fillId="3" borderId="10" xfId="19344" applyNumberFormat="true" applyFont="true" applyAlignment="true" applyProtection="true">
      <alignment horizontal="center"/>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2" fillId="13" borderId="19" xfId="19344" applyNumberFormat="true" applyFont="true" applyFill="true" applyBorder="true" applyAlignment="true" applyProtection="true">
      <alignment horizontal="center" vertical="center"/>
      <protection locked="false"/>
    </xf>
    <xf numFmtId="164" fontId="162" fillId="13" borderId="21" xfId="19344" applyNumberFormat="true" applyFont="true" applyFill="true" applyBorder="true" applyAlignment="true" applyProtection="true">
      <alignment horizontal="center" vertical="center"/>
      <protection locked="false"/>
    </xf>
    <xf numFmtId="1" fontId="24" fillId="4" borderId="2" xfId="19344" applyNumberFormat="true" applyFont="true" applyFill="true" applyBorder="true" applyAlignment="true" applyProtection="true">
      <alignment horizontal="center" vertical="center"/>
      <protection locked="false"/>
    </xf>
    <xf numFmtId="1" fontId="24" fillId="4" borderId="6"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0" fontId="24" fillId="15" borderId="10" xfId="19344" applyFill="true" applyAlignment="true">
      <alignment horizontal="right" vertical="top" wrapText="true"/>
    </xf>
    <xf numFmtId="0" fontId="24" fillId="3" borderId="10" xfId="19344" applyAlignment="true">
      <alignment horizontal="right" vertical="top" wrapText="true"/>
    </xf>
    <xf numFmtId="0" fontId="151" fillId="26" borderId="10" xfId="45170" applyFont="true" applyFill="true" applyAlignment="true">
      <alignment horizontal="right" vertical="top" wrapText="true"/>
    </xf>
    <xf numFmtId="0" fontId="151" fillId="26" borderId="10" xfId="45174" applyFont="true" applyFill="true" applyAlignment="true">
      <alignment horizontal="right" vertical="top" wrapText="true"/>
    </xf>
    <xf numFmtId="0" fontId="151" fillId="26" borderId="10" xfId="45178" applyFont="true" applyFill="true" applyAlignment="true">
      <alignment horizontal="right" vertical="top" wrapText="true"/>
    </xf>
    <xf numFmtId="0" fontId="177" fillId="3" borderId="10" xfId="45118" applyFont="true" applyAlignment="true">
      <alignment horizontal="right" vertical="top" wrapText="true"/>
    </xf>
    <xf numFmtId="0" fontId="177" fillId="3" borderId="10" xfId="45119" applyFont="true" applyAlignment="true">
      <alignment horizontal="right" vertical="top" wrapText="true"/>
    </xf>
    <xf numFmtId="0" fontId="177" fillId="3" borderId="10" xfId="45120" applyFont="true" applyAlignment="true">
      <alignment horizontal="right" vertical="top" wrapText="true"/>
    </xf>
    <xf numFmtId="0" fontId="151" fillId="3" borderId="10" xfId="45182" applyFont="true" applyAlignment="true">
      <alignment horizontal="right" vertical="top" wrapText="true"/>
    </xf>
    <xf numFmtId="0" fontId="151" fillId="3" borderId="10" xfId="45184" applyFont="true" applyAlignment="true">
      <alignment horizontal="right" vertical="top" wrapText="true"/>
    </xf>
    <xf numFmtId="0" fontId="151" fillId="3" borderId="10" xfId="45186" applyFont="true" applyAlignment="true">
      <alignment horizontal="right" vertical="top" wrapText="true"/>
    </xf>
    <xf numFmtId="0" fontId="151" fillId="26" borderId="10" xfId="45133" applyFont="true" applyFill="true" applyAlignment="true">
      <alignment horizontal="right" vertical="top" wrapText="true"/>
    </xf>
    <xf numFmtId="0" fontId="151" fillId="26" borderId="10" xfId="45135" applyFont="true" applyFill="true" applyAlignment="true">
      <alignment horizontal="right" vertical="top" wrapText="true"/>
    </xf>
    <xf numFmtId="0" fontId="151" fillId="26" borderId="10" xfId="45137" applyFont="true" applyFill="true" applyAlignment="true">
      <alignment horizontal="right" vertical="top" wrapText="true"/>
    </xf>
    <xf numFmtId="0" fontId="151" fillId="26" borderId="10" xfId="45139" applyFont="true" applyFill="true" applyAlignment="true">
      <alignment horizontal="right" vertical="top" wrapText="true"/>
    </xf>
    <xf numFmtId="0" fontId="151" fillId="26" borderId="10" xfId="45141" applyFont="true" applyFill="true" applyAlignment="true">
      <alignment horizontal="right" vertical="top" wrapText="true"/>
    </xf>
    <xf numFmtId="0" fontId="151" fillId="26" borderId="10" xfId="45143" applyFont="true" applyFill="true" applyAlignment="true">
      <alignment horizontal="right" vertical="top" wrapText="true"/>
    </xf>
    <xf numFmtId="0" fontId="151" fillId="26" borderId="10" xfId="45127" applyFont="true" applyFill="true" applyAlignment="true">
      <alignment horizontal="right" vertical="top" wrapText="true"/>
    </xf>
    <xf numFmtId="0" fontId="151" fillId="26" borderId="10" xfId="45129" applyFont="true" applyFill="true" applyAlignment="true">
      <alignment horizontal="right" vertical="top" wrapText="true"/>
    </xf>
    <xf numFmtId="0" fontId="151" fillId="26" borderId="10" xfId="45131" applyFont="true" applyFill="true" applyAlignment="true">
      <alignment horizontal="right" vertical="top" wrapText="true"/>
    </xf>
    <xf numFmtId="0" fontId="151" fillId="3" borderId="10" xfId="45149" applyFont="true" applyAlignment="true">
      <alignment horizontal="right" vertical="top" wrapText="true"/>
    </xf>
    <xf numFmtId="0" fontId="151" fillId="3" borderId="10" xfId="45150" applyFont="true" applyAlignment="true">
      <alignment horizontal="right" vertical="top" wrapText="true"/>
    </xf>
    <xf numFmtId="0" fontId="151" fillId="3" borderId="52" xfId="45151" applyFont="true" applyBorder="true" applyAlignment="true">
      <alignment horizontal="right" vertical="top" wrapText="true"/>
    </xf>
    <xf numFmtId="0" fontId="151" fillId="3" borderId="53" xfId="45152" applyFont="true" applyBorder="true" applyAlignment="true">
      <alignment horizontal="right" vertical="top" wrapText="true"/>
    </xf>
    <xf numFmtId="0" fontId="151" fillId="3" borderId="10" xfId="45153" applyFont="true" applyAlignment="true">
      <alignment horizontal="right" vertical="top" wrapText="true"/>
    </xf>
    <xf numFmtId="0" fontId="151" fillId="3" borderId="10" xfId="45154" applyFont="true" applyAlignment="true">
      <alignment horizontal="right" vertical="top" wrapText="true"/>
    </xf>
    <xf numFmtId="0" fontId="151" fillId="3" borderId="52" xfId="45155" applyFont="true" applyBorder="true" applyAlignment="true">
      <alignment horizontal="right" vertical="top" wrapText="true"/>
    </xf>
    <xf numFmtId="0" fontId="151" fillId="3" borderId="53" xfId="45156" applyFont="true" applyBorder="true" applyAlignment="true">
      <alignment horizontal="right" vertical="top" wrapText="true"/>
    </xf>
    <xf numFmtId="0" fontId="151" fillId="3" borderId="10" xfId="45157" applyFont="true" applyAlignment="true">
      <alignment horizontal="right" vertical="top" wrapText="true"/>
    </xf>
    <xf numFmtId="0" fontId="151" fillId="3" borderId="10" xfId="45158" applyFont="true" applyAlignment="true">
      <alignment horizontal="right" vertical="top" wrapText="true"/>
    </xf>
    <xf numFmtId="0" fontId="151" fillId="3" borderId="52" xfId="45159" applyFont="true" applyBorder="true" applyAlignment="true">
      <alignment horizontal="right" vertical="top" wrapText="true"/>
    </xf>
    <xf numFmtId="0" fontId="151" fillId="3" borderId="53" xfId="45160" applyFont="true" applyBorder="true" applyAlignment="true">
      <alignment horizontal="right" vertical="top" wrapText="true"/>
    </xf>
    <xf numFmtId="0" fontId="150" fillId="3" borderId="10" xfId="45115" applyFont="true" applyAlignment="true">
      <alignment horizontal="left" vertical="top" wrapText="true"/>
    </xf>
    <xf numFmtId="0" fontId="150" fillId="3" borderId="10" xfId="45116" applyFont="true" applyAlignment="true">
      <alignment horizontal="left" vertical="top" wrapText="true"/>
    </xf>
    <xf numFmtId="0" fontId="150" fillId="3" borderId="10" xfId="45117" applyFont="true" applyAlignment="true">
      <alignment horizontal="left" vertical="top" wrapText="true"/>
    </xf>
    <xf numFmtId="0" fontId="70" fillId="15" borderId="10" xfId="19344" applyFont="true" applyFill="true" applyAlignment="true"/>
    <xf numFmtId="0" fontId="70" fillId="3" borderId="10" xfId="19344" applyFont="true" applyAlignment="true"/>
    <xf numFmtId="0" fontId="151" fillId="3" borderId="10" xfId="45083" applyFont="true" applyBorder="true" applyAlignment="true">
      <alignment horizontal="center" vertical="center" wrapText="true"/>
    </xf>
    <xf numFmtId="0" fontId="151" fillId="3" borderId="52" xfId="45082" applyFont="true" applyBorder="true" applyAlignment="true">
      <alignment horizontal="center" vertical="center" wrapText="true"/>
    </xf>
    <xf numFmtId="0" fontId="151" fillId="3" borderId="53" xfId="45083" applyFont="true" applyBorder="true" applyAlignment="true">
      <alignment horizontal="center" vertical="center" wrapText="true"/>
    </xf>
    <xf numFmtId="0" fontId="151" fillId="3" borderId="1" xfId="45083" applyFont="true" applyBorder="true" applyAlignment="true">
      <alignment horizontal="center" vertical="center" wrapText="true"/>
    </xf>
    <xf numFmtId="0" fontId="151" fillId="3" borderId="82" xfId="45082" applyFont="true" applyBorder="true" applyAlignment="true">
      <alignment horizontal="center" vertical="center" wrapText="true"/>
    </xf>
    <xf numFmtId="0" fontId="151" fillId="3" borderId="83" xfId="45083" applyFont="true" applyBorder="true" applyAlignment="true">
      <alignment horizontal="center" vertical="center" wrapText="true"/>
    </xf>
    <xf numFmtId="0" fontId="151" fillId="26" borderId="102" xfId="45091" applyFont="true" applyFill="true" applyBorder="true" applyAlignment="true">
      <alignment horizontal="left" vertical="center" wrapText="true"/>
    </xf>
    <xf numFmtId="0" fontId="151" fillId="26" borderId="100" xfId="45094" applyFont="true" applyFill="true" applyBorder="true" applyAlignment="true">
      <alignment horizontal="left" vertical="center" wrapText="true"/>
    </xf>
    <xf numFmtId="0" fontId="151" fillId="26" borderId="105" xfId="45097" applyFont="true" applyFill="true" applyBorder="true" applyAlignment="true">
      <alignment horizontal="left" vertical="center" wrapText="true"/>
    </xf>
    <xf numFmtId="0" fontId="70" fillId="15" borderId="10" xfId="19344" applyFont="true" applyFill="true"/>
    <xf numFmtId="0" fontId="70" fillId="3" borderId="10" xfId="19344" applyFont="true"/>
    <xf numFmtId="0" fontId="177" fillId="3" borderId="10" xfId="45118" applyFont="true" applyAlignment="true">
      <alignment horizontal="center" vertical="center" wrapText="true"/>
    </xf>
    <xf numFmtId="0" fontId="24" fillId="3" borderId="10" xfId="19344" applyAlignment="true">
      <alignment wrapText="true"/>
    </xf>
    <xf numFmtId="0" fontId="177" fillId="3" borderId="10" xfId="45119" applyFont="true" applyAlignment="true">
      <alignment horizontal="center" vertical="center" wrapText="true"/>
    </xf>
    <xf numFmtId="0" fontId="177" fillId="3" borderId="10" xfId="45120" applyFont="true" applyAlignment="true">
      <alignment horizontal="center" vertical="center" wrapText="true"/>
    </xf>
    <xf numFmtId="0" fontId="24" fillId="15" borderId="10" xfId="19344" applyFill="true" applyAlignment="true">
      <alignment wrapText="true"/>
    </xf>
    <xf numFmtId="0" fontId="24" fillId="15" borderId="10" xfId="19344" applyFill="true" applyAlignment="true">
      <alignment vertical="top" wrapText="true"/>
    </xf>
    <xf numFmtId="0" fontId="151" fillId="3" borderId="3" xfId="45041" applyFont="true" applyBorder="true" applyAlignment="true">
      <alignment horizontal="center" vertical="center" wrapText="true"/>
    </xf>
    <xf numFmtId="0" fontId="151" fillId="3" borderId="52" xfId="45040" applyFont="true" applyBorder="true" applyAlignment="true">
      <alignment horizontal="center" vertical="center" wrapText="true"/>
    </xf>
    <xf numFmtId="0" fontId="151" fillId="3" borderId="53" xfId="45041" applyFont="true" applyBorder="true" applyAlignment="true">
      <alignment horizontal="center" vertical="center" wrapText="true"/>
    </xf>
    <xf numFmtId="0" fontId="151" fillId="26" borderId="102" xfId="45049" applyFont="true" applyFill="true" applyBorder="true" applyAlignment="true">
      <alignment horizontal="left" vertical="center" wrapText="true"/>
    </xf>
    <xf numFmtId="0" fontId="151" fillId="26" borderId="100" xfId="45055" applyFont="true" applyFill="true" applyBorder="true" applyAlignment="true">
      <alignment horizontal="left" vertical="center" wrapText="true"/>
    </xf>
    <xf numFmtId="0" fontId="151" fillId="26" borderId="100" xfId="40235" applyFont="true" applyFill="true" applyBorder="true" applyAlignment="true">
      <alignment horizontal="left" vertical="center" wrapText="true"/>
    </xf>
    <xf numFmtId="0" fontId="151" fillId="26" borderId="100" xfId="40247" applyFont="true" applyFill="true" applyBorder="true" applyAlignment="true">
      <alignment horizontal="left" vertical="center" wrapText="true"/>
    </xf>
    <xf numFmtId="0" fontId="163" fillId="27" borderId="1" xfId="19344" applyFont="true" applyFill="true" applyBorder="true" applyAlignment="true"/>
    <xf numFmtId="0" fontId="136" fillId="3" borderId="2" xfId="19344" applyFont="true" applyBorder="true" applyAlignment="true"/>
    <xf numFmtId="0" fontId="151" fillId="3" borderId="1" xfId="40261" applyFont="true" applyBorder="true" applyAlignment="true">
      <alignment horizontal="center" vertical="center"/>
    </xf>
    <xf numFmtId="0" fontId="151" fillId="3" borderId="82" xfId="40262" applyFont="true" applyBorder="true" applyAlignment="true">
      <alignment horizontal="center" vertical="center"/>
    </xf>
    <xf numFmtId="0" fontId="151" fillId="3" borderId="89" xfId="40263" applyFont="true" applyBorder="true" applyAlignment="true">
      <alignment horizontal="center" vertical="center"/>
    </xf>
    <xf numFmtId="0" fontId="151" fillId="26" borderId="105" xfId="45055" applyFont="true" applyFill="true" applyBorder="true" applyAlignment="true">
      <alignment horizontal="left" vertical="center" wrapText="true"/>
    </xf>
    <xf numFmtId="0" fontId="177" fillId="3" borderId="10" xfId="45100" applyFont="true" applyAlignment="true">
      <alignment horizontal="center" vertical="center" wrapText="true"/>
    </xf>
    <xf numFmtId="0" fontId="177" fillId="3" borderId="10" xfId="45101" applyFont="true" applyAlignment="true">
      <alignment horizontal="center" vertical="center" wrapText="true"/>
    </xf>
    <xf numFmtId="0" fontId="177" fillId="3" borderId="10" xfId="45102" applyFont="true" applyAlignment="true">
      <alignment horizontal="center" vertical="center" wrapText="true"/>
    </xf>
    <xf numFmtId="0" fontId="178" fillId="3" borderId="57" xfId="45103" applyFont="true" applyBorder="true" applyAlignment="true">
      <alignment horizontal="left" wrapText="true"/>
    </xf>
    <xf numFmtId="0" fontId="178" fillId="3" borderId="57" xfId="45104" applyFont="true" applyBorder="true" applyAlignment="true">
      <alignment horizontal="left" wrapText="true"/>
    </xf>
    <xf numFmtId="0" fontId="151" fillId="26" borderId="59" xfId="45109" applyFont="true" applyFill="true" applyBorder="true" applyAlignment="true">
      <alignment horizontal="left" vertical="top" wrapText="true"/>
    </xf>
    <xf numFmtId="0" fontId="151" fillId="26" borderId="60" xfId="45112" applyFont="true" applyFill="true" applyBorder="true" applyAlignment="true">
      <alignment horizontal="left" vertical="top" wrapText="true"/>
    </xf>
    <xf numFmtId="0" fontId="151" fillId="26" borderId="102" xfId="45025" applyFont="true" applyFill="true" applyBorder="true" applyAlignment="true">
      <alignment horizontal="left" vertical="center" wrapText="true"/>
    </xf>
    <xf numFmtId="0" fontId="151" fillId="26" borderId="100" xfId="45029" applyFont="true" applyFill="true" applyBorder="true" applyAlignment="true">
      <alignment horizontal="left" vertical="center" wrapText="true"/>
    </xf>
    <xf numFmtId="0" fontId="151" fillId="26" borderId="105" xfId="45033" applyFont="true" applyFill="true" applyBorder="true" applyAlignment="true">
      <alignment horizontal="left" vertical="center" wrapText="true"/>
    </xf>
    <xf numFmtId="170" fontId="156" fillId="2" borderId="103" xfId="19344" applyNumberFormat="true" applyFont="true" applyFill="true" applyBorder="true" applyAlignment="true">
      <alignment vertical="center" wrapText="true"/>
    </xf>
    <xf numFmtId="0" fontId="157" fillId="2" borderId="10" xfId="19344" applyFont="true" applyFill="true" applyAlignment="true">
      <alignment vertical="center" wrapText="true"/>
    </xf>
    <xf numFmtId="0" fontId="157" fillId="2" borderId="8" xfId="19344" applyFont="true" applyFill="true" applyBorder="true" applyAlignment="true">
      <alignment vertical="center" wrapText="true"/>
    </xf>
    <xf numFmtId="0" fontId="151" fillId="3" borderId="1" xfId="40141" applyFont="true" applyBorder="true" applyAlignment="true">
      <alignment horizontal="center" vertical="center"/>
    </xf>
    <xf numFmtId="0" fontId="151" fillId="3" borderId="82" xfId="40142" applyFont="true" applyBorder="true" applyAlignment="true">
      <alignment horizontal="center" vertical="center"/>
    </xf>
    <xf numFmtId="0" fontId="151" fillId="3" borderId="89" xfId="40143" applyFont="true" applyBorder="true" applyAlignment="true">
      <alignment horizontal="center" vertical="center"/>
    </xf>
    <xf numFmtId="0" fontId="151" fillId="3" borderId="10" xfId="45017" applyFont="true" applyBorder="true" applyAlignment="true">
      <alignment horizontal="center" vertical="center" wrapText="true"/>
    </xf>
    <xf numFmtId="0" fontId="151" fillId="3" borderId="52" xfId="45016" applyFont="true" applyBorder="true" applyAlignment="true">
      <alignment horizontal="center" vertical="center" wrapText="true"/>
    </xf>
    <xf numFmtId="0" fontId="151" fillId="3" borderId="53" xfId="45017" applyFont="true" applyBorder="true" applyAlignment="true">
      <alignment horizontal="center"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6" xfId="40203" applyFont="true" applyBorder="true" applyAlignment="true">
      <alignment horizontal="center" vertical="center"/>
    </xf>
    <xf numFmtId="0" fontId="151" fillId="3" borderId="10" xfId="45041" applyFont="true" applyBorder="true" applyAlignment="true">
      <alignment horizontal="center" vertical="center" wrapText="true"/>
    </xf>
    <xf numFmtId="0" fontId="151" fillId="26" borderId="58" xfId="40049" applyFont="true" applyFill="true" applyBorder="true" applyAlignment="true">
      <alignment horizontal="left" vertical="center" wrapText="true"/>
    </xf>
    <xf numFmtId="0" fontId="151" fillId="26" borderId="59" xfId="40061" applyFont="true" applyFill="true" applyBorder="true" applyAlignment="true">
      <alignment horizontal="left" vertical="center" wrapText="true"/>
    </xf>
    <xf numFmtId="0" fontId="151" fillId="26" borderId="100" xfId="40055" applyFont="true" applyFill="true" applyBorder="true" applyAlignment="true">
      <alignment horizontal="left" vertical="center" wrapText="true"/>
    </xf>
    <xf numFmtId="0" fontId="151" fillId="3" borderId="1" xfId="39961" applyFont="true" applyBorder="true" applyAlignment="true">
      <alignment horizontal="center" vertical="center"/>
    </xf>
    <xf numFmtId="0" fontId="151" fillId="3" borderId="82" xfId="39962" applyFont="true" applyBorder="true" applyAlignment="true">
      <alignment horizontal="center" vertical="center"/>
    </xf>
    <xf numFmtId="0" fontId="151" fillId="3" borderId="89" xfId="39963" applyFont="true" applyBorder="true" applyAlignment="true">
      <alignment horizontal="center" vertical="center"/>
    </xf>
    <xf numFmtId="0" fontId="151" fillId="3" borderId="10" xfId="44931" applyFont="true" applyBorder="true" applyAlignment="true">
      <alignment horizontal="center" vertical="center" wrapText="true"/>
    </xf>
    <xf numFmtId="0" fontId="151" fillId="3" borderId="52" xfId="44930" applyFont="true" applyBorder="true" applyAlignment="true">
      <alignment horizontal="center" vertical="center" wrapText="true"/>
    </xf>
    <xf numFmtId="0" fontId="151" fillId="3" borderId="53" xfId="44931" applyFont="true" applyBorder="true" applyAlignment="true">
      <alignment horizontal="center" vertical="center" wrapText="true"/>
    </xf>
    <xf numFmtId="0" fontId="151" fillId="3" borderId="3" xfId="44961" applyFont="true" applyBorder="true" applyAlignment="true">
      <alignment horizontal="center" vertical="center" wrapText="true"/>
    </xf>
    <xf numFmtId="0" fontId="151" fillId="3" borderId="52" xfId="44960" applyFont="true" applyBorder="true" applyAlignment="true">
      <alignment horizontal="center" vertical="center" wrapText="true"/>
    </xf>
    <xf numFmtId="0" fontId="151" fillId="3" borderId="53" xfId="44961" applyFont="true" applyBorder="true" applyAlignment="true">
      <alignment horizontal="center" vertical="center" wrapText="true"/>
    </xf>
    <xf numFmtId="0" fontId="151" fillId="3" borderId="1" xfId="44931" applyFont="true" applyBorder="true" applyAlignment="true">
      <alignment horizontal="center" vertical="center" wrapText="true"/>
    </xf>
    <xf numFmtId="0" fontId="151" fillId="3" borderId="82" xfId="44930" applyFont="true" applyBorder="true" applyAlignment="true">
      <alignment horizontal="center" vertical="center" wrapText="true"/>
    </xf>
    <xf numFmtId="0" fontId="151" fillId="3" borderId="83" xfId="44931" applyFont="true" applyBorder="true" applyAlignment="true">
      <alignment horizontal="center" vertical="center" wrapText="true"/>
    </xf>
    <xf numFmtId="0" fontId="151" fillId="26" borderId="102" xfId="44939" applyFont="true" applyFill="true" applyBorder="true" applyAlignment="true">
      <alignment horizontal="left" vertical="center" wrapText="true"/>
    </xf>
    <xf numFmtId="0" fontId="151" fillId="26" borderId="100" xfId="44945" applyFont="true" applyFill="true" applyBorder="true" applyAlignment="true">
      <alignment horizontal="left" vertical="center" wrapText="true"/>
    </xf>
    <xf numFmtId="0" fontId="151" fillId="26" borderId="105" xfId="44951" applyFont="true" applyFill="true" applyBorder="true" applyAlignment="true">
      <alignment horizontal="left" vertical="center" wrapText="true"/>
    </xf>
    <xf numFmtId="0" fontId="151" fillId="26" borderId="102" xfId="44975" applyFont="true" applyFill="true" applyBorder="true" applyAlignment="true">
      <alignment horizontal="left" vertical="center" wrapText="true"/>
    </xf>
    <xf numFmtId="0" fontId="151" fillId="26" borderId="100" xfId="44975" applyFont="true" applyFill="true" applyBorder="true" applyAlignment="true">
      <alignment horizontal="lef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6" xfId="40023" applyFont="true" applyBorder="true" applyAlignment="true">
      <alignment horizontal="center" vertical="center"/>
    </xf>
    <xf numFmtId="0" fontId="151" fillId="3" borderId="10" xfId="44961" applyFont="true" applyBorder="true" applyAlignment="true">
      <alignment horizontal="center" vertical="center" wrapText="true"/>
    </xf>
    <xf numFmtId="0" fontId="151" fillId="26" borderId="105"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26" borderId="102" xfId="44995" applyFont="true" applyFill="true" applyBorder="true" applyAlignment="true">
      <alignment horizontal="left" vertical="center" wrapText="true"/>
    </xf>
    <xf numFmtId="0" fontId="151" fillId="26" borderId="100" xfId="45001" applyFont="true" applyFill="true" applyBorder="true" applyAlignment="true">
      <alignment horizontal="left" vertical="center"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6" xfId="40083" applyFont="true" applyBorder="true" applyAlignment="true">
      <alignment horizontal="center" vertical="center"/>
    </xf>
    <xf numFmtId="0" fontId="151" fillId="3" borderId="10" xfId="44987" applyFont="true" applyBorder="true" applyAlignment="true">
      <alignment horizontal="center" vertical="center" wrapText="true"/>
    </xf>
    <xf numFmtId="0" fontId="151" fillId="3" borderId="52" xfId="44986" applyFont="true" applyBorder="true" applyAlignment="true">
      <alignment horizontal="center" vertical="center" wrapText="true"/>
    </xf>
    <xf numFmtId="0" fontId="151" fillId="3" borderId="53" xfId="44987" applyFont="true" applyBorder="true" applyAlignment="true">
      <alignment horizontal="center" vertical="center" wrapText="true"/>
    </xf>
    <xf numFmtId="0" fontId="151" fillId="3" borderId="3" xfId="44987" applyFont="true" applyBorder="true" applyAlignment="true">
      <alignment horizontal="center" vertical="center" wrapText="true"/>
    </xf>
    <xf numFmtId="0" fontId="151" fillId="3" borderId="1" xfId="45017" applyFont="true" applyBorder="true" applyAlignment="true">
      <alignment horizontal="center" vertical="center" wrapText="true"/>
    </xf>
    <xf numFmtId="0" fontId="151" fillId="3" borderId="82" xfId="45016" applyFont="true" applyBorder="true" applyAlignment="true">
      <alignment horizontal="center" vertical="center" wrapText="true"/>
    </xf>
    <xf numFmtId="0" fontId="151" fillId="3" borderId="83" xfId="45017" applyFont="true" applyBorder="true" applyAlignment="true">
      <alignment horizontal="center" vertical="center" wrapText="true"/>
    </xf>
    <xf numFmtId="0" fontId="151" fillId="26" borderId="59" xfId="40253" applyFont="true" applyFill="true" applyBorder="true" applyAlignment="true">
      <alignment horizontal="left" vertical="center" wrapText="true"/>
    </xf>
    <xf numFmtId="0" fontId="151" fillId="3" borderId="1" xfId="39967" applyFont="true" applyBorder="true" applyAlignment="true">
      <alignment horizontal="center" vertical="center" wrapText="true"/>
    </xf>
    <xf numFmtId="0" fontId="151" fillId="3" borderId="82" xfId="39968" applyFont="true" applyBorder="true" applyAlignment="true">
      <alignment horizontal="center" vertical="center" wrapText="true"/>
    </xf>
    <xf numFmtId="0" fontId="151" fillId="3" borderId="89"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3" borderId="83" xfId="39969" applyFont="true" applyBorder="true" applyAlignment="true">
      <alignment horizontal="center"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3" borderId="1" xfId="40027" applyFont="true" applyBorder="true" applyAlignment="true">
      <alignment horizontal="center" vertical="center" wrapText="true"/>
    </xf>
    <xf numFmtId="0" fontId="151" fillId="3" borderId="82" xfId="40028" applyFont="true" applyBorder="true" applyAlignment="true">
      <alignment horizontal="center" vertical="center" wrapText="true"/>
    </xf>
    <xf numFmtId="0" fontId="151" fillId="3" borderId="89" xfId="4002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83" xfId="40029" applyFont="true" applyBorder="true" applyAlignment="true">
      <alignment horizontal="center"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6"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3" borderId="53" xfId="40089"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82" xfId="40148" applyFont="true" applyBorder="true" applyAlignment="true">
      <alignment horizontal="center" vertical="center" wrapText="true"/>
    </xf>
    <xf numFmtId="0" fontId="151" fillId="3" borderId="89" xfId="40149" applyFont="true" applyBorder="true" applyAlignment="true">
      <alignment horizontal="center" vertical="center" wrapText="true"/>
    </xf>
    <xf numFmtId="0" fontId="151" fillId="3" borderId="1" xfId="40149" applyFont="true" applyBorder="true" applyAlignment="true">
      <alignment horizontal="center" vertical="center" wrapText="true"/>
    </xf>
    <xf numFmtId="0" fontId="151" fillId="3" borderId="83" xfId="40149" applyFont="true" applyBorder="true" applyAlignment="true">
      <alignment horizontal="center"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207" applyFont="true" applyBorder="true" applyAlignment="true">
      <alignment horizontal="center" vertical="center" wrapText="true"/>
    </xf>
    <xf numFmtId="0" fontId="151" fillId="3" borderId="82" xfId="40208" applyFont="true" applyBorder="true" applyAlignment="true">
      <alignment horizontal="center" vertical="center" wrapText="true"/>
    </xf>
    <xf numFmtId="0" fontId="151" fillId="3" borderId="89" xfId="40209" applyFont="true" applyBorder="true" applyAlignment="true">
      <alignment horizontal="center" vertical="center" wrapText="true"/>
    </xf>
    <xf numFmtId="0" fontId="151" fillId="3" borderId="1" xfId="40209" applyFont="true" applyBorder="true" applyAlignment="true">
      <alignment horizontal="center" vertical="center" wrapText="true"/>
    </xf>
    <xf numFmtId="0" fontId="151" fillId="3" borderId="83" xfId="40209" applyFont="true" applyBorder="true" applyAlignment="true">
      <alignment horizontal="center" vertical="center" wrapText="true"/>
    </xf>
    <xf numFmtId="0" fontId="151" fillId="26" borderId="58" xfId="40229" applyFont="true" applyFill="true" applyBorder="true" applyAlignment="true">
      <alignment horizontal="left" vertical="center" wrapText="true"/>
    </xf>
    <xf numFmtId="0" fontId="151" fillId="3" borderId="1" xfId="40395" applyFont="true" applyBorder="true" applyAlignment="true">
      <alignment horizontal="center" vertical="center" wrapText="true"/>
    </xf>
    <xf numFmtId="0" fontId="151" fillId="3" borderId="82" xfId="40396" applyFont="true" applyBorder="true" applyAlignment="true">
      <alignment horizontal="center" vertical="center" wrapText="true"/>
    </xf>
    <xf numFmtId="0" fontId="151" fillId="3" borderId="89" xfId="40397"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51" fillId="3" borderId="83" xfId="40397" applyFont="true" applyBorder="true" applyAlignment="true">
      <alignment horizontal="center" vertical="center" wrapText="true"/>
    </xf>
    <xf numFmtId="0" fontId="151" fillId="3" borderId="1" xfId="40267" applyFont="true" applyBorder="true" applyAlignment="true">
      <alignment horizontal="center" vertical="center" wrapText="true"/>
    </xf>
    <xf numFmtId="0" fontId="151" fillId="3" borderId="82" xfId="40268" applyFont="true" applyBorder="true" applyAlignment="true">
      <alignment horizontal="center" vertical="center" wrapText="true"/>
    </xf>
    <xf numFmtId="0" fontId="151" fillId="3" borderId="89"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3" borderId="83" xfId="40269" applyFont="true" applyBorder="true" applyAlignment="true">
      <alignment horizontal="center" vertical="center" wrapText="true"/>
    </xf>
    <xf numFmtId="0" fontId="151" fillId="26" borderId="58" xfId="40289"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3" borderId="1" xfId="40327" applyFont="true" applyBorder="true" applyAlignment="true">
      <alignment horizontal="center" vertical="center" wrapText="true"/>
    </xf>
    <xf numFmtId="0" fontId="151" fillId="3" borderId="82" xfId="40328" applyFont="true" applyBorder="true" applyAlignment="true">
      <alignment horizontal="center" vertical="center" wrapText="true"/>
    </xf>
    <xf numFmtId="0" fontId="151" fillId="3" borderId="89"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3" borderId="83" xfId="40329" applyFont="true" applyBorder="true" applyAlignment="true">
      <alignment horizontal="center" vertical="center" wrapText="true"/>
    </xf>
    <xf numFmtId="0" fontId="174" fillId="26" borderId="58" xfId="40417" applyFont="true" applyFill="true" applyBorder="true" applyAlignment="true">
      <alignment horizontal="left" vertical="center" wrapText="true"/>
    </xf>
    <xf numFmtId="0" fontId="151" fillId="26" borderId="59" xfId="40429" applyFont="true" applyFill="true" applyBorder="true" applyAlignment="true">
      <alignment horizontal="left" vertical="center" wrapText="true"/>
    </xf>
    <xf numFmtId="0" fontId="174" fillId="26" borderId="59" xfId="40429"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151" fillId="26" borderId="58" xfId="45049" applyFont="true" applyFill="true" applyBorder="true" applyAlignment="true">
      <alignment horizontal="left" vertical="center" wrapText="true"/>
    </xf>
    <xf numFmtId="0" fontId="151" fillId="26" borderId="59" xfId="45055" applyFont="true" applyFill="true" applyBorder="true" applyAlignment="true">
      <alignment horizontal="left" vertical="center" wrapText="true"/>
    </xf>
    <xf numFmtId="0" fontId="151" fillId="26" borderId="60" xfId="45061" applyFont="true" applyFill="true" applyBorder="true" applyAlignment="true">
      <alignment horizontal="left" vertical="center" wrapText="true"/>
    </xf>
    <xf numFmtId="0" fontId="151" fillId="26" borderId="58" xfId="40531" applyFont="true" applyFill="true" applyBorder="true" applyAlignment="true">
      <alignment horizontal="left" vertical="center" wrapText="true"/>
    </xf>
    <xf numFmtId="0" fontId="151" fillId="26" borderId="59" xfId="40537"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xf numFmtId="0" fontId="151" fillId="26" borderId="10" xfId="45396" applyFont="true" applyFill="true" applyAlignment="true">
      <alignment horizontal="right" vertical="top" wrapText="true"/>
    </xf>
    <xf numFmtId="0" fontId="151" fillId="26" borderId="10" xfId="45398" applyFont="true" applyFill="true" applyAlignment="true">
      <alignment horizontal="right" vertical="top" wrapText="true"/>
    </xf>
    <xf numFmtId="0" fontId="151" fillId="26" borderId="10" xfId="45400" applyFont="true" applyFill="true" applyAlignment="true">
      <alignment horizontal="right" vertical="top" wrapText="true"/>
    </xf>
    <xf numFmtId="0" fontId="151" fillId="26" borderId="10" xfId="45402" applyFont="true" applyFill="true" applyAlignment="true">
      <alignment horizontal="right" vertical="top" wrapText="true"/>
    </xf>
    <xf numFmtId="0" fontId="151" fillId="26" borderId="10" xfId="45404" applyFont="true" applyFill="true" applyAlignment="true">
      <alignment horizontal="right" vertical="top" wrapText="true"/>
    </xf>
    <xf numFmtId="0" fontId="151" fillId="26" borderId="10" xfId="45406" applyFont="true" applyFill="true" applyAlignment="true">
      <alignment horizontal="right" vertical="top" wrapText="true"/>
    </xf>
    <xf numFmtId="0" fontId="151" fillId="26" borderId="10" xfId="45435" applyFont="true" applyFill="true" applyAlignment="true">
      <alignment horizontal="right" vertical="top" wrapText="true"/>
    </xf>
    <xf numFmtId="0" fontId="151" fillId="26" borderId="10" xfId="45439" applyFont="true" applyFill="true" applyAlignment="true">
      <alignment horizontal="right" vertical="top" wrapText="true"/>
    </xf>
    <xf numFmtId="0" fontId="151" fillId="26" borderId="10" xfId="45443" applyFont="true" applyFill="true" applyAlignment="true">
      <alignment horizontal="right" vertical="top" wrapText="true"/>
    </xf>
    <xf numFmtId="0" fontId="177" fillId="3" borderId="10" xfId="45381" applyFont="true" applyAlignment="true">
      <alignment horizontal="right" vertical="top" wrapText="true"/>
    </xf>
    <xf numFmtId="0" fontId="177" fillId="3" borderId="10" xfId="45382" applyFont="true" applyAlignment="true">
      <alignment horizontal="right" vertical="top" wrapText="true"/>
    </xf>
    <xf numFmtId="0" fontId="177" fillId="3" borderId="10" xfId="45383" applyFont="true" applyAlignment="true">
      <alignment horizontal="right" vertical="top" wrapText="true"/>
    </xf>
    <xf numFmtId="0" fontId="151" fillId="3" borderId="10" xfId="45447" applyFont="true" applyAlignment="true">
      <alignment horizontal="right" vertical="top" wrapText="true"/>
    </xf>
    <xf numFmtId="0" fontId="151" fillId="3" borderId="10" xfId="45449" applyFont="true" applyAlignment="true">
      <alignment horizontal="right" vertical="top" wrapText="true"/>
    </xf>
    <xf numFmtId="0" fontId="151" fillId="3" borderId="10" xfId="45451" applyFont="true" applyAlignment="true">
      <alignment horizontal="right" vertical="top" wrapText="true"/>
    </xf>
    <xf numFmtId="0" fontId="151" fillId="26" borderId="10" xfId="45390" applyFont="true" applyFill="true" applyAlignment="true">
      <alignment horizontal="right" vertical="top" wrapText="true"/>
    </xf>
    <xf numFmtId="0" fontId="151" fillId="26" borderId="10" xfId="45392" applyFont="true" applyFill="true" applyAlignment="true">
      <alignment horizontal="right" vertical="top" wrapText="true"/>
    </xf>
    <xf numFmtId="0" fontId="151" fillId="26" borderId="10" xfId="45394" applyFont="true" applyFill="true" applyAlignment="true">
      <alignment horizontal="right" vertical="top" wrapText="true"/>
    </xf>
    <xf numFmtId="0" fontId="151" fillId="3" borderId="10" xfId="45414" applyFont="true" applyAlignment="true">
      <alignment horizontal="right" vertical="top" wrapText="true"/>
    </xf>
    <xf numFmtId="0" fontId="151" fillId="3" borderId="10" xfId="45415" applyFont="true" applyAlignment="true">
      <alignment horizontal="right" vertical="top" wrapText="true"/>
    </xf>
    <xf numFmtId="0" fontId="151" fillId="3" borderId="52" xfId="45416" applyFont="true" applyBorder="true" applyAlignment="true">
      <alignment horizontal="right" vertical="top" wrapText="true"/>
    </xf>
    <xf numFmtId="0" fontId="151" fillId="3" borderId="53" xfId="45417" applyFont="true" applyBorder="true" applyAlignment="true">
      <alignment horizontal="right" vertical="top" wrapText="true"/>
    </xf>
    <xf numFmtId="0" fontId="151" fillId="3" borderId="10" xfId="45418" applyFont="true" applyAlignment="true">
      <alignment horizontal="right" vertical="top" wrapText="true"/>
    </xf>
    <xf numFmtId="0" fontId="151" fillId="3" borderId="10" xfId="45419" applyFont="true" applyAlignment="true">
      <alignment horizontal="right" vertical="top" wrapText="true"/>
    </xf>
    <xf numFmtId="0" fontId="151" fillId="3" borderId="52" xfId="45420" applyFont="true" applyBorder="true" applyAlignment="true">
      <alignment horizontal="right" vertical="top" wrapText="true"/>
    </xf>
    <xf numFmtId="0" fontId="151" fillId="3" borderId="53" xfId="45421" applyFont="true" applyBorder="true" applyAlignment="true">
      <alignment horizontal="right" vertical="top" wrapText="true"/>
    </xf>
    <xf numFmtId="0" fontId="151" fillId="3" borderId="10" xfId="45422" applyFont="true" applyAlignment="true">
      <alignment horizontal="right" vertical="top" wrapText="true"/>
    </xf>
    <xf numFmtId="0" fontId="151" fillId="3" borderId="10" xfId="45423" applyFont="true" applyAlignment="true">
      <alignment horizontal="right" vertical="top" wrapText="true"/>
    </xf>
    <xf numFmtId="0" fontId="151" fillId="3" borderId="52" xfId="45424" applyFont="true" applyBorder="true" applyAlignment="true">
      <alignment horizontal="right" vertical="top" wrapText="true"/>
    </xf>
    <xf numFmtId="0" fontId="151" fillId="3" borderId="53" xfId="45425" applyFont="true" applyBorder="true" applyAlignment="true">
      <alignment horizontal="right" vertical="top" wrapText="true"/>
    </xf>
    <xf numFmtId="0" fontId="178" fillId="3" borderId="57" xfId="45366" applyFont="true" applyBorder="true" applyAlignment="true">
      <alignment horizontal="left" wrapText="true"/>
    </xf>
    <xf numFmtId="0" fontId="178" fillId="3" borderId="57" xfId="45367" applyFont="true" applyBorder="true" applyAlignment="true">
      <alignment horizontal="left" wrapText="true"/>
    </xf>
    <xf numFmtId="0" fontId="151" fillId="26" borderId="59" xfId="45372" applyFont="true" applyFill="true" applyBorder="true" applyAlignment="true">
      <alignment horizontal="left" vertical="top" wrapText="true"/>
    </xf>
    <xf numFmtId="0" fontId="151" fillId="26" borderId="60" xfId="45375" applyFont="true" applyFill="true" applyBorder="true" applyAlignment="true">
      <alignment horizontal="left" vertical="top" wrapText="true"/>
    </xf>
    <xf numFmtId="0" fontId="150" fillId="3" borderId="10" xfId="45378" applyFont="true" applyAlignment="true">
      <alignment horizontal="left" vertical="top" wrapText="true"/>
    </xf>
    <xf numFmtId="0" fontId="150" fillId="3" borderId="10" xfId="45379" applyFont="true" applyAlignment="true">
      <alignment horizontal="left" vertical="top" wrapText="true"/>
    </xf>
    <xf numFmtId="0" fontId="150" fillId="3" borderId="10" xfId="45380" applyFont="true" applyAlignment="true">
      <alignment horizontal="left" vertical="top" wrapText="true"/>
    </xf>
    <xf numFmtId="0" fontId="151" fillId="3" borderId="10" xfId="45349" applyFont="true" applyBorder="true" applyAlignment="true">
      <alignment horizontal="center" vertical="center" wrapText="true"/>
    </xf>
    <xf numFmtId="0" fontId="151" fillId="3" borderId="52" xfId="45348" applyFont="true" applyBorder="true" applyAlignment="true">
      <alignment horizontal="center" vertical="center" wrapText="true"/>
    </xf>
    <xf numFmtId="0" fontId="151" fillId="3" borderId="53" xfId="45349" applyFont="true" applyBorder="true" applyAlignment="true">
      <alignment horizontal="center" vertical="center" wrapText="true"/>
    </xf>
    <xf numFmtId="0" fontId="151" fillId="3" borderId="1" xfId="45349" applyFont="true" applyBorder="true" applyAlignment="true">
      <alignment horizontal="center" vertical="center" wrapText="true"/>
    </xf>
    <xf numFmtId="0" fontId="151" fillId="3" borderId="82" xfId="45348" applyFont="true" applyBorder="true" applyAlignment="true">
      <alignment horizontal="center" vertical="center" wrapText="true"/>
    </xf>
    <xf numFmtId="0" fontId="151" fillId="3" borderId="83" xfId="45349" applyFont="true" applyBorder="true" applyAlignment="true">
      <alignment horizontal="center" vertical="center" wrapText="true"/>
    </xf>
    <xf numFmtId="0" fontId="151" fillId="26" borderId="102" xfId="45357" applyFont="true" applyFill="true" applyBorder="true" applyAlignment="true">
      <alignment horizontal="left" vertical="center" wrapText="true"/>
    </xf>
    <xf numFmtId="0" fontId="151" fillId="26" borderId="100" xfId="45359" applyFont="true" applyFill="true" applyBorder="true" applyAlignment="true">
      <alignment horizontal="left" vertical="center" wrapText="true"/>
    </xf>
    <xf numFmtId="0" fontId="151" fillId="26" borderId="105" xfId="45361" applyFont="true" applyFill="true" applyBorder="true" applyAlignment="true">
      <alignment horizontal="left" vertical="center" wrapText="true"/>
    </xf>
    <xf numFmtId="0" fontId="177" fillId="3" borderId="10" xfId="45381" applyFont="true" applyAlignment="true">
      <alignment horizontal="center" vertical="center" wrapText="true"/>
    </xf>
    <xf numFmtId="0" fontId="177" fillId="3" borderId="10" xfId="45382" applyFont="true" applyAlignment="true">
      <alignment horizontal="center" vertical="center" wrapText="true"/>
    </xf>
    <xf numFmtId="0" fontId="177" fillId="3" borderId="10" xfId="45383" applyFont="true" applyAlignment="true">
      <alignment horizontal="center" vertical="center" wrapText="true"/>
    </xf>
    <xf numFmtId="0" fontId="151" fillId="26" borderId="101" xfId="40247" applyFont="true" applyFill="true" applyBorder="true" applyAlignment="true">
      <alignment horizontal="left" vertical="center" wrapText="true"/>
    </xf>
    <xf numFmtId="0" fontId="151" fillId="26" borderId="102" xfId="45288" applyFont="true" applyFill="true" applyBorder="true" applyAlignment="true">
      <alignment horizontal="left" vertical="center" wrapText="true"/>
    </xf>
    <xf numFmtId="0" fontId="151" fillId="26" borderId="100" xfId="45294" applyFont="true" applyFill="true" applyBorder="true" applyAlignment="true">
      <alignment horizontal="left" vertical="center" wrapText="true"/>
    </xf>
    <xf numFmtId="0" fontId="151" fillId="26" borderId="105" xfId="45300" applyFont="true" applyFill="true" applyBorder="true" applyAlignment="true">
      <alignment horizontal="left" vertical="center" wrapText="true"/>
    </xf>
    <xf numFmtId="0" fontId="151" fillId="26" borderId="102" xfId="45258" applyFont="true" applyFill="true" applyBorder="true" applyAlignment="true">
      <alignment horizontal="left" vertical="center" wrapText="true"/>
    </xf>
    <xf numFmtId="0" fontId="151" fillId="26" borderId="100" xfId="45264" applyFont="true" applyFill="true" applyBorder="true" applyAlignment="true">
      <alignment horizontal="left" vertical="center" wrapText="true"/>
    </xf>
    <xf numFmtId="0" fontId="151" fillId="3" borderId="10" xfId="45280" applyFont="true" applyBorder="true" applyAlignment="true">
      <alignment horizontal="center" vertical="center" wrapText="true"/>
    </xf>
    <xf numFmtId="0" fontId="151" fillId="3" borderId="52" xfId="45279" applyFont="true" applyBorder="true" applyAlignment="true">
      <alignment horizontal="center" vertical="center" wrapText="true"/>
    </xf>
    <xf numFmtId="0" fontId="151" fillId="3" borderId="53" xfId="45280" applyFont="true" applyBorder="true" applyAlignment="true">
      <alignment horizontal="center" vertical="center" wrapText="true"/>
    </xf>
    <xf numFmtId="0" fontId="151" fillId="3" borderId="1" xfId="45280" applyFont="true" applyBorder="true" applyAlignment="true">
      <alignment horizontal="center" vertical="center" wrapText="true"/>
    </xf>
    <xf numFmtId="0" fontId="151" fillId="3" borderId="82" xfId="45279" applyFont="true" applyBorder="true" applyAlignment="true">
      <alignment horizontal="center" vertical="center" wrapText="true"/>
    </xf>
    <xf numFmtId="0" fontId="151" fillId="3" borderId="83" xfId="45280" applyFont="true" applyBorder="true" applyAlignment="true">
      <alignment horizontal="center" vertical="center" wrapText="true"/>
    </xf>
    <xf numFmtId="0" fontId="151" fillId="3" borderId="10" xfId="45307" applyFont="true" applyBorder="true" applyAlignment="true">
      <alignment horizontal="center" vertical="center" wrapText="true"/>
    </xf>
    <xf numFmtId="0" fontId="151" fillId="3" borderId="52" xfId="45306" applyFont="true" applyBorder="true" applyAlignment="true">
      <alignment horizontal="center" vertical="center" wrapText="true"/>
    </xf>
    <xf numFmtId="0" fontId="151" fillId="3" borderId="53" xfId="45307" applyFont="true" applyBorder="true" applyAlignment="true">
      <alignment horizontal="center" vertical="center" wrapText="true"/>
    </xf>
    <xf numFmtId="0" fontId="151" fillId="3" borderId="3" xfId="45307" applyFont="true" applyBorder="true" applyAlignment="true">
      <alignment horizontal="center" vertical="center" wrapText="true"/>
    </xf>
    <xf numFmtId="0" fontId="151" fillId="26" borderId="102" xfId="45315" applyFont="true" applyFill="true" applyBorder="true" applyAlignment="true">
      <alignment horizontal="left" vertical="center" wrapText="true"/>
    </xf>
    <xf numFmtId="0" fontId="151" fillId="26" borderId="100" xfId="45321" applyFont="true" applyFill="true" applyBorder="true" applyAlignment="true">
      <alignment horizontal="left" vertical="center" wrapText="true"/>
    </xf>
    <xf numFmtId="0" fontId="151" fillId="26" borderId="102" xfId="45321" applyFont="true" applyFill="true" applyBorder="true" applyAlignment="true">
      <alignment horizontal="left" vertical="center" wrapText="true"/>
    </xf>
    <xf numFmtId="0" fontId="151" fillId="26" borderId="105" xfId="45321" applyFont="true" applyFill="true" applyBorder="true" applyAlignment="true">
      <alignment horizontal="left" vertical="center" wrapText="true"/>
    </xf>
    <xf numFmtId="0" fontId="177" fillId="3" borderId="10" xfId="45363" applyFont="true" applyAlignment="true">
      <alignment horizontal="center" vertical="center" wrapText="true"/>
    </xf>
    <xf numFmtId="0" fontId="177" fillId="3" borderId="10" xfId="45364" applyFont="true" applyAlignment="true">
      <alignment horizontal="center" vertical="center" wrapText="true"/>
    </xf>
    <xf numFmtId="0" fontId="177" fillId="3" borderId="10" xfId="45365" applyFont="true" applyAlignment="true">
      <alignment horizontal="center" vertical="center" wrapText="true"/>
    </xf>
    <xf numFmtId="0" fontId="151" fillId="3" borderId="10" xfId="45195" applyFont="true" applyBorder="true" applyAlignment="true">
      <alignment horizontal="center" vertical="center" wrapText="true"/>
    </xf>
    <xf numFmtId="0" fontId="151" fillId="3" borderId="52" xfId="45194" applyFont="true" applyBorder="true" applyAlignment="true">
      <alignment horizontal="center" vertical="center" wrapText="true"/>
    </xf>
    <xf numFmtId="0" fontId="151" fillId="3" borderId="53" xfId="45195" applyFont="true" applyBorder="true" applyAlignment="true">
      <alignment horizontal="center" vertical="center" wrapText="true"/>
    </xf>
    <xf numFmtId="0" fontId="151" fillId="3" borderId="10" xfId="45223" applyFont="true" applyBorder="true" applyAlignment="true">
      <alignment horizontal="center" vertical="center" wrapText="true"/>
    </xf>
    <xf numFmtId="0" fontId="151" fillId="3" borderId="52" xfId="45222" applyFont="true" applyBorder="true" applyAlignment="true">
      <alignment horizontal="center" vertical="center" wrapText="true"/>
    </xf>
    <xf numFmtId="0" fontId="151" fillId="3" borderId="53" xfId="45223" applyFont="true" applyBorder="true" applyAlignment="true">
      <alignment horizontal="center" vertical="center" wrapText="true"/>
    </xf>
    <xf numFmtId="0" fontId="151" fillId="3" borderId="3" xfId="45223" applyFont="true" applyBorder="true" applyAlignment="true">
      <alignment horizontal="center" vertical="center" wrapText="true"/>
    </xf>
    <xf numFmtId="0" fontId="151" fillId="3" borderId="1" xfId="45195" applyFont="true" applyBorder="true" applyAlignment="true">
      <alignment horizontal="center" vertical="center" wrapText="true"/>
    </xf>
    <xf numFmtId="0" fontId="151" fillId="3" borderId="82" xfId="45194" applyFont="true" applyBorder="true" applyAlignment="true">
      <alignment horizontal="center" vertical="center" wrapText="true"/>
    </xf>
    <xf numFmtId="0" fontId="151" fillId="3" borderId="83" xfId="45195" applyFont="true" applyBorder="true" applyAlignment="true">
      <alignment horizontal="center" vertical="center" wrapText="true"/>
    </xf>
    <xf numFmtId="0" fontId="151" fillId="26" borderId="102" xfId="45203" applyFont="true" applyFill="true" applyBorder="true" applyAlignment="true">
      <alignment horizontal="left" vertical="center" wrapText="true"/>
    </xf>
    <xf numFmtId="0" fontId="151" fillId="26" borderId="100" xfId="45209" applyFont="true" applyFill="true" applyBorder="true" applyAlignment="true">
      <alignment horizontal="left" vertical="center" wrapText="true"/>
    </xf>
    <xf numFmtId="0" fontId="151" fillId="26" borderId="105" xfId="45216" applyFont="true" applyFill="true" applyBorder="true" applyAlignment="true">
      <alignment horizontal="left" vertical="center" wrapText="true"/>
    </xf>
    <xf numFmtId="0" fontId="151" fillId="3" borderId="10" xfId="45250" applyFont="true" applyBorder="true" applyAlignment="true">
      <alignment horizontal="center" vertical="center" wrapText="true"/>
    </xf>
    <xf numFmtId="0" fontId="151" fillId="3" borderId="52" xfId="45249" applyFont="true" applyBorder="true" applyAlignment="true">
      <alignment horizontal="center" vertical="center" wrapText="true"/>
    </xf>
    <xf numFmtId="0" fontId="151" fillId="3" borderId="53" xfId="45250" applyFont="true" applyBorder="true" applyAlignment="true">
      <alignment horizontal="center" vertical="center" wrapText="true"/>
    </xf>
    <xf numFmtId="0" fontId="151" fillId="3" borderId="3" xfId="45250" applyFont="true" applyBorder="true" applyAlignment="true">
      <alignment horizontal="center" vertical="center" wrapText="true"/>
    </xf>
    <xf numFmtId="0" fontId="151" fillId="26" borderId="102" xfId="45237" applyFont="true" applyFill="true" applyBorder="true" applyAlignment="true">
      <alignment horizontal="left" vertical="center" wrapText="true"/>
    </xf>
    <xf numFmtId="0" fontId="151" fillId="26" borderId="100" xfId="45237" applyFont="true" applyFill="true" applyBorder="true" applyAlignment="true">
      <alignment horizontal="left" vertical="center" wrapText="true"/>
    </xf>
    <xf numFmtId="0" fontId="151" fillId="3" borderId="10" xfId="45702" applyFont="true" applyAlignment="true">
      <alignment horizontal="right" vertical="top" wrapText="true"/>
    </xf>
    <xf numFmtId="0" fontId="151" fillId="3" borderId="10" xfId="45704" applyFont="true" applyAlignment="true">
      <alignment horizontal="right" vertical="top" wrapText="true"/>
    </xf>
    <xf numFmtId="0" fontId="151" fillId="26" borderId="10" xfId="45691" applyFont="true" applyFill="true" applyAlignment="true">
      <alignment horizontal="right" vertical="top" wrapText="true"/>
    </xf>
    <xf numFmtId="0" fontId="151" fillId="26" borderId="10" xfId="45695" applyFont="true" applyFill="true" applyAlignment="true">
      <alignment horizontal="right" vertical="top" wrapText="true"/>
    </xf>
    <xf numFmtId="0" fontId="177" fillId="3" borderId="10" xfId="45633" applyFont="true" applyAlignment="true">
      <alignment horizontal="right" vertical="top" wrapText="true"/>
    </xf>
    <xf numFmtId="0" fontId="177" fillId="3" borderId="10" xfId="45634" applyFont="true" applyAlignment="true">
      <alignment horizontal="right" vertical="top" wrapText="true"/>
    </xf>
    <xf numFmtId="0" fontId="151" fillId="26" borderId="10" xfId="45656" applyFont="true" applyFill="true" applyAlignment="true">
      <alignment horizontal="right" vertical="top" wrapText="true"/>
    </xf>
    <xf numFmtId="0" fontId="151" fillId="26" borderId="10" xfId="45658" applyFont="true" applyFill="true" applyAlignment="true">
      <alignment horizontal="right" vertical="top" wrapText="true"/>
    </xf>
    <xf numFmtId="0" fontId="151" fillId="26" borderId="10" xfId="45648" applyFont="true" applyFill="true" applyAlignment="true">
      <alignment horizontal="right" vertical="top" wrapText="true"/>
    </xf>
    <xf numFmtId="0" fontId="151" fillId="26" borderId="10" xfId="45650" applyFont="true" applyFill="true" applyAlignment="true">
      <alignment horizontal="right" vertical="top" wrapText="true"/>
    </xf>
    <xf numFmtId="0" fontId="151" fillId="3" borderId="10" xfId="45699" applyFont="true" applyAlignment="true">
      <alignment horizontal="right" vertical="top" wrapText="true"/>
    </xf>
    <xf numFmtId="0" fontId="151" fillId="26" borderId="10" xfId="45673" applyFont="true" applyFill="true" applyAlignment="true">
      <alignment horizontal="right" vertical="top" wrapText="true"/>
    </xf>
    <xf numFmtId="0" fontId="177" fillId="3" borderId="10" xfId="45635" applyFont="true" applyAlignment="true">
      <alignment horizontal="right" vertical="top" wrapText="true"/>
    </xf>
    <xf numFmtId="0" fontId="151" fillId="26" borderId="10" xfId="45654" applyFont="true" applyFill="true" applyAlignment="true">
      <alignment horizontal="right" vertical="top" wrapText="true"/>
    </xf>
    <xf numFmtId="0" fontId="151" fillId="26" borderId="10" xfId="45652" applyFont="true" applyFill="true" applyAlignment="true">
      <alignment horizontal="right" vertical="top" wrapText="true"/>
    </xf>
    <xf numFmtId="0" fontId="151" fillId="26" borderId="10" xfId="45642" applyFont="true" applyFill="true" applyAlignment="true">
      <alignment horizontal="right" vertical="top" wrapText="true"/>
    </xf>
    <xf numFmtId="0" fontId="151" fillId="26" borderId="10" xfId="45644" applyFont="true" applyFill="true" applyAlignment="true">
      <alignment horizontal="right" vertical="top" wrapText="true"/>
    </xf>
    <xf numFmtId="0" fontId="151" fillId="3" borderId="10" xfId="45677" applyFont="true" applyAlignment="true">
      <alignment horizontal="right" vertical="top" wrapText="true"/>
    </xf>
    <xf numFmtId="0" fontId="151" fillId="3" borderId="10" xfId="45678" applyFont="true" applyAlignment="true">
      <alignment horizontal="right" vertical="top" wrapText="true"/>
    </xf>
    <xf numFmtId="0" fontId="151" fillId="3" borderId="52" xfId="45679" applyFont="true" applyBorder="true" applyAlignment="true">
      <alignment horizontal="right" vertical="top" wrapText="true"/>
    </xf>
    <xf numFmtId="0" fontId="151" fillId="3" borderId="53" xfId="45680" applyFont="true" applyBorder="true" applyAlignment="true">
      <alignment horizontal="right" vertical="top" wrapText="true"/>
    </xf>
    <xf numFmtId="0" fontId="151" fillId="3" borderId="10" xfId="45681" applyFont="true" applyAlignment="true">
      <alignment horizontal="right" vertical="top" wrapText="true"/>
    </xf>
    <xf numFmtId="0" fontId="151" fillId="3" borderId="10" xfId="45682" applyFont="true" applyAlignment="true">
      <alignment horizontal="right" vertical="top" wrapText="true"/>
    </xf>
    <xf numFmtId="0" fontId="151" fillId="3" borderId="52" xfId="45683" applyFont="true" applyBorder="true" applyAlignment="true">
      <alignment horizontal="right" vertical="top" wrapText="true"/>
    </xf>
    <xf numFmtId="0" fontId="151" fillId="3" borderId="53" xfId="45684" applyFont="true" applyBorder="true" applyAlignment="true">
      <alignment horizontal="right" vertical="top" wrapText="true"/>
    </xf>
    <xf numFmtId="0" fontId="151" fillId="26" borderId="10" xfId="45646" applyFont="true" applyFill="true" applyAlignment="true">
      <alignment horizontal="right" vertical="top" wrapText="true"/>
    </xf>
    <xf numFmtId="0" fontId="151" fillId="3" borderId="10" xfId="45666" applyFont="true" applyAlignment="true">
      <alignment horizontal="right" vertical="top" wrapText="true"/>
    </xf>
    <xf numFmtId="0" fontId="151" fillId="3" borderId="10" xfId="45667" applyFont="true" applyAlignment="true">
      <alignment horizontal="right" vertical="top" wrapText="true"/>
    </xf>
    <xf numFmtId="0" fontId="151" fillId="3" borderId="52" xfId="45668" applyFont="true" applyBorder="true" applyAlignment="true">
      <alignment horizontal="right" vertical="top" wrapText="true"/>
    </xf>
    <xf numFmtId="0" fontId="151" fillId="3" borderId="53" xfId="45669" applyFont="true" applyBorder="true" applyAlignment="true">
      <alignment horizontal="right" vertical="top" wrapText="true"/>
    </xf>
    <xf numFmtId="0" fontId="151" fillId="3" borderId="1" xfId="45601" applyFont="true" applyBorder="true" applyAlignment="true">
      <alignment horizontal="center" vertical="center" wrapText="true"/>
    </xf>
    <xf numFmtId="0" fontId="151" fillId="3" borderId="82" xfId="45602" applyFont="true" applyBorder="true" applyAlignment="true">
      <alignment horizontal="center" vertical="center" wrapText="true"/>
    </xf>
    <xf numFmtId="0" fontId="151" fillId="3" borderId="83" xfId="45601" applyFont="true" applyBorder="true" applyAlignment="true">
      <alignment horizontal="center" vertical="center" wrapText="true"/>
    </xf>
    <xf numFmtId="0" fontId="151" fillId="3" borderId="3" xfId="45563" applyFont="true" applyBorder="true" applyAlignment="true">
      <alignment horizontal="center" vertical="center" wrapText="true"/>
    </xf>
    <xf numFmtId="0" fontId="151" fillId="3" borderId="52" xfId="45562" applyFont="true" applyBorder="true" applyAlignment="true">
      <alignment horizontal="center" vertical="center" wrapText="true"/>
    </xf>
    <xf numFmtId="0" fontId="151" fillId="3" borderId="53" xfId="45563" applyFont="true" applyBorder="true" applyAlignment="true">
      <alignment horizontal="center" vertical="center" wrapText="true"/>
    </xf>
    <xf numFmtId="0" fontId="151" fillId="26" borderId="102" xfId="45569" applyFont="true" applyFill="true" applyBorder="true" applyAlignment="true">
      <alignment horizontal="left" vertical="center" wrapText="true"/>
    </xf>
    <xf numFmtId="0" fontId="151" fillId="26" borderId="100" xfId="45575" applyFont="true" applyFill="true" applyBorder="true" applyAlignment="true">
      <alignment horizontal="left" vertical="center" wrapText="true"/>
    </xf>
    <xf numFmtId="0" fontId="151" fillId="26" borderId="102" xfId="45575" applyFont="true" applyFill="true" applyBorder="true" applyAlignment="true">
      <alignment horizontal="left" vertical="center" wrapText="true"/>
    </xf>
    <xf numFmtId="0" fontId="151" fillId="26" borderId="105" xfId="45575" applyFont="true" applyFill="true" applyBorder="true" applyAlignment="true">
      <alignment horizontal="left" vertical="center" wrapText="true"/>
    </xf>
    <xf numFmtId="0" fontId="151" fillId="26" borderId="59" xfId="45626" applyFont="true" applyFill="true" applyBorder="true" applyAlignment="true">
      <alignment horizontal="left" vertical="top" wrapText="true"/>
    </xf>
    <xf numFmtId="0" fontId="151" fillId="26" borderId="60" xfId="45629" applyFont="true" applyFill="true" applyBorder="true" applyAlignment="true">
      <alignment horizontal="left" vertical="top" wrapText="true"/>
    </xf>
    <xf numFmtId="0" fontId="177" fillId="3" borderId="10" xfId="45633" applyFont="true" applyAlignment="true">
      <alignment horizontal="center" vertical="center" wrapText="true"/>
    </xf>
    <xf numFmtId="0" fontId="177" fillId="3" borderId="10" xfId="45634" applyFont="true" applyAlignment="true">
      <alignment horizontal="center" vertical="center" wrapText="true"/>
    </xf>
    <xf numFmtId="0" fontId="177" fillId="3" borderId="10" xfId="45635" applyFont="true" applyAlignment="true">
      <alignment horizontal="center" vertical="center" wrapText="true"/>
    </xf>
    <xf numFmtId="0" fontId="151" fillId="26" borderId="102" xfId="45608" applyFont="true" applyFill="true" applyBorder="true" applyAlignment="true">
      <alignment horizontal="left" vertical="center" wrapText="true"/>
    </xf>
    <xf numFmtId="0" fontId="151" fillId="26" borderId="100" xfId="45611" applyFont="true" applyFill="true" applyBorder="true" applyAlignment="true">
      <alignment horizontal="left" vertical="center" wrapText="true"/>
    </xf>
    <xf numFmtId="0" fontId="151" fillId="26" borderId="105" xfId="45614" applyFont="true" applyFill="true" applyBorder="true" applyAlignment="true">
      <alignment horizontal="left" vertical="center" wrapText="true"/>
    </xf>
    <xf numFmtId="0" fontId="151" fillId="3" borderId="10" xfId="45460" applyFont="true" applyBorder="true" applyAlignment="true">
      <alignment horizontal="center" vertical="center" wrapText="true"/>
    </xf>
    <xf numFmtId="0" fontId="151" fillId="3" borderId="52" xfId="45459" applyFont="true" applyBorder="true" applyAlignment="true">
      <alignment horizontal="center" vertical="center" wrapText="true"/>
    </xf>
    <xf numFmtId="0" fontId="151" fillId="3" borderId="53" xfId="45460" applyFont="true" applyBorder="true" applyAlignment="true">
      <alignment horizontal="center" vertical="center" wrapText="true"/>
    </xf>
    <xf numFmtId="0" fontId="151" fillId="3" borderId="10" xfId="45485" applyFont="true" applyBorder="true" applyAlignment="true">
      <alignment horizontal="center" vertical="center" wrapText="true"/>
    </xf>
    <xf numFmtId="0" fontId="151" fillId="3" borderId="52" xfId="45484" applyFont="true" applyBorder="true" applyAlignment="true">
      <alignment horizontal="center" vertical="center" wrapText="true"/>
    </xf>
    <xf numFmtId="0" fontId="151" fillId="3" borderId="53" xfId="45485" applyFont="true" applyBorder="true" applyAlignment="true">
      <alignment horizontal="center" vertical="center" wrapText="true"/>
    </xf>
    <xf numFmtId="0" fontId="151" fillId="3" borderId="3" xfId="45485" applyFont="true" applyBorder="true" applyAlignment="true">
      <alignment horizontal="center" vertical="center" wrapText="true"/>
    </xf>
    <xf numFmtId="0" fontId="151" fillId="3" borderId="1" xfId="45460" applyFont="true" applyBorder="true" applyAlignment="true">
      <alignment horizontal="center" vertical="center" wrapText="true"/>
    </xf>
    <xf numFmtId="0" fontId="151" fillId="3" borderId="82" xfId="45459" applyFont="true" applyBorder="true" applyAlignment="true">
      <alignment horizontal="center" vertical="center" wrapText="true"/>
    </xf>
    <xf numFmtId="0" fontId="151" fillId="3" borderId="83" xfId="45460" applyFont="true" applyBorder="true" applyAlignment="true">
      <alignment horizontal="center" vertical="center" wrapText="true"/>
    </xf>
    <xf numFmtId="0" fontId="151" fillId="26" borderId="102" xfId="45468" applyFont="true" applyFill="true" applyBorder="true" applyAlignment="true">
      <alignment horizontal="left" vertical="center" wrapText="true"/>
    </xf>
    <xf numFmtId="0" fontId="151" fillId="26" borderId="100" xfId="45474" applyFont="true" applyFill="true" applyBorder="true" applyAlignment="true">
      <alignment horizontal="left" vertical="center" wrapText="true"/>
    </xf>
    <xf numFmtId="0" fontId="151" fillId="26" borderId="105" xfId="45479" applyFont="true" applyFill="true" applyBorder="true" applyAlignment="true">
      <alignment horizontal="left" vertical="center" wrapText="true"/>
    </xf>
    <xf numFmtId="0" fontId="151" fillId="26" borderId="102" xfId="45499" applyFont="true" applyFill="true" applyBorder="true" applyAlignment="true">
      <alignment horizontal="left" vertical="center" wrapText="true"/>
    </xf>
    <xf numFmtId="0" fontId="151" fillId="26" borderId="100" xfId="45499" applyFont="true" applyFill="true" applyBorder="true" applyAlignment="true">
      <alignment horizontal="left" vertical="center" wrapText="true"/>
    </xf>
    <xf numFmtId="0" fontId="151" fillId="3" borderId="10" xfId="45512" applyFont="true" applyBorder="true" applyAlignment="true">
      <alignment horizontal="center" vertical="center" wrapText="true"/>
    </xf>
    <xf numFmtId="0" fontId="151" fillId="3" borderId="52" xfId="45511" applyFont="true" applyBorder="true" applyAlignment="true">
      <alignment horizontal="center" vertical="center" wrapText="true"/>
    </xf>
    <xf numFmtId="0" fontId="151" fillId="3" borderId="53" xfId="45512" applyFont="true" applyBorder="true" applyAlignment="true">
      <alignment horizontal="center" vertical="center" wrapText="true"/>
    </xf>
    <xf numFmtId="0" fontId="151" fillId="3" borderId="3" xfId="45512" applyFont="true" applyBorder="true" applyAlignment="true">
      <alignment horizontal="center" vertical="center" wrapText="true"/>
    </xf>
    <xf numFmtId="0" fontId="151" fillId="26" borderId="102" xfId="45546" applyFont="true" applyFill="true" applyBorder="true" applyAlignment="true">
      <alignment horizontal="left" vertical="center" wrapText="true"/>
    </xf>
    <xf numFmtId="0" fontId="151" fillId="26" borderId="100" xfId="45552" applyFont="true" applyFill="true" applyBorder="true" applyAlignment="true">
      <alignment horizontal="left" vertical="center" wrapText="true"/>
    </xf>
    <xf numFmtId="0" fontId="151" fillId="26" borderId="105" xfId="45558" applyFont="true" applyFill="true" applyBorder="true" applyAlignment="true">
      <alignment horizontal="left" vertical="center" wrapText="true"/>
    </xf>
    <xf numFmtId="0" fontId="151" fillId="3" borderId="10" xfId="45563" applyFont="true" applyBorder="true" applyAlignment="true">
      <alignment horizontal="center" vertical="center" wrapText="true"/>
    </xf>
    <xf numFmtId="0" fontId="151" fillId="26" borderId="102" xfId="45520" applyFont="true" applyFill="true" applyBorder="true" applyAlignment="true">
      <alignment horizontal="left" vertical="center" wrapText="true"/>
    </xf>
    <xf numFmtId="0" fontId="151" fillId="26" borderId="100" xfId="45526" applyFont="true" applyFill="true" applyBorder="true" applyAlignment="true">
      <alignment horizontal="left" vertical="center" wrapText="true"/>
    </xf>
    <xf numFmtId="0" fontId="151" fillId="3" borderId="10" xfId="45540" applyFont="true" applyBorder="true" applyAlignment="true">
      <alignment horizontal="center" vertical="center" wrapText="true"/>
    </xf>
    <xf numFmtId="0" fontId="151" fillId="3" borderId="52" xfId="45539" applyFont="true" applyBorder="true" applyAlignment="true">
      <alignment horizontal="center" vertical="center" wrapText="true"/>
    </xf>
    <xf numFmtId="0" fontId="151" fillId="3" borderId="53" xfId="45540" applyFont="true" applyBorder="true" applyAlignment="true">
      <alignment horizontal="center" vertical="center" wrapText="true"/>
    </xf>
    <xf numFmtId="0" fontId="151" fillId="3" borderId="1" xfId="45540" applyFont="true" applyBorder="true" applyAlignment="true">
      <alignment horizontal="center" vertical="center" wrapText="true"/>
    </xf>
    <xf numFmtId="0" fontId="151" fillId="3" borderId="82" xfId="45539" applyFont="true" applyBorder="true" applyAlignment="true">
      <alignment horizontal="center" vertical="center" wrapText="true"/>
    </xf>
    <xf numFmtId="0" fontId="151" fillId="3" borderId="83" xfId="45540" applyFont="true" applyBorder="true" applyAlignment="true">
      <alignment horizontal="center" vertical="center" wrapText="true"/>
    </xf>
    <xf numFmtId="0" fontId="151" fillId="3" borderId="10" xfId="45601" applyFont="true" applyBorder="true" applyAlignment="true">
      <alignment horizontal="center" vertical="center" wrapText="true"/>
    </xf>
    <xf numFmtId="0" fontId="151" fillId="3" borderId="52" xfId="45602" applyFont="true" applyBorder="true" applyAlignment="true">
      <alignment horizontal="center" vertical="center" wrapText="true"/>
    </xf>
    <xf numFmtId="0" fontId="151" fillId="3" borderId="53" xfId="45601" applyFont="true" applyBorder="true" applyAlignment="true">
      <alignment horizontal="center" vertical="center" wrapText="true"/>
    </xf>
    <xf numFmtId="0" fontId="24" fillId="3" borderId="10" xfId="34367" applyAlignment="true">
      <alignment horizontal="right" vertical="top" wrapText="true"/>
    </xf>
    <xf numFmtId="0" fontId="151" fillId="3" borderId="10" xfId="45955" applyFont="true" applyAlignment="true">
      <alignment horizontal="right" vertical="top" wrapText="true"/>
    </xf>
    <xf numFmtId="0" fontId="151" fillId="3" borderId="52" xfId="45956" applyFont="true" applyBorder="true" applyAlignment="true">
      <alignment horizontal="right" vertical="top" wrapText="true"/>
    </xf>
    <xf numFmtId="0" fontId="151" fillId="3" borderId="53" xfId="45957" applyFont="true" applyBorder="true" applyAlignment="true">
      <alignment horizontal="right" vertical="top" wrapText="true"/>
    </xf>
    <xf numFmtId="0" fontId="151" fillId="3" borderId="10" xfId="45964" applyFont="true" applyAlignment="true">
      <alignment horizontal="right" vertical="top" wrapText="true"/>
    </xf>
    <xf numFmtId="0" fontId="151" fillId="3" borderId="52" xfId="45965" applyFont="true" applyBorder="true" applyAlignment="true">
      <alignment horizontal="right" vertical="top" wrapText="true"/>
    </xf>
    <xf numFmtId="0" fontId="151" fillId="3" borderId="53" xfId="45966" applyFont="true" applyBorder="true" applyAlignment="true">
      <alignment horizontal="right" vertical="top" wrapText="true"/>
    </xf>
    <xf numFmtId="0" fontId="151" fillId="3" borderId="10" xfId="45946" applyFont="true" applyAlignment="true">
      <alignment horizontal="right" vertical="top" wrapText="true"/>
    </xf>
    <xf numFmtId="0" fontId="151" fillId="3" borderId="52" xfId="45947" applyFont="true" applyBorder="true" applyAlignment="true">
      <alignment horizontal="right" vertical="top" wrapText="true"/>
    </xf>
    <xf numFmtId="0" fontId="151" fillId="3" borderId="53" xfId="45948" applyFont="true" applyBorder="true" applyAlignment="true">
      <alignment horizontal="right" vertical="top" wrapText="true"/>
    </xf>
    <xf numFmtId="0" fontId="151" fillId="3" borderId="10" xfId="45830" applyFont="true" applyBorder="true" applyAlignment="true">
      <alignment horizontal="center" vertical="center" wrapText="true"/>
    </xf>
    <xf numFmtId="0" fontId="151" fillId="3" borderId="52" xfId="45829" applyFont="true" applyBorder="true" applyAlignment="true">
      <alignment horizontal="center" vertical="center" wrapText="true"/>
    </xf>
    <xf numFmtId="0" fontId="151" fillId="3" borderId="53" xfId="45830" applyFont="true" applyBorder="true" applyAlignment="true">
      <alignment horizontal="center" vertical="center" wrapText="true"/>
    </xf>
    <xf numFmtId="0" fontId="151" fillId="3" borderId="3" xfId="45830" applyFont="true" applyBorder="true" applyAlignment="true">
      <alignment horizontal="center" vertical="center" wrapText="true"/>
    </xf>
    <xf numFmtId="0" fontId="151" fillId="3" borderId="10" xfId="45800" applyFont="true" applyBorder="true" applyAlignment="true">
      <alignment horizontal="center" vertical="center" wrapText="true"/>
    </xf>
    <xf numFmtId="0" fontId="151" fillId="3" borderId="52" xfId="45799" applyFont="true" applyBorder="true" applyAlignment="true">
      <alignment horizontal="center" vertical="center" wrapText="true"/>
    </xf>
    <xf numFmtId="0" fontId="151" fillId="3" borderId="53" xfId="45800" applyFont="true" applyBorder="true" applyAlignment="true">
      <alignment horizontal="center" vertical="center" wrapText="true"/>
    </xf>
    <xf numFmtId="0" fontId="151" fillId="3" borderId="1" xfId="45800" applyFont="true" applyBorder="true" applyAlignment="true">
      <alignment horizontal="center" vertical="center" wrapText="true"/>
    </xf>
    <xf numFmtId="0" fontId="151" fillId="3" borderId="82" xfId="45799" applyFont="true" applyBorder="true" applyAlignment="true">
      <alignment horizontal="center" vertical="center" wrapText="true"/>
    </xf>
    <xf numFmtId="0" fontId="151" fillId="3" borderId="83" xfId="45800" applyFont="true" applyBorder="true" applyAlignment="true">
      <alignment horizontal="center" vertical="center" wrapText="true"/>
    </xf>
    <xf numFmtId="0" fontId="151" fillId="26" borderId="102" xfId="45838" applyFont="true" applyFill="true" applyBorder="true" applyAlignment="true">
      <alignment horizontal="left" vertical="center" wrapText="true"/>
    </xf>
    <xf numFmtId="0" fontId="151" fillId="26" borderId="100" xfId="45844" applyFont="true" applyFill="true" applyBorder="true" applyAlignment="true">
      <alignment horizontal="left" vertical="center" wrapText="true"/>
    </xf>
    <xf numFmtId="0" fontId="151" fillId="26" borderId="102" xfId="45844" applyFont="true" applyFill="true" applyBorder="true" applyAlignment="true">
      <alignment horizontal="left" vertical="center" wrapText="true"/>
    </xf>
    <xf numFmtId="0" fontId="151" fillId="26" borderId="105" xfId="45844" applyFont="true" applyFill="true" applyBorder="true" applyAlignment="true">
      <alignment horizontal="left" vertical="center" wrapText="true"/>
    </xf>
    <xf numFmtId="0" fontId="151" fillId="3" borderId="10" xfId="45872" applyFont="true" applyBorder="true" applyAlignment="true">
      <alignment horizontal="center" vertical="center" wrapText="true"/>
    </xf>
    <xf numFmtId="0" fontId="151" fillId="3" borderId="52" xfId="45871" applyFont="true" applyBorder="true" applyAlignment="true">
      <alignment horizontal="center" vertical="center" wrapText="true"/>
    </xf>
    <xf numFmtId="0" fontId="151" fillId="3" borderId="53" xfId="45872" applyFont="true" applyBorder="true" applyAlignment="true">
      <alignment horizontal="center" vertical="center" wrapText="true"/>
    </xf>
    <xf numFmtId="0" fontId="151" fillId="3" borderId="1" xfId="45872" applyFont="true" applyBorder="true" applyAlignment="true">
      <alignment horizontal="center" vertical="center" wrapText="true"/>
    </xf>
    <xf numFmtId="0" fontId="151" fillId="3" borderId="82" xfId="45871" applyFont="true" applyBorder="true" applyAlignment="true">
      <alignment horizontal="center" vertical="center" wrapText="true"/>
    </xf>
    <xf numFmtId="0" fontId="151" fillId="3" borderId="83" xfId="45872" applyFont="true" applyBorder="true" applyAlignment="true">
      <alignment horizontal="center" vertical="center" wrapText="true"/>
    </xf>
    <xf numFmtId="0" fontId="151" fillId="26" borderId="102" xfId="45880" applyFont="true" applyFill="true" applyBorder="true" applyAlignment="true">
      <alignment horizontal="left" vertical="center" wrapText="true"/>
    </xf>
    <xf numFmtId="0" fontId="151" fillId="26" borderId="100" xfId="45886" applyFont="true" applyFill="true" applyBorder="true" applyAlignment="true">
      <alignment horizontal="left" vertical="center" wrapText="true"/>
    </xf>
    <xf numFmtId="0" fontId="151" fillId="26" borderId="105" xfId="45886" applyFont="true" applyFill="true" applyBorder="true" applyAlignment="true">
      <alignment horizontal="left" vertical="center" wrapText="true"/>
    </xf>
    <xf numFmtId="0" fontId="178" fillId="3" borderId="10" xfId="45913" applyFont="true" applyAlignment="true">
      <alignment horizontal="left" wrapText="true"/>
    </xf>
    <xf numFmtId="0" fontId="178" fillId="3" borderId="10" xfId="45914" applyFont="true" applyAlignment="true">
      <alignment horizontal="left" wrapText="true"/>
    </xf>
    <xf numFmtId="0" fontId="151" fillId="26" borderId="59" xfId="45919" applyFont="true" applyFill="true" applyBorder="true" applyAlignment="true">
      <alignment horizontal="left" vertical="top" wrapText="true"/>
    </xf>
    <xf numFmtId="0" fontId="151" fillId="26" borderId="60" xfId="45922" applyFont="true" applyFill="true" applyBorder="true" applyAlignment="true">
      <alignment horizontal="left" vertical="top" wrapText="true"/>
    </xf>
    <xf numFmtId="0" fontId="150" fillId="3" borderId="10" xfId="45925" applyFont="true" applyAlignment="true">
      <alignment horizontal="left" vertical="top" wrapText="true"/>
    </xf>
    <xf numFmtId="0" fontId="150" fillId="3" borderId="10" xfId="45926" applyFont="true" applyAlignment="true">
      <alignment horizontal="left" vertical="top" wrapText="true"/>
    </xf>
    <xf numFmtId="0" fontId="150" fillId="3" borderId="10" xfId="45927" applyFont="true" applyAlignment="true">
      <alignment horizontal="left" vertical="top" wrapText="true"/>
    </xf>
    <xf numFmtId="0" fontId="151" fillId="26" borderId="102" xfId="45886" applyFont="true" applyFill="true" applyBorder="true" applyAlignment="true">
      <alignment horizontal="left" vertical="center" wrapText="true"/>
    </xf>
    <xf numFmtId="0" fontId="151" fillId="26" borderId="100" xfId="45892" applyFont="true" applyFill="true" applyBorder="true" applyAlignment="true">
      <alignment horizontal="left" vertical="center" wrapText="true"/>
    </xf>
    <xf numFmtId="0" fontId="24" fillId="3" borderId="10" xfId="34367"/>
    <xf numFmtId="0" fontId="177" fillId="3" borderId="10" xfId="45910" applyFont="true" applyAlignment="true">
      <alignment horizontal="center" vertical="center" wrapText="true"/>
    </xf>
    <xf numFmtId="0" fontId="177" fillId="3" borderId="10" xfId="45911" applyFont="true" applyAlignment="true">
      <alignment horizontal="center" vertical="center" wrapText="true"/>
    </xf>
    <xf numFmtId="0" fontId="177" fillId="3" borderId="10" xfId="45912" applyFont="true" applyAlignment="true">
      <alignment horizontal="center" vertical="center" wrapText="true"/>
    </xf>
    <xf numFmtId="0" fontId="151" fillId="3" borderId="10" xfId="45712" applyFont="true" applyBorder="true" applyAlignment="true">
      <alignment horizontal="center" vertical="center" wrapText="true"/>
    </xf>
    <xf numFmtId="0" fontId="151" fillId="3" borderId="52" xfId="45711" applyFont="true" applyBorder="true" applyAlignment="true">
      <alignment horizontal="center" vertical="center" wrapText="true"/>
    </xf>
    <xf numFmtId="0" fontId="151" fillId="3" borderId="53" xfId="45712" applyFont="true" applyBorder="true" applyAlignment="true">
      <alignment horizontal="center" vertical="center" wrapText="true"/>
    </xf>
    <xf numFmtId="0" fontId="151" fillId="3" borderId="3" xfId="45742" applyFont="true" applyBorder="true" applyAlignment="true">
      <alignment horizontal="center" vertical="center" wrapText="true"/>
    </xf>
    <xf numFmtId="0" fontId="151" fillId="3" borderId="52" xfId="45741" applyFont="true" applyBorder="true" applyAlignment="true">
      <alignment horizontal="center" vertical="center" wrapText="true"/>
    </xf>
    <xf numFmtId="0" fontId="151" fillId="3" borderId="53" xfId="45742" applyFont="true" applyBorder="true" applyAlignment="true">
      <alignment horizontal="center" vertical="center" wrapText="true"/>
    </xf>
    <xf numFmtId="0" fontId="151" fillId="3" borderId="1" xfId="45712" applyFont="true" applyBorder="true" applyAlignment="true">
      <alignment horizontal="center" vertical="center" wrapText="true"/>
    </xf>
    <xf numFmtId="0" fontId="151" fillId="3" borderId="82" xfId="45711" applyFont="true" applyBorder="true" applyAlignment="true">
      <alignment horizontal="center" vertical="center" wrapText="true"/>
    </xf>
    <xf numFmtId="0" fontId="151" fillId="3" borderId="83" xfId="45712" applyFont="true" applyBorder="true" applyAlignment="true">
      <alignment horizontal="center" vertical="center" wrapText="true"/>
    </xf>
    <xf numFmtId="0" fontId="151" fillId="26" borderId="102" xfId="45720" applyFont="true" applyFill="true" applyBorder="true" applyAlignment="true">
      <alignment horizontal="left" vertical="center" wrapText="true"/>
    </xf>
    <xf numFmtId="0" fontId="151" fillId="26" borderId="100" xfId="45726" applyFont="true" applyFill="true" applyBorder="true" applyAlignment="true">
      <alignment horizontal="left" vertical="center" wrapText="true"/>
    </xf>
    <xf numFmtId="0" fontId="151" fillId="26" borderId="105" xfId="45732" applyFont="true" applyFill="true" applyBorder="true" applyAlignment="true">
      <alignment horizontal="left" vertical="center" wrapText="true"/>
    </xf>
    <xf numFmtId="0" fontId="151" fillId="26" borderId="102" xfId="45756" applyFont="true" applyFill="true" applyBorder="true" applyAlignment="true">
      <alignment horizontal="left" vertical="center" wrapText="true"/>
    </xf>
    <xf numFmtId="0" fontId="151" fillId="26" borderId="100" xfId="45756" applyFont="true" applyFill="true" applyBorder="true" applyAlignment="true">
      <alignment horizontal="left" vertical="center" wrapText="true"/>
    </xf>
    <xf numFmtId="0" fontId="151" fillId="3" borderId="10" xfId="45742" applyFont="true" applyBorder="true" applyAlignment="true">
      <alignment horizontal="center" vertical="center" wrapText="true"/>
    </xf>
    <xf numFmtId="0" fontId="151" fillId="26" borderId="102" xfId="45778" applyFont="true" applyFill="true" applyBorder="true" applyAlignment="true">
      <alignment horizontal="left" vertical="center" wrapText="true"/>
    </xf>
    <xf numFmtId="0" fontId="151" fillId="26" borderId="100" xfId="45784" applyFont="true" applyFill="true" applyBorder="true" applyAlignment="true">
      <alignment horizontal="left" vertical="center" wrapText="true"/>
    </xf>
    <xf numFmtId="0" fontId="151" fillId="3" borderId="10" xfId="45770" applyFont="true" applyBorder="true" applyAlignment="true">
      <alignment horizontal="center" vertical="center" wrapText="true"/>
    </xf>
    <xf numFmtId="0" fontId="151" fillId="3" borderId="52" xfId="45769" applyFont="true" applyBorder="true" applyAlignment="true">
      <alignment horizontal="center" vertical="center" wrapText="true"/>
    </xf>
    <xf numFmtId="0" fontId="151" fillId="3" borderId="53" xfId="45770" applyFont="true" applyBorder="true" applyAlignment="true">
      <alignment horizontal="center" vertical="center" wrapText="true"/>
    </xf>
    <xf numFmtId="0" fontId="151" fillId="3" borderId="3" xfId="45770" applyFont="true" applyBorder="true" applyAlignment="true">
      <alignment horizontal="center" vertical="center" wrapText="true"/>
    </xf>
    <xf numFmtId="0" fontId="151" fillId="26" borderId="102" xfId="45808" applyFont="true" applyFill="true" applyBorder="true" applyAlignment="true">
      <alignment horizontal="left" vertical="center" wrapText="true"/>
    </xf>
    <xf numFmtId="0" fontId="151" fillId="26" borderId="100" xfId="45814" applyFont="true" applyFill="true" applyBorder="true" applyAlignment="true">
      <alignment horizontal="left" vertical="center" wrapText="true"/>
    </xf>
    <xf numFmtId="0" fontId="151" fillId="26" borderId="105" xfId="45820" applyFont="true" applyFill="true" applyBorder="true" applyAlignment="true">
      <alignment horizontal="left" vertical="center" wrapText="true"/>
    </xf>
    <xf numFmtId="0" fontId="151" fillId="26" borderId="59" xfId="45844" applyFont="true" applyFill="true" applyBorder="true" applyAlignment="true">
      <alignment horizontal="left" vertical="center" wrapText="true"/>
    </xf>
    <xf numFmtId="0" fontId="151" fillId="26" borderId="60" xfId="45850" applyFont="true" applyFill="true" applyBorder="true" applyAlignment="true">
      <alignment horizontal="left" vertical="center" wrapText="true"/>
    </xf>
    <xf numFmtId="0" fontId="151" fillId="26" borderId="59" xfId="45886" applyFont="true" applyFill="true" applyBorder="true" applyAlignment="true">
      <alignment horizontal="left" vertical="center" wrapText="true"/>
    </xf>
    <xf numFmtId="0" fontId="151" fillId="26" borderId="60" xfId="45892" applyFont="true" applyFill="true" applyBorder="true" applyAlignment="true">
      <alignment horizontal="left" vertical="center" wrapText="true"/>
    </xf>
  </cellXfs>
  <cellStyles count="45979">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4521757623" xfId="45633" xr:uid="{C7B25B64-6ADC-4098-ABC6-1276C734256F}"/>
    <cellStyle name="style1494521757795" xfId="45677" xr:uid="{8230E344-A532-44AD-A5E6-37B0C5C836FC}"/>
    <cellStyle name="style1494521758096" xfId="45636" xr:uid="{8CBD8349-34BE-4811-A1B4-B0C5A5735326}"/>
    <cellStyle name="style1494521758404" xfId="45639" xr:uid="{8CFCE9BC-EF67-42E3-B92A-BF8C1148609E}"/>
    <cellStyle name="style1494521758520" xfId="45642" xr:uid="{C544F351-652E-4F0F-859E-02FBBBF38E4B}"/>
    <cellStyle name="style1494521758682" xfId="45648" xr:uid="{298012EB-999E-4DD4-AB0B-759A8103264D}"/>
    <cellStyle name="style1494521758868" xfId="45656" xr:uid="{89FA69C7-C715-467F-B00C-8579A71F0345}"/>
    <cellStyle name="style1494521759045" xfId="45643" xr:uid="{1661DE53-B04A-40AD-B631-17057DE13B59}"/>
    <cellStyle name="style1494521759177" xfId="45649" xr:uid="{8103A31B-2B05-4B88-A2D7-B0ACA8F9AC45}"/>
    <cellStyle name="style1494521759310" xfId="45657" xr:uid="{ACC192F1-8168-42AC-8D8F-87C2529D3325}"/>
    <cellStyle name="style1494521759435" xfId="45702" xr:uid="{D5F3BED3-90F2-41D0-966F-8AE7C56D71AA}"/>
    <cellStyle name="style1494521759594" xfId="45661" xr:uid="{75DC1419-E65E-415D-8D16-EB8E38F5B372}"/>
    <cellStyle name="style1494521759746" xfId="45665" xr:uid="{C4F71323-53D8-4A53-9867-5CCB2D1F1D0A}"/>
    <cellStyle name="style1494521760236" xfId="45679" xr:uid="{33E3F07B-766D-47B7-85B9-E41BA6E75EE9}"/>
    <cellStyle name="style1494521760385" xfId="45680" xr:uid="{E35EA259-7501-406E-986F-7A5387DEEB78}"/>
    <cellStyle name="style1494521760535" xfId="45678" xr:uid="{56D88586-4902-4108-96D7-10F53F9D659A}"/>
    <cellStyle name="style1494521760700" xfId="45685" xr:uid="{FE486417-3E89-44E8-93EB-AD310DD95480}"/>
    <cellStyle name="style1494521760895" xfId="45686" xr:uid="{5049B391-80FF-4508-883B-D7DEA083106A}"/>
    <cellStyle name="style1494521761085" xfId="45687" xr:uid="{7756B58A-1130-48BA-957B-B5B84D03020B}"/>
    <cellStyle name="style1494521761391" xfId="45691" xr:uid="{BEEFE017-88AD-4A55-864F-92A64D94A443}"/>
    <cellStyle name="style1494521761517" xfId="45692" xr:uid="{C1DA29CD-AF73-4707-9E9E-E3C2EB1D18D7}"/>
    <cellStyle name="style1494521761693" xfId="45693" xr:uid="{6C7FE8A1-6294-463F-97DA-CD83DBB5BFEC}"/>
    <cellStyle name="style1494521761881" xfId="45694" xr:uid="{A502E311-DEE3-44B1-9DE5-6BAC73E8EE51}"/>
    <cellStyle name="style1494521762122" xfId="45703" xr:uid="{81F7CA88-A661-47DF-B86C-0286EB549604}"/>
    <cellStyle name="style1494521762246" xfId="45706" xr:uid="{A963BE39-A5D2-47AC-955E-A7167A22D22F}"/>
    <cellStyle name="style1494521807299" xfId="45634" xr:uid="{431B5173-1075-4542-83F6-5036CFF47AB5}"/>
    <cellStyle name="style1494521807417" xfId="45681" xr:uid="{ADBFF076-DC79-4DDE-9E8A-FC9797CF3DD2}"/>
    <cellStyle name="style1494521807619" xfId="45637" xr:uid="{D3EF8D62-643C-484E-AB11-FC23565A2757}"/>
    <cellStyle name="style1494521807820" xfId="45640" xr:uid="{4EA4CA7F-9276-4545-857C-BA3BC203C8F7}"/>
    <cellStyle name="style1494521807900" xfId="45644" xr:uid="{4765D61B-9D71-4585-BCA9-C0180631B199}"/>
    <cellStyle name="style1494521808024" xfId="45650" xr:uid="{D906645D-59F1-485C-A143-D43E1F12E9AD}"/>
    <cellStyle name="style1494521808140" xfId="45658" xr:uid="{70B39934-0472-4FC9-B91F-3F14E159F7FA}"/>
    <cellStyle name="style1494521808251" xfId="45645" xr:uid="{43321AB0-CF78-4B02-A829-6F338C029941}"/>
    <cellStyle name="style1494521808331" xfId="45651" xr:uid="{46B1AD5F-2943-488B-826E-98E43B0A0BC0}"/>
    <cellStyle name="style1494521808430" xfId="45659" xr:uid="{8BB59E42-4DD7-4A30-B112-EBB8CE9456A5}"/>
    <cellStyle name="style1494521808522" xfId="45704" xr:uid="{EDF79C4D-861C-4CDB-8982-2DA0F77DB8BD}"/>
    <cellStyle name="style1494521808619" xfId="45662" xr:uid="{45E1DAE4-8127-4835-A54C-C3F6AC736830}"/>
    <cellStyle name="style1494521808725" xfId="45664" xr:uid="{48EA3A3E-30E1-4E74-8B72-85774E70D6BE}"/>
    <cellStyle name="style1494521809080" xfId="45683" xr:uid="{A4F85556-6D19-483F-9D10-86E045E8FD87}"/>
    <cellStyle name="style1494521809178" xfId="45684" xr:uid="{221653AC-7793-4D15-ADAE-792BEB785287}"/>
    <cellStyle name="style1494521809284" xfId="45682" xr:uid="{1D8B45B8-79CA-4BF9-B727-8660E1D6C3AD}"/>
    <cellStyle name="style1494521809380" xfId="45688" xr:uid="{4D82F671-B419-40EB-9877-5895144A17DE}"/>
    <cellStyle name="style1494521809482" xfId="45689" xr:uid="{822384B7-F2FF-4D32-ACB0-4F16FBD063D2}"/>
    <cellStyle name="style1494521809581" xfId="45690" xr:uid="{67FE4357-3F8D-4BB0-8EBB-76545B367902}"/>
    <cellStyle name="style1494521809783" xfId="45695" xr:uid="{E4D7407C-1C6E-450B-AD5B-819F9C58ABC9}"/>
    <cellStyle name="style1494521809886" xfId="45696" xr:uid="{B7288723-DED0-43B2-BE2C-EC535C54DCFB}"/>
    <cellStyle name="style1494521809984" xfId="45697" xr:uid="{1716C8B7-548F-4F88-88DA-22A29D6353C0}"/>
    <cellStyle name="style1494521810081" xfId="45698" xr:uid="{33BD1CE6-2824-4950-B892-0B5F9ABA547A}"/>
    <cellStyle name="style1494521810215" xfId="45705" xr:uid="{B82E3462-ECA1-4F98-A36B-4AC6BC951A10}"/>
    <cellStyle name="style1494521810304" xfId="45707" xr:uid="{1BCB041B-A61B-4927-A95E-6E10C29ADA19}"/>
    <cellStyle name="style1494521849194" xfId="45635" xr:uid="{C089879A-D8C4-4169-8A1F-80961960C415}"/>
    <cellStyle name="style1494521849294" xfId="45666" xr:uid="{92E5606F-A5EB-4948-8892-0E141BB14AD8}"/>
    <cellStyle name="style1494521849484" xfId="45638" xr:uid="{6330086E-9B96-4E16-848E-81E9F2D441EF}"/>
    <cellStyle name="style1494521849677" xfId="45641" xr:uid="{C0D41AC7-906F-4A2E-A72D-AC5DBDFBA7FF}"/>
    <cellStyle name="style1494521849763" xfId="45646" xr:uid="{7F5CDFE7-CDFB-4851-AFBC-1766C20104AD}"/>
    <cellStyle name="style1494521849869" xfId="45652" xr:uid="{2BF5844A-69E8-4A98-AC31-AA992815800A}"/>
    <cellStyle name="style1494521849977" xfId="45654" xr:uid="{1C4DF1C9-E88D-409B-91D7-53ACFFC13413}"/>
    <cellStyle name="style1494521850074" xfId="45647" xr:uid="{188BB45A-FD77-4A2D-BFFD-BE88C9CDA4EE}"/>
    <cellStyle name="style1494521850158" xfId="45653" xr:uid="{A695FFF4-63EB-42BD-8F44-9989D5E78837}"/>
    <cellStyle name="style1494521850249" xfId="45655" xr:uid="{DF891BFF-5926-4FC4-B46E-749C973F02F4}"/>
    <cellStyle name="style1494521850343" xfId="45699" xr:uid="{E7FF6DFF-1F77-451C-A9BB-90F4EB9D7000}"/>
    <cellStyle name="style1494521850447" xfId="45660" xr:uid="{5BD5BC8B-879B-4B19-87CC-72098FE4EBD3}"/>
    <cellStyle name="style1494521850560" xfId="45663" xr:uid="{B7DD3711-EA0C-468F-ABDF-7D842527CC59}"/>
    <cellStyle name="style1494521850886" xfId="45668" xr:uid="{D593B96F-D92C-4A8A-9AF6-8A496E915F6B}"/>
    <cellStyle name="style1494521850994" xfId="45669" xr:uid="{86A2401F-D89C-4534-BBD2-2DBAD5520D7B}"/>
    <cellStyle name="style1494521851090" xfId="45667" xr:uid="{38C29473-E0F8-4D38-8836-354F40A6FE82}"/>
    <cellStyle name="style1494521851190" xfId="45670" xr:uid="{6390B17C-9C52-4D94-AD38-E3343A225647}"/>
    <cellStyle name="style1494521851285" xfId="45671" xr:uid="{2380D236-111C-44AE-84F7-48ACD6E8AA54}"/>
    <cellStyle name="style1494521851384" xfId="45672" xr:uid="{25081801-9A75-4974-BA9E-2DCA8DB846C3}"/>
    <cellStyle name="style1494521851580" xfId="45673" xr:uid="{C420CBAB-699E-44F0-876D-D433FA14BE51}"/>
    <cellStyle name="style1494521851659" xfId="45674" xr:uid="{59ECFA2A-96E9-4416-BF08-08FFAA643F00}"/>
    <cellStyle name="style1494521851753" xfId="45675" xr:uid="{0B50467E-4FAD-411F-9739-2C51F843F6B4}"/>
    <cellStyle name="style1494521851856" xfId="45676" xr:uid="{778805C2-85A6-4711-B6C9-3CB7FC92C838}"/>
    <cellStyle name="style1494521851990" xfId="45700" xr:uid="{9865965A-66E0-4E57-87DA-A88514448BF4}"/>
    <cellStyle name="style1494521852080" xfId="45701" xr:uid="{CADF722D-AED5-4720-AF81-27AA1203F043}"/>
    <cellStyle name="style1494583647715" xfId="45118" xr:uid="{AE93B411-DBB3-4419-BF15-D4F337C4E807}"/>
    <cellStyle name="style1494583647920" xfId="45149" xr:uid="{51947DA7-31B5-44F4-998C-2264568D0BEE}"/>
    <cellStyle name="style1494583648185" xfId="45121" xr:uid="{8396A97B-01FE-4B70-BFBF-E097AA4E7B35}"/>
    <cellStyle name="style1494583648437" xfId="45124" xr:uid="{74BB9F7B-DFE3-4583-B55C-43E050316C37}"/>
    <cellStyle name="style1494583648547" xfId="45127" xr:uid="{FFA23624-5E67-4AA2-BE1A-229A144AADC2}"/>
    <cellStyle name="style1494583648672" xfId="45133" xr:uid="{D69FED22-6DB5-43B6-BB77-0C490E991DE8}"/>
    <cellStyle name="style1494583648844" xfId="45139" xr:uid="{B56352BE-E0E0-470F-A316-BF8B0C0E9953}"/>
    <cellStyle name="style1494583648971" xfId="45128" xr:uid="{458E6114-6D54-4AE7-86EB-619158F54BF3}"/>
    <cellStyle name="style1494583649065" xfId="45134" xr:uid="{3471AA45-59D6-4AA0-AF5C-21301F739660}"/>
    <cellStyle name="style1494583649190" xfId="45140" xr:uid="{7FB26644-CA16-408A-9EA3-55AE6A542099}"/>
    <cellStyle name="style1494583649315" xfId="45182" xr:uid="{2D2B43DD-85D0-4174-B6E9-8FA51B0A3A13}"/>
    <cellStyle name="style1494583649470" xfId="45145" xr:uid="{D5BFB999-8734-4B9F-99A0-D351ABB38B87}"/>
    <cellStyle name="style1494583649833" xfId="45151" xr:uid="{65617D6C-F37C-4443-9B8C-1CB8B475F429}"/>
    <cellStyle name="style1494583649963" xfId="45152" xr:uid="{E3C38AF6-08BB-4FD4-94AC-7E789CCD8BA4}"/>
    <cellStyle name="style1494583650084" xfId="45150" xr:uid="{5028C14B-6301-4468-9EF8-6B3EAB1FD389}"/>
    <cellStyle name="style1494583650193" xfId="45161" xr:uid="{25C37805-7B1E-4B2B-876F-12DA94EEE7A5}"/>
    <cellStyle name="style1494583650302" xfId="45162" xr:uid="{50E10FF4-3B06-476F-A1FC-D83137AD9159}"/>
    <cellStyle name="style1494583650412" xfId="45163" xr:uid="{268C579E-BD9F-4812-A61B-0F4890C0C0EA}"/>
    <cellStyle name="style1494583650648" xfId="45170" xr:uid="{3503D4DE-0EB4-4CF6-A419-9A2ACA75B905}"/>
    <cellStyle name="style1494583650726" xfId="45171" xr:uid="{52C4F7B2-6CF0-4E19-862F-78187E3A9447}"/>
    <cellStyle name="style1494583650851" xfId="45172" xr:uid="{D4D2C16A-B543-4B5B-928D-FE1B55834724}"/>
    <cellStyle name="style1494583650961" xfId="45173" xr:uid="{D9E92655-2A19-4AA2-BE46-670F169CEAF2}"/>
    <cellStyle name="style1494583651119" xfId="45183" xr:uid="{5C98506E-7CA9-4494-86AE-C052B1F207C8}"/>
    <cellStyle name="style1494583651229" xfId="45188" xr:uid="{B4B19A5E-A7E8-4327-91A5-D265B4D3481B}"/>
    <cellStyle name="style1494583692090" xfId="45119" xr:uid="{F4294465-3F51-4D44-9268-AC23E8E3A430}"/>
    <cellStyle name="style1494583692200" xfId="45153" xr:uid="{48588507-5AA9-428D-9E5C-1CC7249F13CC}"/>
    <cellStyle name="style1494583692391" xfId="45122" xr:uid="{194DF29A-EEFD-48AF-BE88-A9F12372C4AD}"/>
    <cellStyle name="style1494583692577" xfId="45125" xr:uid="{FA545AF7-6B42-4673-905E-0047F37350C7}"/>
    <cellStyle name="style1494583692639" xfId="45129" xr:uid="{D47DC289-3D16-4E48-856A-BDFF86D15006}"/>
    <cellStyle name="style1494583692811" xfId="45135" xr:uid="{730EB56D-1876-4128-B8EC-085D704E63EE}"/>
    <cellStyle name="style1494583692921" xfId="45141" xr:uid="{F5705975-4728-477C-B417-B584C4F40A1D}"/>
    <cellStyle name="style1494583693030" xfId="45130" xr:uid="{B4F5C3BA-11F3-46C4-9F2A-365923520A49}"/>
    <cellStyle name="style1494583693124" xfId="45136" xr:uid="{7C5410E9-D856-4051-BE40-8817032013F0}"/>
    <cellStyle name="style1494583693218" xfId="45142" xr:uid="{A39D78FA-5150-4899-99F1-8104AE3F9646}"/>
    <cellStyle name="style1494583693311" xfId="45184" xr:uid="{EC60982F-C0BE-47CA-A989-9CBE830166CB}"/>
    <cellStyle name="style1494583693405" xfId="45146" xr:uid="{A9F8B1D2-B079-4723-B051-B1EF906D67C0}"/>
    <cellStyle name="style1494583693735" xfId="45155" xr:uid="{B3CD64EC-1964-4AA5-81D5-3C647BC3A3AC}"/>
    <cellStyle name="style1494583693829" xfId="45156" xr:uid="{55C1C990-9E1B-4B5B-9443-9BF4A70EB893}"/>
    <cellStyle name="style1494583693923" xfId="45154" xr:uid="{C063EA9D-D71C-4319-825E-662C96584460}"/>
    <cellStyle name="style1494583694035" xfId="45164" xr:uid="{D20FCEAF-713B-4EF1-AD35-76B6DADE096C}"/>
    <cellStyle name="style1494583694113" xfId="45165" xr:uid="{FDF1AD90-EB44-4CB3-836B-5CE6BAC026A5}"/>
    <cellStyle name="style1494583694206" xfId="45166" xr:uid="{0618FE77-D808-4234-B82B-EEDE04920CC0}"/>
    <cellStyle name="style1494583694394" xfId="45174" xr:uid="{75F99EEA-BF0F-4EB9-A242-E01F0EF29F7D}"/>
    <cellStyle name="style1494583694472" xfId="45175" xr:uid="{A0715009-983C-4CC8-B40D-26190F6A71B1}"/>
    <cellStyle name="style1494583694568" xfId="45176" xr:uid="{673E0FFB-9746-49CB-BB04-BF4B655B49EC}"/>
    <cellStyle name="style1494583694662" xfId="45177" xr:uid="{3BF79900-35E6-456E-9E88-B8FF072C682C}"/>
    <cellStyle name="style1494583694787" xfId="45185" xr:uid="{B3830E42-189D-4F18-A4EC-FC39307D6883}"/>
    <cellStyle name="style1494583694865" xfId="45189" xr:uid="{AC59F857-4841-4EFF-9F0E-28ACF771229E}"/>
    <cellStyle name="style1494583739068" xfId="45120" xr:uid="{F9FF1768-5A83-45B8-A63D-F81F04D5E347}"/>
    <cellStyle name="style1494583739161" xfId="45157" xr:uid="{7A727907-A227-4B7C-84B2-8519CC319744}"/>
    <cellStyle name="style1494583739365" xfId="45123" xr:uid="{CEE41D33-84AE-4ACD-BCCE-9029E415DD6A}"/>
    <cellStyle name="style1494583739585" xfId="45126" xr:uid="{9209387F-D108-4DDB-A9B3-FBE358AC3C95}"/>
    <cellStyle name="style1494583739678" xfId="45131" xr:uid="{06D1335C-4FC2-4393-9065-128C68AB7970}"/>
    <cellStyle name="style1494583739788" xfId="45137" xr:uid="{6B475530-BA08-49CE-B444-D4BFCF16BE70}"/>
    <cellStyle name="style1494583739913" xfId="45143" xr:uid="{D5126186-FA02-4A3F-8F2F-93CCD6FAF595}"/>
    <cellStyle name="style1494583740038" xfId="45132" xr:uid="{E73636D0-815F-4F89-A4F7-7F70CBB9B92E}"/>
    <cellStyle name="style1494583740153" xfId="45138" xr:uid="{CBD2C3AF-8156-46F8-9457-1286CB5BE11F}"/>
    <cellStyle name="style1494583740247" xfId="45144" xr:uid="{74461FEB-F466-48A0-97FF-C06AA23ACB3F}"/>
    <cellStyle name="style1494583740341" xfId="45186" xr:uid="{3927337E-8777-43C5-8EEB-FD10F5513563}"/>
    <cellStyle name="style1494583740450" xfId="45147" xr:uid="{ADA7E9B9-0C71-4A27-9F31-F635C0E21234}"/>
    <cellStyle name="style1494583740575" xfId="45148" xr:uid="{F86E14DB-4A0A-4A63-8964-DA799449C0AB}"/>
    <cellStyle name="style1494583740979" xfId="45159" xr:uid="{61492D9C-5E7E-4512-992A-4EF7366F6272}"/>
    <cellStyle name="style1494583741088" xfId="45160" xr:uid="{A8B53440-66ED-4B84-B2FC-E78DD6425454}"/>
    <cellStyle name="style1494583741201" xfId="45158" xr:uid="{2A184D40-8CF1-4F1E-81C5-3A2AD2E71EA7}"/>
    <cellStyle name="style1494583741326" xfId="45167" xr:uid="{30C1AB63-5B23-40DD-BEA0-2E9553C46F2D}"/>
    <cellStyle name="style1494583741435" xfId="45168" xr:uid="{D34D1FFA-C664-47A9-9CF0-3FB6A0EFBC10}"/>
    <cellStyle name="style1494583741544" xfId="45169" xr:uid="{01F54D31-0B5C-498F-9725-2D50E1CA209B}"/>
    <cellStyle name="style1494583741749" xfId="45178" xr:uid="{4F7382D5-4257-4ECE-92A9-5AEC45EE6A87}"/>
    <cellStyle name="style1494583741843" xfId="45179" xr:uid="{16BE0092-A3B2-4F2A-A366-A55760C1A05B}"/>
    <cellStyle name="style1494583741952" xfId="45180" xr:uid="{628B169B-8CDC-4F93-8478-38EC1C62074F}"/>
    <cellStyle name="style1494583742061" xfId="45181" xr:uid="{D1031485-9479-4DAA-AA2E-D22B214AD1FE}"/>
    <cellStyle name="style1494583742200" xfId="45187" xr:uid="{414ED289-5361-40FC-A1DC-8C7F6A874F13}"/>
    <cellStyle name="style1494583742298" xfId="45190" xr:uid="{510E3F74-BD14-49C7-BAC1-A15EA793B345}"/>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2851697313" xfId="45456" xr:uid="{B7CBD550-99BA-4555-A4FB-AAE6DF117A50}"/>
    <cellStyle name="style1522851697482" xfId="45457" xr:uid="{CA89C45C-BA8D-4859-B415-155FD33F6C9D}"/>
    <cellStyle name="style1522851697653" xfId="45462" xr:uid="{EAE26C0E-89BA-4A74-A13E-B036491B9B83}"/>
    <cellStyle name="style1522851697831" xfId="45463" xr:uid="{07280BF9-B0B0-4141-BA2D-B0F14B448F4C}"/>
    <cellStyle name="style1522851698283" xfId="45459" xr:uid="{95D27146-3A8D-40F6-A0BA-54C46B78766E}"/>
    <cellStyle name="style1522851698625" xfId="45460" xr:uid="{BB3D1249-0103-4D44-BFC4-85633B6A7C2F}"/>
    <cellStyle name="style1522851698826" xfId="45458" xr:uid="{475AB7D4-E537-4195-8F15-076B692A9B49}"/>
    <cellStyle name="style1522851698980" xfId="45461" xr:uid="{A0A9BEAF-0CF7-44DB-9F6B-14E0B36D7EC7}"/>
    <cellStyle name="style1522851699174" xfId="45464" xr:uid="{3DC31342-DDDE-42CA-AB8F-54F977316C69}"/>
    <cellStyle name="style1522851699328" xfId="45465" xr:uid="{DA25A1FB-D0F1-4B02-9F36-99B3E0ECA95C}"/>
    <cellStyle name="style1522851699478" xfId="45466" xr:uid="{807F7FFE-6AD3-42F9-B834-C67C4E18FE1A}"/>
    <cellStyle name="style1522851699644" xfId="45467" xr:uid="{F15483DC-15A0-4CC4-B213-AF3DC6B0FC76}"/>
    <cellStyle name="style1522851699788" xfId="45468" xr:uid="{3CBCBFBE-E757-41AE-9A4B-8EB741952A7D}"/>
    <cellStyle name="style1522851699949" xfId="45474" xr:uid="{AF26CF38-42F4-42C4-B076-0779B2222739}"/>
    <cellStyle name="style1522851700118" xfId="45469" xr:uid="{FB66CCE2-7382-431D-8753-B2B409C27AC7}"/>
    <cellStyle name="style1522851700284" xfId="45475" xr:uid="{3E752605-B13B-4897-B95A-425931682D19}"/>
    <cellStyle name="style1522851700439" xfId="45479" xr:uid="{C9BA5090-D6AC-4F18-9682-054486036911}"/>
    <cellStyle name="style1522851700602" xfId="45480" xr:uid="{6D537E1B-0988-41A8-9C7A-5FA6AE0D7DFC}"/>
    <cellStyle name="style1522851700735" xfId="45470" xr:uid="{CB6C9107-96B7-4A06-9FE7-860308644418}"/>
    <cellStyle name="style1522851700862" xfId="45471" xr:uid="{A56C7697-06A0-4B09-A476-74BAE8EF6AE6}"/>
    <cellStyle name="style1522851701024" xfId="45472" xr:uid="{ACF724B5-A20F-4279-B792-28935B800ED9}"/>
    <cellStyle name="style1522851701194" xfId="45473" xr:uid="{10504444-C6E5-48FB-AA4B-0F93598297F6}"/>
    <cellStyle name="style1522851701351" xfId="45215" xr:uid="{1A997B54-A442-410E-8195-EDD8C0E39EFB}"/>
    <cellStyle name="style1522851701501" xfId="45476" xr:uid="{3A0FFD4C-27EA-48E0-BB80-24D3E668EF05}"/>
    <cellStyle name="style1522851701662" xfId="45477" xr:uid="{1B3B51D1-1A88-4353-8815-A95527B7A2D1}"/>
    <cellStyle name="style1522851701846" xfId="45478" xr:uid="{A2FE213C-8A19-4333-BB1E-D945F6A3958D}"/>
    <cellStyle name="style1522851702035" xfId="45218" xr:uid="{2ABAABF7-87D4-4874-9EA5-A7F04453B262}"/>
    <cellStyle name="style1522851752663" xfId="45481" xr:uid="{3B57DBA6-2193-43D6-996E-7A3D1410D29A}"/>
    <cellStyle name="style1522851752800" xfId="45482" xr:uid="{34D5C2C2-66F7-4D44-BE22-6953367AD2CF}"/>
    <cellStyle name="style1522851752907" xfId="45487" xr:uid="{39C237AE-4DE2-43AF-8A94-9CD2E28FEA77}"/>
    <cellStyle name="style1522851753031" xfId="45488" xr:uid="{C2617D79-6A96-4C7E-AB1B-451505E61965}"/>
    <cellStyle name="style1522851753287" xfId="45484" xr:uid="{D1A84493-DD65-48FC-975B-EA4679D834AA}"/>
    <cellStyle name="style1522851753415" xfId="45485" xr:uid="{D4BD514F-055F-4CA8-8C85-5256F2133A16}"/>
    <cellStyle name="style1522851753541" xfId="45483" xr:uid="{775A5C0F-2FD3-4A97-B12D-ED9CD2C5298E}"/>
    <cellStyle name="style1522851753674" xfId="45486" xr:uid="{8FB1B492-B017-4A1B-9770-05B795EAEA4B}"/>
    <cellStyle name="style1522851753803" xfId="45489" xr:uid="{80597C0D-BBDB-4F8B-8702-6230FE72DAE7}"/>
    <cellStyle name="style1522851753932" xfId="45490" xr:uid="{712A8504-555B-45EA-AF72-B5763C0D7365}"/>
    <cellStyle name="style1522851754061" xfId="45491" xr:uid="{293130C9-1A9B-4D20-A24F-38253387AA3D}"/>
    <cellStyle name="style1522851754189" xfId="45492" xr:uid="{021E5261-2AFE-452F-AE1C-E0BE7AAB7C30}"/>
    <cellStyle name="style1522851754320" xfId="45493" xr:uid="{EBC2D991-35C3-4EF0-8FDC-0566972CC129}"/>
    <cellStyle name="style1522851754460" xfId="45499" xr:uid="{3DA442DD-A26C-4CF7-B405-1F713B3C426F}"/>
    <cellStyle name="style1522851754590" xfId="45494" xr:uid="{9A72EE2C-B02A-4E2F-AB79-5C541C58EEA7}"/>
    <cellStyle name="style1522851754723" xfId="45500" xr:uid="{636BB424-DD99-4EDC-BF74-08442DA31B29}"/>
    <cellStyle name="style1522851754870" xfId="45505" xr:uid="{A46D1537-208F-4638-A6EF-2753DBF8DFE6}"/>
    <cellStyle name="style1522851755013" xfId="45506" xr:uid="{3FFCA46E-D353-46D6-81F8-6837CC11A3CD}"/>
    <cellStyle name="style1522851755153" xfId="45495" xr:uid="{FE74D02B-6793-4F2F-AC5C-B4B049D6FB0F}"/>
    <cellStyle name="style1522851755297" xfId="45496" xr:uid="{9C4F4678-3160-4C6B-B992-AF1261C29F16}"/>
    <cellStyle name="style1522851755445" xfId="45497" xr:uid="{D4837B3E-B774-4326-9B16-7F1848AF57D2}"/>
    <cellStyle name="style1522851755587" xfId="45498" xr:uid="{DC484CCA-B0D5-4BD4-A956-E506EC2D80D1}"/>
    <cellStyle name="style1522851755735" xfId="45501" xr:uid="{EAB4CC26-8C19-4369-A0E3-086BA04CDA43}"/>
    <cellStyle name="style1522851755868" xfId="45502" xr:uid="{3A12870D-8D6D-4C5F-ACFD-CFF174A20A49}"/>
    <cellStyle name="style1522851756004" xfId="45503" xr:uid="{DB30702B-6A73-45A8-BCA8-1CD2A9BE5B21}"/>
    <cellStyle name="style1522851756143" xfId="45504" xr:uid="{A12BD2BB-9A6D-4931-A313-92171A7FAC84}"/>
    <cellStyle name="style1522851756334" xfId="45507" xr:uid="{6C5C6123-A03B-4122-A2FA-785D2ED72D0F}"/>
    <cellStyle name="style1522851806783" xfId="45508" xr:uid="{1243E9C6-E196-4F26-A5AF-A272FB8DCC27}"/>
    <cellStyle name="style1522851806908" xfId="45509" xr:uid="{E94553B8-7359-4636-BE40-5218949841D8}"/>
    <cellStyle name="style1522851807061" xfId="45514" xr:uid="{7FF5B72F-7F32-41CF-BC01-56B8AD997BE5}"/>
    <cellStyle name="style1522851807217" xfId="45515" xr:uid="{2DEA9009-0889-44FC-9222-0DFB0E01D4FB}"/>
    <cellStyle name="style1522851807503" xfId="45511" xr:uid="{1C8E0DFC-AC0F-4132-A2F3-0EC34C7C08A5}"/>
    <cellStyle name="style1522851807660" xfId="45512" xr:uid="{C0AEBD15-6182-43E3-BB70-1771D1C0B8C8}"/>
    <cellStyle name="style1522851807832" xfId="45510" xr:uid="{C7E9A6F4-FADC-478F-8FDE-5A496FAE197A}"/>
    <cellStyle name="style1522851808005" xfId="45513" xr:uid="{A58BE913-D722-42E3-B106-0D42CD876B9E}"/>
    <cellStyle name="style1522851808186" xfId="45516" xr:uid="{6F97A42E-3422-45C0-9DF6-678A2618C75C}"/>
    <cellStyle name="style1522851808347" xfId="45517" xr:uid="{8A1E473A-CC93-4E62-AD4E-F6EEE9092CE4}"/>
    <cellStyle name="style1522851808500" xfId="45518" xr:uid="{FA58A7C0-DD00-4E6D-9804-2BCD7FE3F961}"/>
    <cellStyle name="style1522851808656" xfId="45519" xr:uid="{F1129487-67B8-49E5-9072-ACD0374F5371}"/>
    <cellStyle name="style1522851808802" xfId="45520" xr:uid="{92D909C9-37C5-4168-824E-4FBC7288FCCC}"/>
    <cellStyle name="style1522851809010" xfId="45526" xr:uid="{DBD758A4-C991-4284-9F4D-54CFDF56996D}"/>
    <cellStyle name="style1522851809167" xfId="45521" xr:uid="{98BED977-BE40-4319-82D6-7CDDF85EBBD7}"/>
    <cellStyle name="style1522851809336" xfId="45527" xr:uid="{2752EDD9-4C11-44C1-B07E-AC3E219D1F7D}"/>
    <cellStyle name="style1522851809695" xfId="45532" xr:uid="{C07394BB-9116-4C59-AA7F-F6E3D60C3AB6}"/>
    <cellStyle name="style1522851809841" xfId="45522" xr:uid="{483971C9-AC4D-4FBF-A0D5-B8E1FC5F8C48}"/>
    <cellStyle name="style1522851809984" xfId="45523" xr:uid="{21834B36-1641-46A4-A20A-BB25BB0D2BE8}"/>
    <cellStyle name="style1522851810137" xfId="45524" xr:uid="{46B1A599-766C-461A-8290-C67188C976CB}"/>
    <cellStyle name="style1522851810288" xfId="45525" xr:uid="{DDA85DA5-31A2-4B12-9E42-9F62B0A284C9}"/>
    <cellStyle name="style1522851810439" xfId="45528" xr:uid="{A2514398-D096-407A-BFD5-E7089C990A25}"/>
    <cellStyle name="style1522851810581" xfId="45529" xr:uid="{8DE6B54C-A3C9-4A35-9A43-B9AD82ADB055}"/>
    <cellStyle name="style1522851810725" xfId="45530" xr:uid="{3938E9DC-5549-4345-B7AB-BFD172FDA833}"/>
    <cellStyle name="style1522851810856" xfId="45531" xr:uid="{7A26803C-9389-4519-BC40-83826D694372}"/>
    <cellStyle name="style1522851811088" xfId="45533" xr:uid="{33E3F26B-93C7-4E77-9B1E-4F5B96DA8B5A}"/>
    <cellStyle name="style1522851811203" xfId="45534" xr:uid="{40364654-10C9-483B-8372-197C9865AA1C}"/>
    <cellStyle name="style1522851811319" xfId="45535" xr:uid="{2BD61E96-0F77-44AF-94B4-D79964D81258}"/>
    <cellStyle name="style1522851811435" xfId="45536" xr:uid="{4FE11396-E509-4C10-A59B-534D024A9392}"/>
    <cellStyle name="style1522851861616" xfId="45537" xr:uid="{9D3D29E3-A950-429E-9400-71ADCF032DD2}"/>
    <cellStyle name="style1522851862218" xfId="45539" xr:uid="{3BA5D1F5-8F99-40BB-B4DA-943E65FA1FD4}"/>
    <cellStyle name="style1522851862321" xfId="45540" xr:uid="{B3F6F7C7-CECA-42B6-AABB-F78F261C822A}"/>
    <cellStyle name="style1522851862423" xfId="45538" xr:uid="{899FE464-156B-4FF3-9E71-E7137326CFE7}"/>
    <cellStyle name="style1522851862546" xfId="45541" xr:uid="{C8548E3F-3F27-44FE-A835-DDD47A456FEF}"/>
    <cellStyle name="style1522851862672" xfId="45542" xr:uid="{8A9A0C76-9ADE-495B-B3AA-BDF0F368696E}"/>
    <cellStyle name="style1522851862804" xfId="45543" xr:uid="{9471A3F1-2D8E-4409-A7F1-9CA4827766AE}"/>
    <cellStyle name="style1522851862940" xfId="45544" xr:uid="{E6B79F3C-D990-4C2C-8D2B-8705D82D58F1}"/>
    <cellStyle name="style1522851863057" xfId="45545" xr:uid="{01E43E15-B8BF-4B08-BF21-64C70905F247}"/>
    <cellStyle name="style1522851863184" xfId="45546" xr:uid="{CE3282B4-9A6E-429B-899E-5B957AD01FEE}"/>
    <cellStyle name="style1522851863322" xfId="45552" xr:uid="{1CA6AD7C-97A0-44A7-B2B7-CA23D0FDBED0}"/>
    <cellStyle name="style1522851863445" xfId="45547" xr:uid="{0AA7614D-7D77-4B33-9E11-BAA2535F7160}"/>
    <cellStyle name="style1522851863546" xfId="45553" xr:uid="{C384E1BA-2ED5-4F79-8401-8EC128CAC9CD}"/>
    <cellStyle name="style1522851863663" xfId="45558" xr:uid="{850C2C43-9E03-44D6-A3E4-40EBED732230}"/>
    <cellStyle name="style1522851863764" xfId="45559" xr:uid="{52278A4A-1CB9-4D74-A1E4-11313352C928}"/>
    <cellStyle name="style1522851863866" xfId="45548" xr:uid="{3B15F467-AA4F-4E78-AB3C-D7C1A3812076}"/>
    <cellStyle name="style1522851863969" xfId="45549" xr:uid="{E76E0A97-1A83-4E47-8646-4ED11B391B19}"/>
    <cellStyle name="style1522851864070" xfId="45550" xr:uid="{E638CCF0-371D-48F2-A0B0-795A1AA928AC}"/>
    <cellStyle name="style1522851864174" xfId="45551" xr:uid="{A48712F7-D125-4812-A690-8A8531539A1B}"/>
    <cellStyle name="style1522851864277" xfId="45554" xr:uid="{09718F39-2B67-4ACF-AEC1-43B4F1E2B812}"/>
    <cellStyle name="style1522851864379" xfId="45555" xr:uid="{4337D9A5-99B4-4951-959A-671B9AA59FF3}"/>
    <cellStyle name="style1522851864483" xfId="45556" xr:uid="{8250AE03-5053-493D-BC78-51F62434903F}"/>
    <cellStyle name="style1522851864589" xfId="45557" xr:uid="{F16ABFC2-D705-40DC-802D-57F109BF5303}"/>
    <cellStyle name="style1522851914960" xfId="45560" xr:uid="{2AD4B0C8-B1F2-4020-9F87-7C666CBE6F68}"/>
    <cellStyle name="style1522851915693" xfId="45562" xr:uid="{208AA635-70B9-4183-B6CD-57F9E0346014}"/>
    <cellStyle name="style1522851915824" xfId="45563" xr:uid="{CF6C6B64-C913-40BD-B842-7102AC69F52E}"/>
    <cellStyle name="style1522851915953" xfId="45561" xr:uid="{AF3C0FD0-584E-42E4-B7C2-C49D7E335EE0}"/>
    <cellStyle name="style1522851916087" xfId="45564" xr:uid="{F3A1E4C2-D16F-4640-8856-D5A78354E4A8}"/>
    <cellStyle name="style1522851916217" xfId="45565" xr:uid="{2F9FBE17-4523-497A-A595-A370354573C2}"/>
    <cellStyle name="style1522851916344" xfId="45566" xr:uid="{51D70374-47D4-400C-841B-219E6EBD63B5}"/>
    <cellStyle name="style1522851916457" xfId="45567" xr:uid="{398B3917-1F48-417C-AE73-B2DE47503AD7}"/>
    <cellStyle name="style1522851916563" xfId="45568" xr:uid="{CDCF5692-8390-4442-B66D-EED88714BA9C}"/>
    <cellStyle name="style1522851916702" xfId="45569" xr:uid="{DD823529-3077-4300-B87E-58373C1CE66E}"/>
    <cellStyle name="style1522851916833" xfId="45575" xr:uid="{7D162518-5915-4F1F-A16A-1266FB7B55BC}"/>
    <cellStyle name="style1522851916968" xfId="45570" xr:uid="{24644123-630B-4039-8DFB-5668DD6AA0CC}"/>
    <cellStyle name="style1522851917091" xfId="45576" xr:uid="{AD6F66A6-B8F8-4C25-96BC-5BC3FBBBF2C2}"/>
    <cellStyle name="style1522851917222" xfId="45581" xr:uid="{516BD413-C9F5-479A-89F2-9781CA12E51D}"/>
    <cellStyle name="style1522851917370" xfId="45582" xr:uid="{121F11D4-C2A8-44FB-ABFA-4449ECE1FFF9}"/>
    <cellStyle name="style1522851917503" xfId="45571" xr:uid="{1B0A4078-E59C-450A-ACF2-09185BE3E1D0}"/>
    <cellStyle name="style1522851917637" xfId="45572" xr:uid="{D35A943A-0232-4FF8-950B-3F42C1CFEEF2}"/>
    <cellStyle name="style1522851917765" xfId="45573" xr:uid="{92A82B77-4A8A-4518-B773-6C95850E4C4C}"/>
    <cellStyle name="style1522851917871" xfId="45574" xr:uid="{77FD01A9-5BB4-4D32-B222-68E90C4C0140}"/>
    <cellStyle name="style1522851917995" xfId="45577" xr:uid="{C2F17E6B-C04C-4630-BE61-A6CDCB7294C8}"/>
    <cellStyle name="style1522851918101" xfId="45578" xr:uid="{2D693395-2A65-4B0C-B2EE-DDFABEEC39B8}"/>
    <cellStyle name="style1522851918204" xfId="45579" xr:uid="{264FF423-8F78-4D4D-86F9-E11D7853DC15}"/>
    <cellStyle name="style1522851918315" xfId="45580" xr:uid="{65970170-4DC1-41C1-80CE-BF813C59BF0B}"/>
    <cellStyle name="style1522851918487" xfId="45583" xr:uid="{88DC536B-5DD9-46CA-AC70-6F933672042C}"/>
    <cellStyle name="style1522851918635" xfId="45584" xr:uid="{D12F22F5-144C-41B8-80A2-69D1939B2EDD}"/>
    <cellStyle name="style1522851918763" xfId="45585" xr:uid="{C2E5E809-ADBA-414A-92BE-CE40EC3B8F32}"/>
    <cellStyle name="style1522851918892" xfId="45586" xr:uid="{B04829F8-3A8E-42BD-A4C2-0135F81CF90E}"/>
    <cellStyle name="style1522851919062" xfId="45587" xr:uid="{641171D2-2DF3-455A-B046-F67D21E62705}"/>
    <cellStyle name="style1522851919215" xfId="45588" xr:uid="{3DA526E4-B1C2-4876-889E-5F6EF6D13FE8}"/>
    <cellStyle name="style1522851919361" xfId="45589" xr:uid="{D8A57F24-9BEA-4DE4-81F0-1C649C88D4B2}"/>
    <cellStyle name="style1522851919482" xfId="45590" xr:uid="{6C771A61-1BF2-479F-8EF7-E89ACE68F3AA}"/>
    <cellStyle name="style1522851919598" xfId="45591" xr:uid="{787DD9B2-CA7C-4AD9-AD6D-3572F3528CD0}"/>
    <cellStyle name="style1522851919719" xfId="45592" xr:uid="{ED4019BF-6BFA-43A9-A659-343C5A1CDC62}"/>
    <cellStyle name="style1522851919837" xfId="45593" xr:uid="{2A03336B-D58F-48BD-B7B9-42695C80092D}"/>
    <cellStyle name="style1522851919944" xfId="45594" xr:uid="{D8D1C44B-AB9E-4C35-B2FC-D895C6FB00EF}"/>
    <cellStyle name="style1522851920098" xfId="45595" xr:uid="{68102188-8B53-48E2-8841-E205976B766D}"/>
    <cellStyle name="style1522851920214" xfId="45596" xr:uid="{47745673-5772-416E-BB5B-11048FDA3412}"/>
    <cellStyle name="style1522851920323" xfId="45597" xr:uid="{0BA6E084-FA2D-424C-9B50-A3FD9B9CE489}"/>
    <cellStyle name="style1522851920433" xfId="45598" xr:uid="{FCF8CF44-2D98-4947-B42E-E728C96D00C2}"/>
    <cellStyle name="style1522851972845" xfId="45599" xr:uid="{8E5A9C76-33A8-4477-AD21-24A70586E1C7}"/>
    <cellStyle name="style1522851973544" xfId="45602" xr:uid="{66A17739-FE87-498B-9EB2-39E4DF58B60E}"/>
    <cellStyle name="style1522851973697" xfId="45601" xr:uid="{3640730A-3079-4760-9E8F-769800A68163}"/>
    <cellStyle name="style1522851973831" xfId="45600" xr:uid="{B586C5F9-6EED-4822-B5E7-641625D3E215}"/>
    <cellStyle name="style1522851973977" xfId="45603" xr:uid="{17165752-35BF-40DC-B51A-AD07A2582B19}"/>
    <cellStyle name="style1522851974236" xfId="45604" xr:uid="{46EC4BF3-598A-4BAB-911B-30B4951A7D0D}"/>
    <cellStyle name="style1522851974358" xfId="45605" xr:uid="{80030111-0E35-4380-BF28-42998EC71D06}"/>
    <cellStyle name="style1522851974462" xfId="45606" xr:uid="{972AA2E0-9E28-42A0-9D34-F55B785CCEE9}"/>
    <cellStyle name="style1522851974572" xfId="45607" xr:uid="{5505518B-0F34-4C85-8D4B-CB292A36A3B3}"/>
    <cellStyle name="style1522851974718" xfId="45608" xr:uid="{82809CD4-4DB3-4B63-8B5A-CE7EA025CBDF}"/>
    <cellStyle name="style1522851974843" xfId="45611" xr:uid="{B08495F3-8150-44CA-A2CA-1B527DD0FBD8}"/>
    <cellStyle name="style1522851974958" xfId="45614" xr:uid="{F2EC8847-37C0-49BF-A38F-B410CC18015E}"/>
    <cellStyle name="style1522851975072" xfId="45609" xr:uid="{C8350722-546B-48CF-ADAB-4ECAB48A2F78}"/>
    <cellStyle name="style1522851975180" xfId="45612" xr:uid="{DC279D2B-AC68-4D67-BB06-750A539232A7}"/>
    <cellStyle name="style1522851975284" xfId="45615" xr:uid="{8F7EE9A7-0E83-4404-974F-C51BB92D8DB8}"/>
    <cellStyle name="style1522851975389" xfId="45610" xr:uid="{CDD1ECF0-7091-453D-9905-EBE773C4D592}"/>
    <cellStyle name="style1522851975885" xfId="45613" xr:uid="{8114169B-7D0E-4D1E-B422-42D7327F9066}"/>
    <cellStyle name="style1522851976428" xfId="45616" xr:uid="{F448FCFE-33F5-4808-A34A-8621B864712C}"/>
    <cellStyle name="style1522851977001" xfId="45617" xr:uid="{A6A63DD7-48FE-4DBA-B0AB-CDE617EB6307}"/>
    <cellStyle name="style1522851977361" xfId="45618" xr:uid="{07017C30-ED58-45B2-9FE9-4ECB7AE3125B}"/>
    <cellStyle name="style1522851977740" xfId="45619" xr:uid="{1DC6A0C2-8E1C-451E-B9C9-A2B6BADCCFF4}"/>
    <cellStyle name="style1522852033537" xfId="45620" xr:uid="{BC3C42BD-BFEC-420E-9D8E-F66A41C75F5C}"/>
    <cellStyle name="style1522852033682" xfId="45621" xr:uid="{2172BBE8-E627-4441-860A-1541B6BCA125}"/>
    <cellStyle name="style1522852033991" xfId="45622" xr:uid="{CB3DB12E-9C6D-4EF4-96BD-D6A44EEFDDDD}"/>
    <cellStyle name="style1522852034474" xfId="45623" xr:uid="{B666F32D-C4EF-48D0-8D88-C3BEF23D2E50}"/>
    <cellStyle name="style1522852034680" xfId="45624" xr:uid="{3A458FB2-86B7-4B2A-87AA-38D926AF570B}"/>
    <cellStyle name="style1522852034832" xfId="45626" xr:uid="{34B5EA74-CD22-48C9-8E4F-33BEF26DAB2D}"/>
    <cellStyle name="style1522852034988" xfId="45627" xr:uid="{D6C640E7-6A80-404A-B389-830062B658D2}"/>
    <cellStyle name="style1522852035162" xfId="45629" xr:uid="{6A8716B2-85AD-448B-BA7A-76E8B6968C6E}"/>
    <cellStyle name="style1522852035338" xfId="45630" xr:uid="{8FE56122-DBEB-4EE6-ACCD-529864272DED}"/>
    <cellStyle name="style1522852035520" xfId="45625" xr:uid="{4EE813C3-D163-4B44-8BCD-125204B579FD}"/>
    <cellStyle name="style1522852035725" xfId="45628" xr:uid="{8DF483FB-0AAC-4A02-B76E-1F9E52A970C4}"/>
    <cellStyle name="style1522852035905" xfId="45631" xr:uid="{9451E6C6-B94A-4CE4-98BA-BFD5C25EE915}"/>
    <cellStyle name="style1522852036614" xfId="45632" xr:uid="{146A7AE3-13D2-48CA-BD3E-6625CCF7C3B0}"/>
    <cellStyle name="style1522917391714" xfId="44927" xr:uid="{E6BB10B3-19C8-47DE-831F-5DFA57A4DCCC}"/>
    <cellStyle name="style1522917391853" xfId="44928" xr:uid="{8196B164-64D0-4EBE-892A-C0B3A81588CC}"/>
    <cellStyle name="style1522917391989" xfId="44933" xr:uid="{476AF300-E817-4373-A4A6-1666CA2A510C}"/>
    <cellStyle name="style1522917392128" xfId="44934" xr:uid="{4A0D3AA4-B20A-4B5C-9A69-53AE44025BAD}"/>
    <cellStyle name="style1522917392393" xfId="44930" xr:uid="{D7832B92-4E53-450E-BDD6-1368F3271BB7}"/>
    <cellStyle name="style1522917392514" xfId="44931" xr:uid="{D0C55DBB-5F02-4779-9017-E7D7E1696831}"/>
    <cellStyle name="style1522917392688" xfId="44929" xr:uid="{1714D1F3-65FE-4E2D-AF7C-BC5C836167B9}"/>
    <cellStyle name="style1522917392895" xfId="44932" xr:uid="{C0453C90-EEA9-4606-A2F5-8AE34571D422}"/>
    <cellStyle name="style1522917393060" xfId="44935" xr:uid="{A9330FDD-D45D-43BD-AAE3-B0293E528152}"/>
    <cellStyle name="style1522917393224" xfId="44936" xr:uid="{2E350FD8-69D4-44ED-8055-F320939D582D}"/>
    <cellStyle name="style1522917393390" xfId="44937" xr:uid="{931B6856-DFBF-4491-86BF-C49211E48626}"/>
    <cellStyle name="style1522917393546" xfId="44938" xr:uid="{7C1069C6-9EE5-496E-8947-82D422E5DDF1}"/>
    <cellStyle name="style1522917393676" xfId="44939" xr:uid="{30DAD321-4673-44FA-9795-936CA64C5093}"/>
    <cellStyle name="style1522917393866" xfId="44945" xr:uid="{598EEA56-2556-4B67-8F0E-5D3A18EB2339}"/>
    <cellStyle name="style1522917394040" xfId="44940" xr:uid="{9751F4AD-7897-4BCF-8149-721F467B8CF8}"/>
    <cellStyle name="style1522917394200" xfId="44946" xr:uid="{365B922E-47A1-4A64-958C-C804DAA2945B}"/>
    <cellStyle name="style1522917394393" xfId="44951" xr:uid="{19D6605C-9E29-4AC2-B428-10A37377CF4C}"/>
    <cellStyle name="style1522917394547" xfId="44952" xr:uid="{B9E5FB45-6589-44FA-8C6D-1D370BC0C8D6}"/>
    <cellStyle name="style1522917394698" xfId="44941" xr:uid="{AA0EA76F-A69E-4EAB-9A50-7AFE96B6B27D}"/>
    <cellStyle name="style1522917394820" xfId="44942" xr:uid="{537D653D-D286-42E0-9167-4D1A55582CD7}"/>
    <cellStyle name="style1522917394944" xfId="44943" xr:uid="{C44F0BFC-FA9E-4EE3-AD1B-FC206F1C6F21}"/>
    <cellStyle name="style1522917395069" xfId="44944" xr:uid="{06F29F26-6B82-4390-BDA3-4DF598B54111}"/>
    <cellStyle name="style1522917395189" xfId="44947" xr:uid="{CF43612C-7A91-491E-AE15-E3807D380604}"/>
    <cellStyle name="style1522917395309" xfId="44948" xr:uid="{FF418FB6-7DEA-470C-B18E-D74EA07EDED0}"/>
    <cellStyle name="style1522917395434" xfId="44949" xr:uid="{25E67558-4FC9-4742-9C30-8C0DBD2F7E53}"/>
    <cellStyle name="style1522917395588" xfId="44950" xr:uid="{764905ED-3AE7-4A55-9534-A5A4B13097BA}"/>
    <cellStyle name="style1522917395779" xfId="44953" xr:uid="{907B998D-B0F3-44A9-9864-7CEF48119C0A}"/>
    <cellStyle name="style1522917395904" xfId="44954" xr:uid="{099BE0FA-2901-4FFD-87F5-8F01616593C9}"/>
    <cellStyle name="style1522917396069" xfId="44955" xr:uid="{1975152D-706C-4CF6-A5F1-87EE098F9137}"/>
    <cellStyle name="style1522917396196" xfId="44956" xr:uid="{C9E80280-F993-4584-8CBD-65C0145D5624}"/>
    <cellStyle name="style1522917446591" xfId="44957" xr:uid="{206CB71F-30AE-4336-892D-A75E8D39B24A}"/>
    <cellStyle name="style1522917446729" xfId="44958" xr:uid="{396BC3EA-8B4D-4370-9C89-85AA70659307}"/>
    <cellStyle name="style1522917446845" xfId="44963" xr:uid="{56874914-3D13-4736-AB4D-6E3DC56BE2E9}"/>
    <cellStyle name="style1522917446964" xfId="44964" xr:uid="{842A1373-B845-4CFB-A026-B5B42A13F2C2}"/>
    <cellStyle name="style1522917447190" xfId="44960" xr:uid="{687C83F8-5A17-4B22-931C-F6CC8DD6113E}"/>
    <cellStyle name="style1522917447294" xfId="44961" xr:uid="{6C577D2E-6285-40F2-A81D-D1D6C52209C5}"/>
    <cellStyle name="style1522917447395" xfId="44959" xr:uid="{81B02F0E-45D0-490D-89B8-87F07E6F2A3E}"/>
    <cellStyle name="style1522917447499" xfId="44962" xr:uid="{B0432863-28AE-4BAE-8B92-7B042F34B72F}"/>
    <cellStyle name="style1522917447602" xfId="44965" xr:uid="{8A1E309E-4F72-4428-B2ED-4872C4941107}"/>
    <cellStyle name="style1522917447705" xfId="44966" xr:uid="{E427DC63-B595-4306-8711-FABB0ADCB7FA}"/>
    <cellStyle name="style1522917447826" xfId="44967" xr:uid="{941C2D39-91BF-4E9E-B5F5-64D104544BB7}"/>
    <cellStyle name="style1522917447966" xfId="44968" xr:uid="{E101A7D0-9985-428D-9B4C-4360211D9746}"/>
    <cellStyle name="style1522917448094" xfId="44969" xr:uid="{9731EB3E-AD38-41A7-B671-923FD471C171}"/>
    <cellStyle name="style1522917448246" xfId="44975" xr:uid="{A87E45E3-1018-47CE-ABC4-9DBCEA5C3CB6}"/>
    <cellStyle name="style1522917448384" xfId="44970" xr:uid="{A53F25A2-6AA2-46CC-A279-3C2D3793EB8C}"/>
    <cellStyle name="style1522917448522" xfId="44976" xr:uid="{8B3975AD-2BAE-4D3D-BBD2-832371BF3471}"/>
    <cellStyle name="style1522917448669" xfId="44981" xr:uid="{7DD20501-4D92-49D2-9BAA-FDECD14C8FE4}"/>
    <cellStyle name="style1522917448829" xfId="44982" xr:uid="{9676DF82-D400-4303-AFD9-B923BD13C0F4}"/>
    <cellStyle name="style1522917448965" xfId="44971" xr:uid="{74D3DA7D-F523-49AC-AD1D-D914E1800E29}"/>
    <cellStyle name="style1522917449103" xfId="44972" xr:uid="{6F814EA0-E4C3-42E2-8C75-926ED04CB405}"/>
    <cellStyle name="style1522917449234" xfId="44973" xr:uid="{3BAC42DD-0DAE-4638-A597-B3F6F6749547}"/>
    <cellStyle name="style1522917449336" xfId="44974" xr:uid="{B4962789-5BE3-43D3-B6CA-D4E130A52AEF}"/>
    <cellStyle name="style1522917449440" xfId="44977" xr:uid="{FD7BC890-D3A7-47BE-8F7F-6332651B4C09}"/>
    <cellStyle name="style1522917449542" xfId="44978" xr:uid="{2D119636-C43C-47DA-83DD-9476FD313CA6}"/>
    <cellStyle name="style1522917449647" xfId="44979" xr:uid="{36DA2E0F-E896-4693-942D-D96F61FC39AA}"/>
    <cellStyle name="style1522917449753" xfId="44980" xr:uid="{4AC31FE0-3CE3-495E-922A-6AE3293E64B5}"/>
    <cellStyle name="style1522917502019" xfId="44983" xr:uid="{87D1421A-3AF6-426F-AA91-62A8C42C2981}"/>
    <cellStyle name="style1522917502131" xfId="44984" xr:uid="{23BF6779-56A0-4D90-B2BE-2BE66332CB00}"/>
    <cellStyle name="style1522917502234" xfId="44989" xr:uid="{8012D058-9731-4481-B6C1-58CC5DB37F22}"/>
    <cellStyle name="style1522917502336" xfId="44990" xr:uid="{752E69A0-9926-4631-B33B-4AD29E94C679}"/>
    <cellStyle name="style1522917502552" xfId="44986" xr:uid="{9DF61F02-48BD-4A0A-BC06-71BC9368F8A1}"/>
    <cellStyle name="style1522917502688" xfId="44987" xr:uid="{777EB053-30A9-4FB6-8CF9-62647DEE04B0}"/>
    <cellStyle name="style1522917502817" xfId="44985" xr:uid="{CC0A79B8-D96F-4406-8C80-DE43E2A72143}"/>
    <cellStyle name="style1522917502961" xfId="44988" xr:uid="{83F88ECD-8E5C-4F28-A1F0-2F0EE89D9EB0}"/>
    <cellStyle name="style1522917503091" xfId="44991" xr:uid="{D0A56B95-8760-4E3C-A84C-C0F485F04E38}"/>
    <cellStyle name="style1522917503221" xfId="44992" xr:uid="{8F2A7BE4-80DC-466D-9682-91FA6A84E10E}"/>
    <cellStyle name="style1522917503336" xfId="44993" xr:uid="{4320EDCC-400B-43F7-A057-ABA14C3D372B}"/>
    <cellStyle name="style1522917503442" xfId="44994" xr:uid="{439FFAF8-6E2A-42FB-B5F9-51AC2B83987C}"/>
    <cellStyle name="style1522917503542" xfId="44995" xr:uid="{66DF0678-76E9-42E2-9747-6B34C83F85E8}"/>
    <cellStyle name="style1522917503653" xfId="45001" xr:uid="{FCB2E733-3071-484E-BAAB-31AF502F84A6}"/>
    <cellStyle name="style1522917503757" xfId="44996" xr:uid="{508058B9-7C67-4ADA-9083-81A9FC70EA81}"/>
    <cellStyle name="style1522917503867" xfId="45002" xr:uid="{77BC32D4-B2E2-4931-9DBB-24BCD0DD6E73}"/>
    <cellStyle name="style1522917504012" xfId="45007" xr:uid="{F3D40BD6-D2AE-45D2-A879-1CB7DA4544AC}"/>
    <cellStyle name="style1522917504136" xfId="45008" xr:uid="{1A5A43A8-2CBC-41B2-9B2D-D6B2C462FDFF}"/>
    <cellStyle name="style1522917504264" xfId="44997" xr:uid="{A43A4085-CD9B-40F5-AB01-44363AF5DEA0}"/>
    <cellStyle name="style1522917504390" xfId="44998" xr:uid="{767A6816-1E2C-4B8D-9D7E-FEF39175A486}"/>
    <cellStyle name="style1522917504522" xfId="44999" xr:uid="{7AD5E2B4-8591-4B8D-ACFB-B6E94A33A5B3}"/>
    <cellStyle name="style1522917504665" xfId="45000" xr:uid="{3977C5C9-CE2E-4C42-B955-D3BD99642E2B}"/>
    <cellStyle name="style1522917504798" xfId="45003" xr:uid="{DE70FC84-1A67-40E6-8A11-01540D700C2B}"/>
    <cellStyle name="style1522917504935" xfId="45004" xr:uid="{BEAF58C4-7E5B-461F-9401-746DBCFBA7A9}"/>
    <cellStyle name="style1522917505067" xfId="45005" xr:uid="{ACE1A3A0-ADAE-41A7-AA6D-57B5A6FDE41D}"/>
    <cellStyle name="style1522917505212" xfId="45006" xr:uid="{2BE95F00-E170-4329-918F-C5D77B6FDA32}"/>
    <cellStyle name="style1522917505421" xfId="45009" xr:uid="{EB4F4454-FB8B-4A8F-A6F5-0981E4CE58F8}"/>
    <cellStyle name="style1522917505584" xfId="45010" xr:uid="{38628910-B3A9-4402-8D9D-914550FD4CB0}"/>
    <cellStyle name="style1522917505731" xfId="45011" xr:uid="{F091B7DD-8672-4DC3-93A4-C8838551B815}"/>
    <cellStyle name="style1522917505887" xfId="45012" xr:uid="{F50A2CAB-C950-4110-A701-D666B92C5618}"/>
    <cellStyle name="style1522917559353" xfId="45013" xr:uid="{9AC51F6E-723C-4416-B448-8248350C6102}"/>
    <cellStyle name="style1522917559500" xfId="45014" xr:uid="{DFC86C1F-5CED-4825-B566-DC6BC679F869}"/>
    <cellStyle name="style1522917559641" xfId="45019" xr:uid="{2DA9B282-27CC-493D-A416-7B81C4CEF12C}"/>
    <cellStyle name="style1522917559782" xfId="45020" xr:uid="{68A0C065-4014-4149-AB27-4412BF5CD445}"/>
    <cellStyle name="style1522917560043" xfId="45016" xr:uid="{430F811A-AE0C-4153-AD05-266B18213FEE}"/>
    <cellStyle name="style1522917560150" xfId="45017" xr:uid="{8F8D6F74-0048-4AEA-BBEB-A45CC0D7213F}"/>
    <cellStyle name="style1522917560256" xfId="45015" xr:uid="{72FD89DF-14EA-4033-86A1-646F2085C9EF}"/>
    <cellStyle name="style1522917560365" xfId="45018" xr:uid="{B66E4EA4-0E8B-4150-8A5C-4390E1F51129}"/>
    <cellStyle name="style1522917560474" xfId="45021" xr:uid="{6DA24F3D-5945-446E-8749-8E6D32199000}"/>
    <cellStyle name="style1522917560585" xfId="45022" xr:uid="{6F7BFF7B-1E7F-47D5-83D0-7D8B47F90A8D}"/>
    <cellStyle name="style1522917560723" xfId="45023" xr:uid="{959D9B40-68DF-48A1-8348-5EC6069AEE6F}"/>
    <cellStyle name="style1522917560860" xfId="45024" xr:uid="{6D9380D8-B9A4-4103-A29A-6542E803B1DA}"/>
    <cellStyle name="style1522917561006" xfId="45025" xr:uid="{A4CB9E1D-BD71-4FB6-92BF-644F2CD6A913}"/>
    <cellStyle name="style1522917561160" xfId="45029" xr:uid="{258C2DD4-B3AE-43AD-AA02-C3731F39B0F1}"/>
    <cellStyle name="style1522917561299" xfId="45026" xr:uid="{1CB09D66-F640-4B28-A9B2-29FD91CC1094}"/>
    <cellStyle name="style1522917561424" xfId="45030" xr:uid="{062E5E47-5E3C-41B0-8273-7DE5BBE8F92F}"/>
    <cellStyle name="style1522917561567" xfId="45033" xr:uid="{F6810BE2-BE34-47FE-85C6-33360CB49B08}"/>
    <cellStyle name="style1522917561703" xfId="45034" xr:uid="{DE1F4F65-99BD-4A00-821E-82D3A77D1926}"/>
    <cellStyle name="style1522917561812" xfId="45027" xr:uid="{DD281C48-85C0-40F4-96A7-1B8BC43247EA}"/>
    <cellStyle name="style1522917561915" xfId="45028" xr:uid="{0CB3CC4F-B0A5-4EB8-A7BC-800B833F53D2}"/>
    <cellStyle name="style1522917562243" xfId="45031" xr:uid="{4FFFBD01-4E91-4BBC-8F69-7A72F824F972}"/>
    <cellStyle name="style1522917562366" xfId="45032" xr:uid="{D7BC8CA1-EEFB-43B6-9207-AA7358A95AC8}"/>
    <cellStyle name="style1522917562782" xfId="45035" xr:uid="{D75EDE98-4599-4EDA-8346-E653BC97847E}"/>
    <cellStyle name="style1522917562912" xfId="45036" xr:uid="{0EC4ED5B-DD05-4142-8C81-8F800F4D02C6}"/>
    <cellStyle name="style1522917618489" xfId="45037" xr:uid="{DB2C8B07-5C81-437F-9616-44A796B627B6}"/>
    <cellStyle name="style1522917618617" xfId="45038" xr:uid="{C4E9157A-8685-4685-AB2F-825863359FC8}"/>
    <cellStyle name="style1522917618739" xfId="45043" xr:uid="{8DDCD5BA-8B93-436C-AED6-438FC2857824}"/>
    <cellStyle name="style1522917618847" xfId="45044" xr:uid="{1C75E73D-B3D7-4ED9-BC0A-3B93FDECE630}"/>
    <cellStyle name="style1522917619145" xfId="45040" xr:uid="{566A7FCC-EB98-451E-BA8C-E2C25A95C3A7}"/>
    <cellStyle name="style1522917619285" xfId="45041" xr:uid="{29621E67-2D96-4CAB-9BF8-BD07E11ECCF5}"/>
    <cellStyle name="style1522917619419" xfId="45039" xr:uid="{71D53017-5632-436D-82C1-42780638881F}"/>
    <cellStyle name="style1522917619555" xfId="45042" xr:uid="{76BF8D89-8EC2-4203-B749-2B5AE8FBD5A1}"/>
    <cellStyle name="style1522917619726" xfId="45045" xr:uid="{F0489677-6778-4D21-9097-FDB374963B10}"/>
    <cellStyle name="style1522917619867" xfId="45046" xr:uid="{D3DA5D31-0BF8-46BD-B134-065770AFCBFF}"/>
    <cellStyle name="style1522917620004" xfId="45047" xr:uid="{FA107CBD-A17E-436F-9FA4-27E16C363AD4}"/>
    <cellStyle name="style1522917620146" xfId="45048" xr:uid="{3D57026F-29DE-488E-AE98-AB50CF3AB981}"/>
    <cellStyle name="style1522917620286" xfId="45049" xr:uid="{DF1549F7-80A5-4CD8-B277-352823CC12FC}"/>
    <cellStyle name="style1522917620435" xfId="45055" xr:uid="{D5BEA83E-1D0B-4652-AFF8-9661407B5A35}"/>
    <cellStyle name="style1522917620578" xfId="45050" xr:uid="{AAC1872B-5670-4880-AC57-CC8AF35F3AEF}"/>
    <cellStyle name="style1522917620725" xfId="45056" xr:uid="{0321B78F-CE01-42EB-83CF-F3F3A638338A}"/>
    <cellStyle name="style1522917620852" xfId="45061" xr:uid="{445B1BCA-AC04-4DC1-8D86-1325B084F80B}"/>
    <cellStyle name="style1522917620972" xfId="45062" xr:uid="{7B74C8AE-907B-4DD6-A41A-59F0630A26A9}"/>
    <cellStyle name="style1522917621101" xfId="45051" xr:uid="{F27EB0B3-38CA-46AB-971E-DF2EC19535F9}"/>
    <cellStyle name="style1522917621235" xfId="45052" xr:uid="{98A3C472-146C-4972-AD63-89EE610CBB6F}"/>
    <cellStyle name="style1522917621352" xfId="45053" xr:uid="{D225869A-2235-49FA-8C2B-A9254E6CD5E0}"/>
    <cellStyle name="style1522917621457" xfId="45054" xr:uid="{84A1710C-AE49-4C2B-87F1-83D6905CD8D2}"/>
    <cellStyle name="style1522917621593" xfId="45057" xr:uid="{C3E669CF-8D45-43F9-AEB7-06A366E8CE6B}"/>
    <cellStyle name="style1522917621743" xfId="45058" xr:uid="{27967B71-C1A3-485C-9E8D-E232E9365C16}"/>
    <cellStyle name="style1522917621890" xfId="45059" xr:uid="{D58E763D-2F39-49BF-B523-5E039F32EB92}"/>
    <cellStyle name="style1522917622108" xfId="45060" xr:uid="{1BC7565E-0A19-4D20-878E-14C6731D97CC}"/>
    <cellStyle name="style1522917622326" xfId="45063" xr:uid="{F0301679-6D68-4F3F-A005-FCBC7BD90D98}"/>
    <cellStyle name="style1522917622480" xfId="45064" xr:uid="{CAE0F820-AA67-4F80-9319-0015903471D5}"/>
    <cellStyle name="style1522917622629" xfId="45065" xr:uid="{55FD20C7-F5CE-4F42-9FC8-A17BC6B39EA1}"/>
    <cellStyle name="style1522917622778" xfId="45066" xr:uid="{57BD9129-434B-47CF-9B84-D795E07288C8}"/>
    <cellStyle name="style1522917622954" xfId="45067" xr:uid="{5D71E53D-AD93-4DD8-A437-BAEB26B1CC9D}"/>
    <cellStyle name="style1522917623066" xfId="45068" xr:uid="{8F998B43-C6B0-4228-87F4-41FD54AB7534}"/>
    <cellStyle name="style1522917623183" xfId="45069" xr:uid="{9060CC38-6CD4-4008-9ABB-3C1409E5CB63}"/>
    <cellStyle name="style1522917623292" xfId="45070" xr:uid="{753747CA-B58A-4910-95DD-EF1B1FD1EB53}"/>
    <cellStyle name="style1522917623409" xfId="45071" xr:uid="{437B9D1C-9219-4B21-96FF-314047AD9559}"/>
    <cellStyle name="style1522917623517" xfId="45072" xr:uid="{B1DDCD49-52EC-4208-99AA-FEF6ADD1C7BA}"/>
    <cellStyle name="style1522917623628" xfId="45073" xr:uid="{5F106E58-C6F7-4BBF-8E74-B5D16A946D1F}"/>
    <cellStyle name="style1522917623713" xfId="45074" xr:uid="{379A5872-4C95-445C-ADFA-5611D7C12A38}"/>
    <cellStyle name="style1522917623817" xfId="45075" xr:uid="{9C654530-95AF-425E-A9CD-313C1AD44812}"/>
    <cellStyle name="style1522917623898" xfId="45076" xr:uid="{0883D07F-4972-4ADF-8BBE-882005BCC0BB}"/>
    <cellStyle name="style1522917624001" xfId="45077" xr:uid="{3FB7C65C-D7CC-498B-8ACC-8C2C3C8402DB}"/>
    <cellStyle name="style1522917624091" xfId="45078" xr:uid="{3C0FC7DF-55C9-44F2-BAF6-9C8977E7111C}"/>
    <cellStyle name="style1522917675255" xfId="45079" xr:uid="{2F53CEC7-B0BC-4663-9D1B-4DE0EAC403EE}"/>
    <cellStyle name="style1522917675403" xfId="45080" xr:uid="{B13F6F67-AE78-4AFF-9A52-09097BB0F9C3}"/>
    <cellStyle name="style1522917675543" xfId="45085" xr:uid="{1B282F99-B2AC-446C-9465-7E027E0486AA}"/>
    <cellStyle name="style1522917675683" xfId="45086" xr:uid="{2E0A3239-3AE0-424D-9BFB-EEE4E1730DF3}"/>
    <cellStyle name="style1522917675920" xfId="45082" xr:uid="{5331F3EF-B0ED-47D5-B229-3A648CAF9256}"/>
    <cellStyle name="style1522917676031" xfId="45083" xr:uid="{15982CC7-49FC-4B7D-BDDB-C8D098557300}"/>
    <cellStyle name="style1522917676133" xfId="45081" xr:uid="{34B51BD5-7023-4704-9F94-02870D48A82E}"/>
    <cellStyle name="style1522917676242" xfId="45084" xr:uid="{3E1C7DAF-55E1-4456-9BA1-D24B0B03A038}"/>
    <cellStyle name="style1522917676363" xfId="45087" xr:uid="{F9620A19-5851-4170-B0B1-A3D637A6F39B}"/>
    <cellStyle name="style1522917676501" xfId="45088" xr:uid="{323684E4-1BBA-484B-B590-B50DDC6261ED}"/>
    <cellStyle name="style1522917676639" xfId="45089" xr:uid="{F4CA9729-CF97-4987-B3EB-EB7AA59BB92C}"/>
    <cellStyle name="style1522917676752" xfId="45090" xr:uid="{602AE30F-540A-4A28-9EDC-7725787FEB9A}"/>
    <cellStyle name="style1522917676856" xfId="45091" xr:uid="{77DA3282-7610-4E8C-914E-8FCEC4249070}"/>
    <cellStyle name="style1522917676978" xfId="45094" xr:uid="{63208308-C614-46F4-99CE-64BC1E3DD9FC}"/>
    <cellStyle name="style1522917677082" xfId="45097" xr:uid="{33712215-F705-4D48-BF80-7C3B51A0FD17}"/>
    <cellStyle name="style1522917677186" xfId="45092" xr:uid="{D0A3ABFD-0B3A-443F-B21E-8C26F558D4FB}"/>
    <cellStyle name="style1522917677293" xfId="45095" xr:uid="{C1CB2EE7-9D8E-467B-B1E3-E4AFE9B83CEE}"/>
    <cellStyle name="style1522917677427" xfId="45098" xr:uid="{03CE6F12-0EE8-40E5-AA6C-F79DF42934BC}"/>
    <cellStyle name="style1522917677569" xfId="45093" xr:uid="{B60F956E-D36C-4F57-85F3-9D808B502E18}"/>
    <cellStyle name="style1522917678094" xfId="45096" xr:uid="{367DA32D-9721-4B9E-A0F3-3BBB52ABDBE6}"/>
    <cellStyle name="style1522917678564" xfId="45099" xr:uid="{196C2886-EE37-4023-89E9-5D751AA84158}"/>
    <cellStyle name="style1522917732440" xfId="45101" xr:uid="{FF07346D-70C6-48ED-B56B-A99E58EF81DB}"/>
    <cellStyle name="style1522917732635" xfId="45102" xr:uid="{0FD9E9AF-8E32-4A7E-8149-838209F14D0A}"/>
    <cellStyle name="style1522917732781" xfId="45100" xr:uid="{0F6ECADA-40FF-4818-94BE-51F9A8FA83CA}"/>
    <cellStyle name="style1522917732970" xfId="45103" xr:uid="{EA7212ED-D39D-4B6E-B191-6476F03565F3}"/>
    <cellStyle name="style1522917733127" xfId="45104" xr:uid="{AA9A7DDE-6E9F-474A-AB18-885AAF09A208}"/>
    <cellStyle name="style1522917733298" xfId="45105" xr:uid="{FE7E0D6A-E9BA-46FB-87C2-48157FD67A09}"/>
    <cellStyle name="style1522917733457" xfId="45106" xr:uid="{9B1F2682-D8DE-44CD-964D-38380A6DC578}"/>
    <cellStyle name="style1522917733583" xfId="45107" xr:uid="{14CC37D1-A78A-4A78-A59B-0A71E31FE2D6}"/>
    <cellStyle name="style1522917733685" xfId="45109" xr:uid="{0A0A905B-A909-47EF-9C7A-7C4D2884696D}"/>
    <cellStyle name="style1522917733794" xfId="45110" xr:uid="{5E229707-D322-4367-ADAF-08F18F335BB1}"/>
    <cellStyle name="style1522917733970" xfId="45112" xr:uid="{6C281C6E-8EF3-41D7-9BE1-3971338D431F}"/>
    <cellStyle name="style1522917734152" xfId="45113" xr:uid="{304C8C74-1605-40B6-A880-0E3E960661C9}"/>
    <cellStyle name="style1522917734298" xfId="45108" xr:uid="{2F571173-73CA-45FC-95A9-F02338D7D86C}"/>
    <cellStyle name="style1522917734457" xfId="45111" xr:uid="{245E23C4-35C4-4290-9820-102DCF44C463}"/>
    <cellStyle name="style1522917734619" xfId="45114" xr:uid="{AED897B7-4E35-45C4-B301-E2C597B32551}"/>
    <cellStyle name="style1522917734916" xfId="45116" xr:uid="{80DB4A61-4A35-4395-8BF9-F4721C93622B}"/>
    <cellStyle name="style1522917735048" xfId="45117" xr:uid="{21920B00-24EB-4CAC-A4FD-8CA796F23C25}"/>
    <cellStyle name="style1522917735168" xfId="45115" xr:uid="{69FCA4A6-7ED2-4698-8571-8A39C7C83350}"/>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2945125082" xfId="45381" xr:uid="{09A938F2-59B2-4123-A8F2-09B4284E19FD}"/>
    <cellStyle name="style1532945125193" xfId="45414" xr:uid="{0D908407-7811-4E9C-A248-814934131727}"/>
    <cellStyle name="style1532945125438" xfId="45384" xr:uid="{2E8EBCD0-476B-4AC3-B619-25271EB5A0CD}"/>
    <cellStyle name="style1532945125656" xfId="45387" xr:uid="{57AD40AD-700D-45AD-8B41-E9B812AF854E}"/>
    <cellStyle name="style1532945125735" xfId="45390" xr:uid="{ADC52856-5EC6-4214-8CED-137FFE0E69DA}"/>
    <cellStyle name="style1532945125853" xfId="45396" xr:uid="{DCB2AD14-98C9-413A-9707-5D47DDBECB1F}"/>
    <cellStyle name="style1532945125976" xfId="45402" xr:uid="{5091AF7D-E55F-4EC0-82E7-7EF52DC84EAD}"/>
    <cellStyle name="style1532945126091" xfId="45391" xr:uid="{AB761B48-588E-4594-BD7C-C206C4065BE1}"/>
    <cellStyle name="style1532945126169" xfId="45397" xr:uid="{44D53135-70CF-4CAF-98B8-D907C6ABA4B5}"/>
    <cellStyle name="style1532945126254" xfId="45403" xr:uid="{A3674C05-4269-47CF-AF30-6E50A6584A06}"/>
    <cellStyle name="style1532945126361" xfId="45447" xr:uid="{0030094E-31B6-478B-9DE4-40F2D7CBCB8D}"/>
    <cellStyle name="style1532945126597" xfId="45408" xr:uid="{5BC8E36A-E1F0-4FBC-A4CF-6754DA9972B8}"/>
    <cellStyle name="style1532945126686" xfId="45411" xr:uid="{215F6246-463E-4B06-B1F3-AA87FDDBE5D4}"/>
    <cellStyle name="style1532945127039" xfId="45416" xr:uid="{1662D9A6-6CCE-488A-A7BF-18732D761385}"/>
    <cellStyle name="style1532945127147" xfId="45417" xr:uid="{EF118B9E-E13D-464C-A4D1-C8B12395D7A6}"/>
    <cellStyle name="style1532945127258" xfId="45415" xr:uid="{10D9D441-8D0E-426F-BF5B-86940FB6128F}"/>
    <cellStyle name="style1532945127368" xfId="45426" xr:uid="{66470C16-3B50-475A-B1A3-3E7DFB310723}"/>
    <cellStyle name="style1532945127478" xfId="45427" xr:uid="{440B7C19-7F57-4C79-9D18-3D071543E233}"/>
    <cellStyle name="style1532945127588" xfId="45428" xr:uid="{81DB7CF7-738B-4D1F-87D9-06EE45DFB9C7}"/>
    <cellStyle name="style1532945127814" xfId="45435" xr:uid="{E14F9400-5EAD-4CA8-9B28-58FC0DAC3825}"/>
    <cellStyle name="style1532945127893" xfId="45436" xr:uid="{B740BAA5-D867-4E23-8E65-51EA1D759ACF}"/>
    <cellStyle name="style1532945128014" xfId="45437" xr:uid="{186FEBE2-FB4C-4378-B75E-524443C00BEA}"/>
    <cellStyle name="style1532945128128" xfId="45438" xr:uid="{96D08D46-1CD4-462D-A9EC-7999EB19B881}"/>
    <cellStyle name="style1532945128255" xfId="45448" xr:uid="{B84CF37D-D930-4420-AF4D-844591FF2E88}"/>
    <cellStyle name="style1532945128334" xfId="45453" xr:uid="{F385FECD-72FC-4B5D-96CB-1C3AEF5B350F}"/>
    <cellStyle name="style1532945171202" xfId="45382" xr:uid="{02E5B129-82FB-45CE-A283-615FE2FD0AB4}"/>
    <cellStyle name="style1532945171305" xfId="45418" xr:uid="{5A3183D3-7D35-4245-B3A3-A1F9C8EC5343}"/>
    <cellStyle name="style1532945171485" xfId="45385" xr:uid="{D52BAA7D-CD76-44B9-9E5D-447C6FE1FCEC}"/>
    <cellStyle name="style1532945171670" xfId="45388" xr:uid="{4170840C-B5E3-4ACA-9042-A83487677AE6}"/>
    <cellStyle name="style1532945171746" xfId="45392" xr:uid="{395FF5BD-38B0-4827-83D8-1BDAC8AF17BD}"/>
    <cellStyle name="style1532945171843" xfId="45398" xr:uid="{3DEC9068-126B-46D6-B9E9-CA1197C84657}"/>
    <cellStyle name="style1532945171940" xfId="45404" xr:uid="{E0901317-DB98-4922-8E38-C2335C656D53}"/>
    <cellStyle name="style1532945172039" xfId="45393" xr:uid="{DCCA2203-37B5-4641-8C81-4EE5B216FD17}"/>
    <cellStyle name="style1532945172116" xfId="45399" xr:uid="{304B75BB-0ECE-42E9-B000-65730FD90123}"/>
    <cellStyle name="style1532945172200" xfId="45405" xr:uid="{F54A4E91-D7F4-42FD-8652-ED31A0D64168}"/>
    <cellStyle name="style1532945172277" xfId="45449" xr:uid="{F303600A-8D84-4278-92B8-65328CDFB1CA}"/>
    <cellStyle name="style1532945172365" xfId="45409" xr:uid="{E002DA66-0F2F-4123-81A3-76E322927134}"/>
    <cellStyle name="style1532945172450" xfId="45412" xr:uid="{52E7831A-EB01-4D36-8A7C-7D42C3026967}"/>
    <cellStyle name="style1532945172857" xfId="45420" xr:uid="{CBFEF0C1-7311-4754-8D31-3C8BDE114ED4}"/>
    <cellStyle name="style1532945172946" xfId="45421" xr:uid="{1468E74C-8726-45D8-8B82-5F8425799807}"/>
    <cellStyle name="style1532945173040" xfId="45419" xr:uid="{C7AD39E3-7091-4759-B6C4-D2E50CCC484C}"/>
    <cellStyle name="style1532945173131" xfId="45429" xr:uid="{45847FEF-EC71-45A6-B991-512E627DFB7A}"/>
    <cellStyle name="style1532945173220" xfId="45430" xr:uid="{BD548EFF-F628-45D8-8AC6-5DB7641DC9CB}"/>
    <cellStyle name="style1532945173310" xfId="45431" xr:uid="{DD20143F-85FD-42A7-AD7A-905F12C63CA2}"/>
    <cellStyle name="style1532945173489" xfId="45439" xr:uid="{607AA15A-A71A-4405-B5E3-BF9BA726BFA7}"/>
    <cellStyle name="style1532945173567" xfId="45440" xr:uid="{6C308C76-9ED0-4F38-AB10-D956F773A7BA}"/>
    <cellStyle name="style1532945173658" xfId="45441" xr:uid="{E97CDF9C-BE6B-4D14-9F66-CEAAAD7A60E2}"/>
    <cellStyle name="style1532945173747" xfId="45442" xr:uid="{0E0A68C9-7547-4207-95C3-05795F5AE9C0}"/>
    <cellStyle name="style1532945173867" xfId="45450" xr:uid="{B45867DE-35A7-4936-872B-BD438CECFD5A}"/>
    <cellStyle name="style1532945173941" xfId="45454" xr:uid="{8AD128FC-CE25-456A-BE0B-AF32D9E1E614}"/>
    <cellStyle name="style1532945215948" xfId="45383" xr:uid="{87BFE3E5-B753-40E4-9D94-43470D888DC9}"/>
    <cellStyle name="style1532945216045" xfId="45422" xr:uid="{934C7A4A-6E7F-4A3F-A80B-5B948E30969D}"/>
    <cellStyle name="style1532945216223" xfId="45386" xr:uid="{E820C7ED-D246-4C10-A1D8-90BF2AD7EFBF}"/>
    <cellStyle name="style1532945216401" xfId="45389" xr:uid="{F508D7A7-A374-4531-BA7E-038CF918C2BF}"/>
    <cellStyle name="style1532945216476" xfId="45394" xr:uid="{6C3F8C80-F069-480C-9417-EFDC18102A90}"/>
    <cellStyle name="style1532945216578" xfId="45400" xr:uid="{8B593457-9CC5-4C71-8AA5-EDA33E82436B}"/>
    <cellStyle name="style1532945216674" xfId="45406" xr:uid="{EE4973EF-9620-4576-BF4B-38CACCEB589C}"/>
    <cellStyle name="style1532945216766" xfId="45395" xr:uid="{CCA13FEB-54CF-40E6-ADB8-17C798E30B8B}"/>
    <cellStyle name="style1532945216841" xfId="45401" xr:uid="{DA542B28-019F-4562-97E6-BA1838B9DFD1}"/>
    <cellStyle name="style1532945216920" xfId="45407" xr:uid="{373C9E8F-9EDE-4004-A85D-9220E628AB31}"/>
    <cellStyle name="style1532945217007" xfId="45451" xr:uid="{F1DC9F0B-E866-43D7-98FB-30BB13430080}"/>
    <cellStyle name="style1532945217097" xfId="45410" xr:uid="{D18D3E74-25DA-463F-831C-CC0FC7A468D9}"/>
    <cellStyle name="style1532945217185" xfId="45413" xr:uid="{C13A1C9C-DD33-4A99-B555-22596517B8D5}"/>
    <cellStyle name="style1532945217640" xfId="45424" xr:uid="{0918BF9A-4C78-4A18-A5A1-DF91B4314E78}"/>
    <cellStyle name="style1532945217729" xfId="45425" xr:uid="{712F4733-D401-49AA-8689-B23AB9E83C97}"/>
    <cellStyle name="style1532945217817" xfId="45423" xr:uid="{25B69112-24A6-447F-A43C-11632F7DA09C}"/>
    <cellStyle name="style1532945217909" xfId="45432" xr:uid="{D46CD33B-E544-49C4-A398-009021E61CA3}"/>
    <cellStyle name="style1532945218004" xfId="45433" xr:uid="{1ECB7DBF-F071-4997-974E-656E6408D015}"/>
    <cellStyle name="style1532945218095" xfId="45434" xr:uid="{0F6FB39A-93ED-4148-B1E5-A4F1741D9173}"/>
    <cellStyle name="style1532945218276" xfId="45443" xr:uid="{735A9D0E-F6B4-4F3D-9F8F-1ED4436C5881}"/>
    <cellStyle name="style1532945218352" xfId="45444" xr:uid="{6977A56B-93EA-40C3-B1B2-A90CD453A3DD}"/>
    <cellStyle name="style1532945218441" xfId="45445" xr:uid="{433E1C27-26BF-43D7-B7BE-3C0B93B23F5C}"/>
    <cellStyle name="style1532945218532" xfId="45446" xr:uid="{CC012E37-7D48-4B50-A396-96B6FED9D06F}"/>
    <cellStyle name="style1532945218639" xfId="45452" xr:uid="{663AA44F-7C33-4C5A-B693-6F096449700E}"/>
    <cellStyle name="style1532945218716" xfId="45455" xr:uid="{FA7B7A1B-AC97-41D1-BB70-B350B0CACCE8}"/>
    <cellStyle name="style1532951295948" xfId="45191" xr:uid="{C9802814-2D1B-48DE-AC36-F261FCF25CB3}"/>
    <cellStyle name="style1532951296050" xfId="45192" xr:uid="{C06B670D-F7F2-4467-90FD-8847A9A0F834}"/>
    <cellStyle name="style1532951296142" xfId="45197" xr:uid="{3DE0FE02-D328-475D-AAF5-3D377FAC3B4E}"/>
    <cellStyle name="style1532951296249" xfId="45198" xr:uid="{17C27E6D-F6FA-421C-B0B4-802EA4A71FEC}"/>
    <cellStyle name="style1532951296450" xfId="45194" xr:uid="{CD6F57E6-AD81-4C0D-838E-CE35524D98C1}"/>
    <cellStyle name="style1532951296540" xfId="45195" xr:uid="{9DB6DE5C-309B-43E4-80ED-10DC77A21309}"/>
    <cellStyle name="style1532951296644" xfId="45193" xr:uid="{9ACB4419-241A-4676-BCF2-679C3841B41C}"/>
    <cellStyle name="style1532951296739" xfId="45196" xr:uid="{569A72A8-7DAE-4B1C-82D5-AA517601E10B}"/>
    <cellStyle name="style1532951296831" xfId="45199" xr:uid="{043F1EBA-DE18-4AC9-914C-38A161F2B50D}"/>
    <cellStyle name="style1532951296921" xfId="45200" xr:uid="{5B7E1092-EFE2-4A5E-9EAA-6AC22DAB0B04}"/>
    <cellStyle name="style1532951297026" xfId="45201" xr:uid="{5BE0F506-EDCA-47F4-9714-D3F14EA8208C}"/>
    <cellStyle name="style1532951297138" xfId="45202" xr:uid="{723EE139-A474-417A-AC74-A9D921237010}"/>
    <cellStyle name="style1532951297229" xfId="45203" xr:uid="{9DF237AD-4342-4CE7-A31A-657E0628A0FD}"/>
    <cellStyle name="style1532951297349" xfId="45209" xr:uid="{9E35136A-292B-4946-B3C1-E1AE14F2E38C}"/>
    <cellStyle name="style1532951297464" xfId="45204" xr:uid="{49C56AC2-46D2-4C23-A566-94AFC314F354}"/>
    <cellStyle name="style1532951297697" xfId="45210" xr:uid="{CB31A6F6-1F75-4856-85E9-8D5505720E36}"/>
    <cellStyle name="style1532951297886" xfId="45216" xr:uid="{FB582694-25D7-4F04-AB09-D777E1662964}"/>
    <cellStyle name="style1532951298022" xfId="45217" xr:uid="{BD74B322-0397-435A-A847-5ED740BF8797}"/>
    <cellStyle name="style1532951298132" xfId="45205" xr:uid="{68E5470B-131D-4586-A48A-F1B6F57518A1}"/>
    <cellStyle name="style1532951298236" xfId="45206" xr:uid="{BC0EF099-4A12-49AA-A4C5-E42C64A46F35}"/>
    <cellStyle name="style1532951298349" xfId="45207" xr:uid="{1FFCCE84-E099-47BC-AE48-7D4F4BD27303}"/>
    <cellStyle name="style1532951298453" xfId="45208" xr:uid="{63020044-D1B7-44F6-90D0-DD9455B48C6C}"/>
    <cellStyle name="style1532951298557" xfId="45211" xr:uid="{B9363F1E-B32E-4D78-BBF3-F0FB4C11158A}"/>
    <cellStyle name="style1532951298661" xfId="45212" xr:uid="{30B022BB-753D-447A-98EE-7914D28403D8}"/>
    <cellStyle name="style1532951298764" xfId="45213" xr:uid="{6232AFF5-31BD-4CE1-9AD1-E8817BCA30BC}"/>
    <cellStyle name="style1532951298869" xfId="45214" xr:uid="{CD52B033-8E09-4CA1-B6F6-7F8E2D1301EC}"/>
    <cellStyle name="style1532951340885" xfId="45219" xr:uid="{9BC493A1-FF80-445A-9B51-3C198F3950CE}"/>
    <cellStyle name="style1532951341008" xfId="45220" xr:uid="{21DEEE5A-D147-420B-86CF-6693BE187AF9}"/>
    <cellStyle name="style1532951341097" xfId="45225" xr:uid="{C335D951-C30D-44C3-BB23-3486360E821A}"/>
    <cellStyle name="style1532951341186" xfId="45226" xr:uid="{8F8DAC45-9405-4E72-A6B8-FD0166624400}"/>
    <cellStyle name="style1532951341364" xfId="45222" xr:uid="{4685E5DB-AEBF-4004-84AC-7D3B4103A5E5}"/>
    <cellStyle name="style1532951341453" xfId="45223" xr:uid="{458570CE-9BC3-4B44-AAF6-C49596778F10}"/>
    <cellStyle name="style1532951341546" xfId="45221" xr:uid="{66B8F1E1-A837-4918-9338-5068D3FE3400}"/>
    <cellStyle name="style1532951341637" xfId="45224" xr:uid="{EAD1C94D-7BED-4A59-B6A2-C888D6C70C3F}"/>
    <cellStyle name="style1532951341755" xfId="45227" xr:uid="{4E3FD47D-528E-460C-B6A4-6374B1677DE4}"/>
    <cellStyle name="style1532951341844" xfId="45228" xr:uid="{5E64F7AB-1D0A-4082-95C4-5E08D0EC13F9}"/>
    <cellStyle name="style1532951341943" xfId="45229" xr:uid="{3050CFF6-A887-49E2-A49B-A307D2ED0DC5}"/>
    <cellStyle name="style1532951342041" xfId="45230" xr:uid="{F89DC918-A397-4FE3-8BBE-B2E70D04F061}"/>
    <cellStyle name="style1532951342131" xfId="45231" xr:uid="{613D71AD-AF54-446E-9DC5-1358EA279A56}"/>
    <cellStyle name="style1532951342228" xfId="45237" xr:uid="{4BCF3BE5-CACE-4FC5-9B23-B9F204920FA1}"/>
    <cellStyle name="style1532951342323" xfId="45232" xr:uid="{CD4086BA-945A-490B-87C0-8CC2B9D4FBC8}"/>
    <cellStyle name="style1532951342446" xfId="45238" xr:uid="{48D94797-06C1-425D-9A9C-19E197C1B4DC}"/>
    <cellStyle name="style1532951342649" xfId="45243" xr:uid="{A8D74FC5-4822-442B-9351-8ECD2138242C}"/>
    <cellStyle name="style1532951342781" xfId="45244" xr:uid="{EE00C183-B8F0-4D6E-B566-F0C300337E50}"/>
    <cellStyle name="style1532951342912" xfId="45233" xr:uid="{1DB9CD2F-C54A-4923-A4B3-721BA7EF8B0B}"/>
    <cellStyle name="style1532951343052" xfId="45234" xr:uid="{F967BECD-7CEB-40A0-8084-B710292EC63F}"/>
    <cellStyle name="style1532951343160" xfId="45235" xr:uid="{9BDE03B1-BC7A-44A6-A7B8-7EDEA786124C}"/>
    <cellStyle name="style1532951343251" xfId="45236" xr:uid="{00AD0145-E1F1-4256-BBAC-D29D3453D55C}"/>
    <cellStyle name="style1532951343345" xfId="45239" xr:uid="{4E8E49D6-2F9D-445A-9DAE-3AAB0C1B52C4}"/>
    <cellStyle name="style1532951343434" xfId="45240" xr:uid="{C8C66059-2008-4D3E-ADE7-0977500E0895}"/>
    <cellStyle name="style1532951343525" xfId="45241" xr:uid="{DF5BF7D4-9A27-46C3-8D46-8AEAC21D350C}"/>
    <cellStyle name="style1532951343615" xfId="45242" xr:uid="{9386B253-6165-4A27-8F96-1BBDE78EDADB}"/>
    <cellStyle name="style1532951343737" xfId="45245" xr:uid="{B7DED7D0-6CD4-4B05-AF96-17E3EE327670}"/>
    <cellStyle name="style1532951386516" xfId="45246" xr:uid="{3A569D0E-57A8-46AC-B189-CE45146EC926}"/>
    <cellStyle name="style1532951386613" xfId="45247" xr:uid="{E54D066D-8D9C-4CCC-AD25-C8D30323E48C}"/>
    <cellStyle name="style1532951386720" xfId="45252" xr:uid="{EFA9D903-E90E-481E-A481-140C2D81908C}"/>
    <cellStyle name="style1532951386809" xfId="45253" xr:uid="{1BE7B246-9D3A-40E9-803C-5D4E22485E59}"/>
    <cellStyle name="style1532951386986" xfId="45249" xr:uid="{B4FFFA63-E159-4F7B-B347-45660732B479}"/>
    <cellStyle name="style1532951387086" xfId="45250" xr:uid="{AF8D7B85-A7D4-48FA-B3FB-1AE9C70A83FF}"/>
    <cellStyle name="style1532951387175" xfId="45248" xr:uid="{7848B02F-FFBF-445E-B4B2-FC9F5F11EE66}"/>
    <cellStyle name="style1532951387266" xfId="45251" xr:uid="{2D6DFA0E-372A-4FA0-B416-DA5EBD9CF41C}"/>
    <cellStyle name="style1532951387363" xfId="45254" xr:uid="{74C29C20-2C6D-45C3-957C-B64BF9991233}"/>
    <cellStyle name="style1532951387453" xfId="45255" xr:uid="{D2FA7D7A-2FF4-4198-91F8-CC2E226BC3FB}"/>
    <cellStyle name="style1532951387562" xfId="45256" xr:uid="{886EA4E8-DA88-40CE-92BD-49017516D894}"/>
    <cellStyle name="style1532951387656" xfId="45257" xr:uid="{9F60BC90-2160-438C-A954-01D827B41363}"/>
    <cellStyle name="style1532951387745" xfId="45258" xr:uid="{228A603F-511C-4F1D-8825-4C33DD8AD6F8}"/>
    <cellStyle name="style1532951387841" xfId="45264" xr:uid="{2A7AA770-E43F-4CD7-99EB-11955A92694A}"/>
    <cellStyle name="style1532951387930" xfId="45259" xr:uid="{C1D6B138-32FD-4D12-AB00-1C1D96E6E7CE}"/>
    <cellStyle name="style1532951388055" xfId="45265" xr:uid="{346EF1D9-9338-4C67-AA96-E58915FC882F}"/>
    <cellStyle name="style1532951388260" xfId="45270" xr:uid="{BE503B37-A2C4-41F9-A54A-AB1E90764B72}"/>
    <cellStyle name="style1532951388411" xfId="45271" xr:uid="{58A1E53A-66DB-4480-BE7D-8B4BEC9159BF}"/>
    <cellStyle name="style1532951388552" xfId="45260" xr:uid="{D0CF0B15-76DB-4327-A9EB-71BE86DACA6C}"/>
    <cellStyle name="style1532951388678" xfId="45261" xr:uid="{67902C59-3FA4-4293-A2E0-D5ECFD4EF770}"/>
    <cellStyle name="style1532951388781" xfId="45262" xr:uid="{B4CACD4C-B205-487B-B66C-80FA9D722AC0}"/>
    <cellStyle name="style1532951388873" xfId="45263" xr:uid="{522F3E39-08B7-43BC-B81D-3D34704EE526}"/>
    <cellStyle name="style1532951388962" xfId="45266" xr:uid="{26DFDAC1-2721-4031-AFC6-E282698189E5}"/>
    <cellStyle name="style1532951389056" xfId="45267" xr:uid="{0E43ED1F-23E8-4120-8263-7039BEED39C0}"/>
    <cellStyle name="style1532951389146" xfId="45268" xr:uid="{64EB7B26-22A8-467A-85A3-4E543866756B}"/>
    <cellStyle name="style1532951389236" xfId="45269" xr:uid="{28FCA7EC-B6AD-41EB-84BF-B94A83221D24}"/>
    <cellStyle name="style1532951389373" xfId="45272" xr:uid="{49CEC395-1102-4F92-B34F-F419D06EA91C}"/>
    <cellStyle name="style1532951389464" xfId="45273" xr:uid="{029C2804-3B41-44FB-BB49-247A3E8E03FC}"/>
    <cellStyle name="style1532951389556" xfId="45274" xr:uid="{B574260C-F0A3-4D68-9E57-0C9A3DED1873}"/>
    <cellStyle name="style1532951389646" xfId="45275" xr:uid="{8D1E5AB0-C87C-44DA-80D4-C2C5B30668AA}"/>
    <cellStyle name="style1532951432465" xfId="45276" xr:uid="{5C61D853-EFA6-4B8D-BE0D-DCB8A3E8196F}"/>
    <cellStyle name="style1532951432563" xfId="45277" xr:uid="{5D802CC2-79D7-47E4-A6CB-E1AFA6F666DF}"/>
    <cellStyle name="style1532951432652" xfId="45282" xr:uid="{56043419-7245-4DD3-A319-CF3676719550}"/>
    <cellStyle name="style1532951432742" xfId="45283" xr:uid="{C0CA7585-2F52-42D2-B3B3-AE51B900D03E}"/>
    <cellStyle name="style1532951432923" xfId="45279" xr:uid="{547A0785-D4C6-4908-B3EB-E6AC48711B84}"/>
    <cellStyle name="style1532951433020" xfId="45280" xr:uid="{8733DBC7-4B6A-4A15-88C4-DAA7629700B8}"/>
    <cellStyle name="style1532951433109" xfId="45278" xr:uid="{C8673442-D561-4236-B4FA-33BB58E06E8E}"/>
    <cellStyle name="style1532951433199" xfId="45281" xr:uid="{60787ACB-F72F-4006-9EC1-627225DDE41A}"/>
    <cellStyle name="style1532951433291" xfId="45284" xr:uid="{87F4BC37-BD9A-460F-8A15-200EFBB900D2}"/>
    <cellStyle name="style1532951433384" xfId="45285" xr:uid="{39DD85B7-43AA-4850-B463-C7E15CC17654}"/>
    <cellStyle name="style1532951433485" xfId="45286" xr:uid="{38605D25-9C9C-49F7-AF1B-A2E7F04A3FF7}"/>
    <cellStyle name="style1532951433584" xfId="45287" xr:uid="{4042518F-403C-4820-A72D-D016788C75FC}"/>
    <cellStyle name="style1532951433673" xfId="45288" xr:uid="{2F903547-D9FF-4BBA-85F5-C7170D5751DA}"/>
    <cellStyle name="style1532951433771" xfId="45294" xr:uid="{CFA0B81E-7042-494E-92AB-F29DC2689559}"/>
    <cellStyle name="style1532951433860" xfId="45289" xr:uid="{3740D580-36D8-4FD0-9E9D-AA625EF5746B}"/>
    <cellStyle name="style1532951433951" xfId="45295" xr:uid="{7C69CB64-6D5C-4823-9A40-77FBF2C1E9A5}"/>
    <cellStyle name="style1532951434135" xfId="45300" xr:uid="{0015179B-9D1E-4CFC-824E-280041F88B31}"/>
    <cellStyle name="style1532951434322" xfId="45301" xr:uid="{2782CA0E-AEEE-4608-8073-1C4888C6B162}"/>
    <cellStyle name="style1532951434450" xfId="45290" xr:uid="{9B39E564-778E-4F82-87AF-0B6D26B366CB}"/>
    <cellStyle name="style1532951434573" xfId="45291" xr:uid="{AB2F0072-1D60-487C-8539-7CA384AE3A87}"/>
    <cellStyle name="style1532951434664" xfId="45292" xr:uid="{CB8EC953-3B32-4DFC-AFE9-037969610F27}"/>
    <cellStyle name="style1532951434762" xfId="45293" xr:uid="{3A41207F-BC4A-4395-A084-73C6E983DE7B}"/>
    <cellStyle name="style1532951434850" xfId="45296" xr:uid="{FC435B96-282B-4174-B25A-2E53E693EA9B}"/>
    <cellStyle name="style1532951434940" xfId="45297" xr:uid="{B0A259BF-CEE6-45CC-88C0-2016F8D9EE27}"/>
    <cellStyle name="style1532951435035" xfId="45298" xr:uid="{7559EF4D-D14A-4518-A432-77F595127EE2}"/>
    <cellStyle name="style1532951435126" xfId="45299" xr:uid="{CDFDF361-684E-471B-87B7-27D53154D63D}"/>
    <cellStyle name="style1532951435231" xfId="45302" xr:uid="{6DF571EC-1C6B-4841-8174-95029FEB7CB8}"/>
    <cellStyle name="style1532951477706" xfId="45303" xr:uid="{3CE00EFC-826C-4E13-8592-B423889B72B4}"/>
    <cellStyle name="style1532951477807" xfId="45304" xr:uid="{6659C6AD-EC02-4618-94AB-D5B30F4C6FF3}"/>
    <cellStyle name="style1532951477898" xfId="45309" xr:uid="{D1EB7450-395E-49E2-8F18-F42098998ED2}"/>
    <cellStyle name="style1532951477990" xfId="45310" xr:uid="{B69AFFFF-0948-48B5-BA12-ACDE4496CA63}"/>
    <cellStyle name="style1532951478171" xfId="45306" xr:uid="{D692F975-4C21-4652-9B57-9AC579A62ACA}"/>
    <cellStyle name="style1532951478262" xfId="45307" xr:uid="{9C1CE321-2AA1-4E05-A59C-98E08A9CF6CE}"/>
    <cellStyle name="style1532951478354" xfId="45305" xr:uid="{412C16B2-0728-4899-9AFE-76CC7F2EFBBB}"/>
    <cellStyle name="style1532951478449" xfId="45308" xr:uid="{829A0494-AB8D-4469-A16E-6C4F8E1983EC}"/>
    <cellStyle name="style1532951478539" xfId="45311" xr:uid="{6B101A0D-6C80-4221-906B-BF2AB322ECFB}"/>
    <cellStyle name="style1532951478629" xfId="45312" xr:uid="{6A4DED3E-220F-49EE-8AA8-9E7B3D2D1531}"/>
    <cellStyle name="style1532951478731" xfId="45313" xr:uid="{65DE2A91-189E-49D5-93E6-6AE622AEA36D}"/>
    <cellStyle name="style1532951478826" xfId="45314" xr:uid="{E6416859-367B-4873-953F-8F31A264E8D3}"/>
    <cellStyle name="style1532951478915" xfId="45315" xr:uid="{CE22CB66-1538-461E-A1AE-375CA5A4204F}"/>
    <cellStyle name="style1532951479021" xfId="45321" xr:uid="{0D2BD88E-7E1C-4FDE-B801-A11ED623ACFE}"/>
    <cellStyle name="style1532951479111" xfId="45316" xr:uid="{2B6C118F-0678-4551-B9F3-1153C58325FC}"/>
    <cellStyle name="style1532951479214" xfId="45322" xr:uid="{AA736EB0-78E4-46BF-81DF-2DB467022ABA}"/>
    <cellStyle name="style1532951479421" xfId="45327" xr:uid="{E3A3567B-42D1-4EDD-95A4-19D6B03B7EF7}"/>
    <cellStyle name="style1532951479604" xfId="45328" xr:uid="{260EFA53-1FFD-471C-A207-896A0A833703}"/>
    <cellStyle name="style1532951479710" xfId="45317" xr:uid="{081103EC-99EC-4F38-BFA1-1D9C11561514}"/>
    <cellStyle name="style1532951479802" xfId="45318" xr:uid="{EE305B6C-5CCF-4CD6-A3A8-90F718574621}"/>
    <cellStyle name="style1532951479891" xfId="45319" xr:uid="{B2FCE7D4-6DE2-4158-A39C-25C4ABCA7320}"/>
    <cellStyle name="style1532951479980" xfId="45320" xr:uid="{BE888060-F04A-4A92-AB5F-D23062D2E6C8}"/>
    <cellStyle name="style1532951480077" xfId="45323" xr:uid="{249ADA32-8DE0-4D21-BFD5-A4A745923D68}"/>
    <cellStyle name="style1532951480166" xfId="45324" xr:uid="{D57AAC35-879E-4C1E-A5CA-750D1226780C}"/>
    <cellStyle name="style1532951480255" xfId="45325" xr:uid="{E65DBDAD-C89E-4BD3-BD29-4FEBADDFB190}"/>
    <cellStyle name="style1532951480348" xfId="45326" xr:uid="{A7DA2851-0927-4A4B-B1D1-02C146A048AC}"/>
    <cellStyle name="style1532951480471" xfId="45329" xr:uid="{D9C6FEC0-757C-4F49-B239-841AF54A232D}"/>
    <cellStyle name="style1532951480560" xfId="45330" xr:uid="{C9570D87-E0EA-4D70-8F54-67A94F628C93}"/>
    <cellStyle name="style1532951480651" xfId="45331" xr:uid="{40DEA397-D927-4DDD-BE36-3F5EEFBD54EB}"/>
    <cellStyle name="style1532951480741" xfId="45332" xr:uid="{AD594817-60B2-4B91-BC38-981240431630}"/>
    <cellStyle name="style1532951480862" xfId="45333" xr:uid="{CC2114A7-7095-47E3-9248-8A13819489E3}"/>
    <cellStyle name="style1532951480937" xfId="45334" xr:uid="{D169469B-C8A5-4896-B8F6-CA824C6DC726}"/>
    <cellStyle name="style1532951481018" xfId="45335" xr:uid="{C3195E3A-4B69-4C0C-95AA-FED8C2A6E298}"/>
    <cellStyle name="style1532951481094" xfId="45336" xr:uid="{640F25AB-1B3B-42A2-8BEE-D9A13490D0EB}"/>
    <cellStyle name="style1532951481174" xfId="45337" xr:uid="{7F381129-14CD-4CEB-91B6-81C6B7367F70}"/>
    <cellStyle name="style1532951481249" xfId="45338" xr:uid="{45642B35-5812-4AB0-A685-B7DA04B149D2}"/>
    <cellStyle name="style1532951481327" xfId="45339" xr:uid="{4122BB4C-C6D3-4D20-8CE3-86F1F2CA8DC7}"/>
    <cellStyle name="style1532951481404" xfId="45340" xr:uid="{CEEDEBE8-B15F-42E8-89D1-862F8291CAED}"/>
    <cellStyle name="style1532951481506" xfId="45341" xr:uid="{FA6B8919-1695-4582-9E5B-4CA4F5231A5A}"/>
    <cellStyle name="style1532951481581" xfId="45342" xr:uid="{C58C49E0-21B2-4AD3-BD94-9947AD33DA36}"/>
    <cellStyle name="style1532951481656" xfId="45343" xr:uid="{06A31EB4-EF3A-4FDC-8348-44D7188532E9}"/>
    <cellStyle name="style1532951481734" xfId="45344" xr:uid="{722AF2C9-5057-47AA-8B25-70508AD6DD59}"/>
    <cellStyle name="style1532951524733" xfId="45345" xr:uid="{09F1CB24-B2A7-4193-A77A-5B16FCC2AB4A}"/>
    <cellStyle name="style1532951524831" xfId="45346" xr:uid="{7F3F1CDA-135E-4234-82E1-A56B6E02B808}"/>
    <cellStyle name="style1532951524920" xfId="45351" xr:uid="{7B54DB07-61AC-4FF1-8626-BB4D54D4EA8D}"/>
    <cellStyle name="style1532951525019" xfId="45352" xr:uid="{842C1D5D-E623-4BBC-BD91-3689009F47A2}"/>
    <cellStyle name="style1532951525201" xfId="45348" xr:uid="{410F758D-9133-462D-994E-E9893A10B6BB}"/>
    <cellStyle name="style1532951525291" xfId="45349" xr:uid="{34B47C97-456D-4942-9200-53A75B309844}"/>
    <cellStyle name="style1532951525381" xfId="45347" xr:uid="{3C7A8951-B7D4-49C6-8C43-92B0ECDB8407}"/>
    <cellStyle name="style1532951525472" xfId="45350" xr:uid="{0227EA4F-0229-4CEB-BEBA-723F4A4CFD24}"/>
    <cellStyle name="style1532951525561" xfId="45353" xr:uid="{BF031BF8-24CD-4A90-9FA0-EBF8FE1EDDD5}"/>
    <cellStyle name="style1532951525669" xfId="45354" xr:uid="{C2468000-80D9-4B07-A3AC-729B2CD64B7C}"/>
    <cellStyle name="style1532951525773" xfId="45355" xr:uid="{1F7B64FF-1A96-4DD8-AB9E-E18B6FB8E151}"/>
    <cellStyle name="style1532951525865" xfId="45356" xr:uid="{1C38E14B-78D9-4FBA-95FA-B0072C2D5875}"/>
    <cellStyle name="style1532951525955" xfId="45357" xr:uid="{385507FB-F75D-4E2E-AA75-129E082B9573}"/>
    <cellStyle name="style1532951526064" xfId="45359" xr:uid="{093D6612-E493-48F7-A55F-D3C29771442D}"/>
    <cellStyle name="style1532951526153" xfId="45361" xr:uid="{77C1242E-F155-4E4F-831B-74DE57E9678E}"/>
    <cellStyle name="style1532951526265" xfId="45358" xr:uid="{3E168443-3230-4CA1-9659-987DAC51C92C}"/>
    <cellStyle name="style1532951526464" xfId="45360" xr:uid="{C2C899AC-5387-4A95-A51B-488998A0BF68}"/>
    <cellStyle name="style1532951526625" xfId="45362" xr:uid="{E1693DC2-C209-4CB1-B845-A3857182353F}"/>
    <cellStyle name="style1532951571457" xfId="45364" xr:uid="{E0F7C9EE-1CAE-4160-ACC5-1EB67E8D97BA}"/>
    <cellStyle name="style1532951571548" xfId="45365" xr:uid="{080A36B9-BF87-4343-919C-3D0EA37F4CAE}"/>
    <cellStyle name="style1532951571657" xfId="45363" xr:uid="{EF32DF4A-B2CD-4256-B42E-E54AB3225922}"/>
    <cellStyle name="style1532951571749" xfId="45366" xr:uid="{B2E52796-D999-42ED-A9D0-661492A24B12}"/>
    <cellStyle name="style1532951571852" xfId="45367" xr:uid="{AA263646-6891-4F59-B26D-90E353D73FBF}"/>
    <cellStyle name="style1532951571955" xfId="45368" xr:uid="{36BC1216-334A-4364-A032-5F637345AB7A}"/>
    <cellStyle name="style1532951572048" xfId="45369" xr:uid="{F79B3C32-C331-4672-B9E3-31F8BE468411}"/>
    <cellStyle name="style1532951572149" xfId="45370" xr:uid="{EBDFA32A-42A6-4AA6-A525-39761077E5DE}"/>
    <cellStyle name="style1532951572237" xfId="45372" xr:uid="{EC1587B7-71D6-4ED7-A793-4B99E720EBCC}"/>
    <cellStyle name="style1532951572327" xfId="45373" xr:uid="{8AE3520D-5097-4795-9A3A-3D8716B1CE28}"/>
    <cellStyle name="style1532951572436" xfId="45375" xr:uid="{1F77B032-DD64-431F-85F2-C4668BD4D290}"/>
    <cellStyle name="style1532951572525" xfId="45376" xr:uid="{5EA1014F-D56A-4473-AEF0-129ACA6AA672}"/>
    <cellStyle name="style1532951572617" xfId="45371" xr:uid="{FF7330B0-BCE2-4ABE-8EB7-DB36EC4795BD}"/>
    <cellStyle name="style1532951572706" xfId="45374" xr:uid="{09689C37-DE3F-4456-8C18-F89B0DD959A6}"/>
    <cellStyle name="style1532951572795" xfId="45377" xr:uid="{41C16642-F1E0-4560-961E-DF56EE7EB931}"/>
    <cellStyle name="style1532951573158" xfId="45379" xr:uid="{58AFAC0F-A62C-41A8-BCB6-92041C042B24}"/>
    <cellStyle name="style1532951573327" xfId="45380" xr:uid="{EA8DED19-5053-4B48-A5A9-9F688BAA7A3F}"/>
    <cellStyle name="style1532951573474" xfId="45378" xr:uid="{0370EB0F-0F0C-4FB9-953A-3D2FFDAFD2FB}"/>
    <cellStyle name="style1532968102750" xfId="45762" xr:uid="{80490688-EAD9-41F8-8B16-B13A53774ADF}"/>
    <cellStyle name="style1532968102928" xfId="45763" xr:uid="{9524E277-642C-4E48-B961-2562A1457243}"/>
    <cellStyle name="style1532968103025" xfId="45764" xr:uid="{A72DFB67-7273-423C-927F-5C0B4B5F4538}"/>
    <cellStyle name="style1532968103116" xfId="45765" xr:uid="{91ECB14B-6C60-460A-9ECE-344F7E02790B}"/>
    <cellStyle name="style1532968340769" xfId="45911" xr:uid="{258D1DB5-CD28-405D-9109-938017CF8435}"/>
    <cellStyle name="style1532968340861" xfId="45912" xr:uid="{2402FB88-D20E-4471-AC7D-C96F623CBA6F}"/>
    <cellStyle name="style1532968340953" xfId="45910" xr:uid="{1ED2086B-F73D-4B3B-AB70-E3678776492E}"/>
    <cellStyle name="style1532968341044" xfId="45913" xr:uid="{C37C0235-0C9F-4C37-AD11-9F3B368A6A2E}"/>
    <cellStyle name="style1532968341132" xfId="45914" xr:uid="{2A63A9C9-1289-4238-9A20-302A9DC09088}"/>
    <cellStyle name="style1532968341220" xfId="45915" xr:uid="{936910FA-79BE-4A59-8378-875D4637C4AA}"/>
    <cellStyle name="style1532968341309" xfId="45916" xr:uid="{4E9717B5-2A3F-46FC-A9FE-8ED5605BC405}"/>
    <cellStyle name="style1532968341407" xfId="45917" xr:uid="{35208EB2-D2A6-43CA-A7AE-29A859201043}"/>
    <cellStyle name="style1532968341501" xfId="45919" xr:uid="{6CDEC2ED-5483-4946-B7CE-95D737C2EB91}"/>
    <cellStyle name="style1532968341592" xfId="45920" xr:uid="{D38553A9-7643-4229-8AC5-664735E8DA55}"/>
    <cellStyle name="style1532968341694" xfId="45922" xr:uid="{7C7A946B-5AE1-453E-8880-2DD8DA72BEB5}"/>
    <cellStyle name="style1532968341786" xfId="45923" xr:uid="{ABC7DCE2-CB1C-4CD8-A1B4-47B2AFDA5BF3}"/>
    <cellStyle name="style1532968341877" xfId="45918" xr:uid="{60C6123F-F473-4CD3-A67D-23EE40ED45B7}"/>
    <cellStyle name="style1532968341971" xfId="45921" xr:uid="{3DA5B50C-A579-435C-8890-11F6D462C160}"/>
    <cellStyle name="style1532968342062" xfId="45924" xr:uid="{7EF2EE47-3459-4ECF-BC4B-EFBA6AD5E509}"/>
    <cellStyle name="style1532968342239" xfId="45926" xr:uid="{27ECA388-53D9-4748-810F-93B00B17554B}"/>
    <cellStyle name="style1532968342327" xfId="45927" xr:uid="{35D08719-99A6-4387-939B-3D339CB940A8}"/>
    <cellStyle name="style1532968342421" xfId="45925" xr:uid="{370F553C-71DE-4DB7-8513-CDB3A2E9F637}"/>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0896510875" xfId="45928" xr:uid="{6255C53F-0AB3-444B-B46F-20B2961D573F}"/>
    <cellStyle name="style1540896511197" xfId="45931" xr:uid="{B43E361F-4E96-4581-9D8A-FC57BEDF98C8}"/>
    <cellStyle name="style1540896511729" xfId="45934" xr:uid="{A54B703F-EAC1-4291-A10B-192AB5D74E4F}"/>
    <cellStyle name="style1540896511821" xfId="45937" xr:uid="{83BE3E8C-DD9D-436D-B1E3-8D2C2E89D179}"/>
    <cellStyle name="style1540896511927" xfId="45940" xr:uid="{42C1CF64-BE94-4CD7-A03C-5D3CF26A7997}"/>
    <cellStyle name="style1540896512143" xfId="45941" xr:uid="{E834BC4C-900D-42BD-A51B-5F3FCD187E71}"/>
    <cellStyle name="style1540896512519" xfId="45947" xr:uid="{D043E3FF-7577-4688-A346-633333731BB6}"/>
    <cellStyle name="style1540896512639" xfId="45948" xr:uid="{AA2789C2-3589-4F59-A009-E544DD90996F}"/>
    <cellStyle name="style1540896512772" xfId="45946" xr:uid="{94A7D47F-4292-405E-80F2-2FCC4CFDDD03}"/>
    <cellStyle name="style1540896512891" xfId="45949" xr:uid="{6D37688A-CBDB-463B-93E5-35B7E7202670}"/>
    <cellStyle name="style1540896513019" xfId="45950" xr:uid="{AD0AD7B4-F598-49AA-9775-ACA91903AA36}"/>
    <cellStyle name="style1540896513139" xfId="45951" xr:uid="{49A5475A-3877-4CC0-8E5C-6304B035CC65}"/>
    <cellStyle name="style1540896513490" xfId="45952" xr:uid="{7927211E-6191-446F-989D-F3109D81E773}"/>
    <cellStyle name="style1540896513610" xfId="45953" xr:uid="{ABA9E91B-40C3-4D5F-B5C7-91025318BC17}"/>
    <cellStyle name="style1540896513728" xfId="45954" xr:uid="{576DB9BF-6371-4D18-8AFA-4181895869E6}"/>
    <cellStyle name="style1540896513884" xfId="45973" xr:uid="{C58147A3-454E-427E-8FF5-6A5427E6DE66}"/>
    <cellStyle name="style1540896513975" xfId="45974" xr:uid="{2596A732-E8B2-4ED0-B580-7322DC0224E8}"/>
    <cellStyle name="style1540896518257" xfId="45929" xr:uid="{EF52BD20-91A4-49CF-AEF3-4ED7A4AAF969}"/>
    <cellStyle name="style1540896518477" xfId="45932" xr:uid="{51590569-F10D-4D52-8757-8BC8F3304BA9}"/>
    <cellStyle name="style1540896519027" xfId="45935" xr:uid="{16ACBF63-0332-4359-9EE1-B94E596F03B4}"/>
    <cellStyle name="style1540896519119" xfId="45938" xr:uid="{565E4E47-1066-4E83-B619-56F9348039A1}"/>
    <cellStyle name="style1540896519227" xfId="45943" xr:uid="{C5111539-D5A6-4C75-8A79-17967422968C}"/>
    <cellStyle name="style1540896519434" xfId="45945" xr:uid="{E3AD5EDA-CF24-4B8C-83E7-53B3B34BA9AE}"/>
    <cellStyle name="style1540896519785" xfId="45965" xr:uid="{DDB391C3-080D-4641-A38D-7CC79C0A0186}"/>
    <cellStyle name="style1540896519892" xfId="45966" xr:uid="{9A3A8222-44F9-4E2B-AEC2-AB6A5753807B}"/>
    <cellStyle name="style1540896520014" xfId="45964" xr:uid="{89742BDE-A910-4E10-8FFB-0CDA9452C3E1}"/>
    <cellStyle name="style1540896520118" xfId="45967" xr:uid="{82DDD12B-ED62-451F-A10C-5B0F970F645D}"/>
    <cellStyle name="style1540896520223" xfId="45968" xr:uid="{51DC0F15-FC3F-407B-A49E-B42BDCD63176}"/>
    <cellStyle name="style1540896520331" xfId="45969" xr:uid="{5AFA5850-30DC-4BE7-B0C8-A6EF3641BA82}"/>
    <cellStyle name="style1540896520635" xfId="45970" xr:uid="{44668560-D21C-498E-BC08-FB5C27F8666C}"/>
    <cellStyle name="style1540896520742" xfId="45971" xr:uid="{B8D1DBF9-58D9-486B-BB13-C74BAE39D541}"/>
    <cellStyle name="style1540896520847" xfId="45972" xr:uid="{62BE9E1C-A2A7-452F-A3A8-CDE559FA700E}"/>
    <cellStyle name="style1540896521004" xfId="45977" xr:uid="{955975A8-0E69-4A2E-BC1E-B5C8A505E0CA}"/>
    <cellStyle name="style1540896521096" xfId="45978" xr:uid="{88F39BBF-DD41-416F-AE1B-1A1F1B886D86}"/>
    <cellStyle name="style1540896525380" xfId="45930" xr:uid="{3255E24B-5E9C-4C2E-9769-D07578E0EDBB}"/>
    <cellStyle name="style1540896525595" xfId="45933" xr:uid="{6DB6550C-C9D6-4098-8154-F5F5AE9B1DCE}"/>
    <cellStyle name="style1540896526043" xfId="45936" xr:uid="{EA5C109D-F85A-4634-BA3E-38FCB6A72BFC}"/>
    <cellStyle name="style1540896526135" xfId="45939" xr:uid="{1E57466F-3813-423F-8501-C110F046244C}"/>
    <cellStyle name="style1540896526243" xfId="45942" xr:uid="{9CCE2EBF-BC5B-4D10-BB66-1D971FE5E23A}"/>
    <cellStyle name="style1540896526447" xfId="45944" xr:uid="{48D635BC-A375-4B58-A372-791A0B4F2C10}"/>
    <cellStyle name="style1540896526798" xfId="45956" xr:uid="{D341339D-2202-4F8A-80F4-B3E7C67A6861}"/>
    <cellStyle name="style1540896526904" xfId="45957" xr:uid="{F0B4707C-B618-4C75-9589-F11FD8E8FC07}"/>
    <cellStyle name="style1540896527010" xfId="45955" xr:uid="{E84FF354-D0B3-4CD1-8EA3-8A8C06BE733E}"/>
    <cellStyle name="style1540896527115" xfId="45958" xr:uid="{04755DB9-078D-466F-BDB6-69B0590602E0}"/>
    <cellStyle name="style1540896527223" xfId="45959" xr:uid="{13E63298-03C8-4C44-AB1B-9A5F69B46562}"/>
    <cellStyle name="style1540896527335" xfId="45960" xr:uid="{D3B8FA36-F4A4-46D7-9CE5-26D1E61C8DC6}"/>
    <cellStyle name="style1540896527637" xfId="45961" xr:uid="{71F82A89-D441-4010-874A-DE0AC3F22E59}"/>
    <cellStyle name="style1540896527744" xfId="45962" xr:uid="{1CAB7240-7AD5-40E2-99EB-8D46D685711A}"/>
    <cellStyle name="style1540896527859" xfId="45963" xr:uid="{37EE3ADB-BC12-460C-B04C-8E9EB4D809FD}"/>
    <cellStyle name="style1540896528011" xfId="45975" xr:uid="{04518517-D9F3-4CCD-A24C-27F7BC12ED4D}"/>
    <cellStyle name="style1540896528122" xfId="45976" xr:uid="{5EEE1AB2-F39F-4EFC-9302-E319A5DBEAD3}"/>
    <cellStyle name="style1540896623102" xfId="45708" xr:uid="{AC1C30C1-58E2-4C93-B6A0-301B03F6DB32}"/>
    <cellStyle name="style1540896623241" xfId="45709" xr:uid="{F439D31C-B094-4F0D-B675-CAA4EFCC02E2}"/>
    <cellStyle name="style1540896623372" xfId="45714" xr:uid="{90326318-AE9D-4A7D-B9F1-4DA7AAB602AB}"/>
    <cellStyle name="style1540896623496" xfId="45715" xr:uid="{3772FDEE-006B-43A9-8169-836096B4DD6F}"/>
    <cellStyle name="style1540896623762" xfId="45711" xr:uid="{8718070F-9FFC-457B-AFFC-8F3F62FA8015}"/>
    <cellStyle name="style1540896623892" xfId="45712" xr:uid="{132471DE-7812-422D-AFB4-6F4B544A371D}"/>
    <cellStyle name="style1540896624017" xfId="45710" xr:uid="{9C84B20F-4A15-4336-A750-C7D2FC2A70C0}"/>
    <cellStyle name="style1540896624139" xfId="45713" xr:uid="{CFCAC620-F02E-4DD4-AA85-F1E1BCEE37F3}"/>
    <cellStyle name="style1540896624326" xfId="45716" xr:uid="{3562CEA1-C02F-4D4C-AB28-0DDC85E9E08C}"/>
    <cellStyle name="style1540896624502" xfId="45717" xr:uid="{B263BAB1-E0A4-46CB-9E0C-338E706E5412}"/>
    <cellStyle name="style1540896624641" xfId="45718" xr:uid="{BD161469-1E9A-4037-9DC0-C6D113D3606D}"/>
    <cellStyle name="style1540896624765" xfId="45719" xr:uid="{6169A5DF-45F3-4813-AE94-F2D9D5D4A25C}"/>
    <cellStyle name="style1540896624885" xfId="45720" xr:uid="{232F080E-9FC5-403D-81FF-08D95B055219}"/>
    <cellStyle name="style1540896625026" xfId="45726" xr:uid="{B98D068E-77EF-4877-8695-EDF6233B1AC3}"/>
    <cellStyle name="style1540896625156" xfId="45721" xr:uid="{DD198BDC-942B-4020-8321-544293B36907}"/>
    <cellStyle name="style1540896625276" xfId="45727" xr:uid="{C09A412C-21C3-441D-A7E9-B53205B01B75}"/>
    <cellStyle name="style1540896625416" xfId="45732" xr:uid="{2625EDD1-5596-4535-9C5D-35F43778319F}"/>
    <cellStyle name="style1540896625544" xfId="45733" xr:uid="{2E6A70DC-8CF6-4603-A9EE-65CAC10B2042}"/>
    <cellStyle name="style1540896625669" xfId="45722" xr:uid="{2C864C0C-6634-425E-95D8-046B42600CCB}"/>
    <cellStyle name="style1540896625791" xfId="45723" xr:uid="{6892F95D-1E66-4E16-BE4C-D7D4B735B275}"/>
    <cellStyle name="style1540896625923" xfId="45724" xr:uid="{75DF3BBC-C113-46B5-A90F-4388BC54BD3B}"/>
    <cellStyle name="style1540896626054" xfId="45725" xr:uid="{197FAA76-32D0-4090-A351-8E14EFAC16C7}"/>
    <cellStyle name="style1540896626176" xfId="45728" xr:uid="{E45E8AD3-2359-4811-9627-B631813E43F4}"/>
    <cellStyle name="style1540896626297" xfId="45729" xr:uid="{229893F6-B8E6-46D7-862C-DB762C9B6928}"/>
    <cellStyle name="style1540896626430" xfId="45730" xr:uid="{3608DEF5-69DA-401D-933A-1BF4DA49E007}"/>
    <cellStyle name="style1540896626554" xfId="45731" xr:uid="{71895440-97BB-4EAE-BBE2-454C4D14975E}"/>
    <cellStyle name="style1540896626695" xfId="45734" xr:uid="{778C43B7-0715-456A-A183-50CC454EBA77}"/>
    <cellStyle name="style1540896626814" xfId="45735" xr:uid="{419B30CE-9513-4F93-86F6-79C2B5315A5E}"/>
    <cellStyle name="style1540896626936" xfId="45736" xr:uid="{0447721D-539C-4C85-9D9D-54D2AC09A5A7}"/>
    <cellStyle name="style1540896627059" xfId="45737" xr:uid="{2220C08A-8951-422B-B5F5-3CFBA5B953F9}"/>
    <cellStyle name="style1540896629228" xfId="45738" xr:uid="{9937BB55-DC6B-4365-8AC6-948DD289F748}"/>
    <cellStyle name="style1540896629352" xfId="45739" xr:uid="{CF8F2EB9-BBF5-4DFD-AF10-6A17787C4668}"/>
    <cellStyle name="style1540896629464" xfId="45744" xr:uid="{5FCF6C41-C844-4DBA-BA45-B746CC677E07}"/>
    <cellStyle name="style1540896629573" xfId="45745" xr:uid="{6CE62681-BFC0-4254-B94E-14DAB0661126}"/>
    <cellStyle name="style1540896629782" xfId="45741" xr:uid="{0DFCAEFB-9BE5-4E54-9F0C-B5115223BD51}"/>
    <cellStyle name="style1540896629889" xfId="45742" xr:uid="{E4321C8A-C8BB-449B-BEF5-E49491CD7BF4}"/>
    <cellStyle name="style1540896629994" xfId="45740" xr:uid="{21536A41-D52B-4F5D-B938-26A0B60C102E}"/>
    <cellStyle name="style1540896630106" xfId="45743" xr:uid="{18468966-9B73-45D0-B169-31B55C0EC01F}"/>
    <cellStyle name="style1540896630212" xfId="45746" xr:uid="{A255715A-15A0-4D23-A14B-4599035B4A06}"/>
    <cellStyle name="style1540896630325" xfId="45747" xr:uid="{F74B6E8C-786E-4E43-894A-DD1B4432813A}"/>
    <cellStyle name="style1540896630434" xfId="45748" xr:uid="{E41A390C-7C29-47D0-BAC0-73FCC578A07B}"/>
    <cellStyle name="style1540896630552" xfId="45749" xr:uid="{355135C4-9C2F-4735-8E84-A16DFE1FB624}"/>
    <cellStyle name="style1540896630660" xfId="45750" xr:uid="{DA168C08-5F5F-4022-B986-17A55EF96315}"/>
    <cellStyle name="style1540896630775" xfId="45756" xr:uid="{D205214F-6010-4586-8173-A93901DAE70A}"/>
    <cellStyle name="style1540896630880" xfId="45751" xr:uid="{D8FDC52C-96A4-4E6C-AC3D-1C1DB36EC613}"/>
    <cellStyle name="style1540896630986" xfId="45757" xr:uid="{06E82098-9D74-4F70-9732-F1EBF4B656CC}"/>
    <cellStyle name="style1540896631315" xfId="45752" xr:uid="{14E50562-97A1-42B0-BFBF-6E623E8E2E72}"/>
    <cellStyle name="style1540896631441" xfId="45753" xr:uid="{0AD0E6F7-D625-4529-B4EC-473E6D28ADCF}"/>
    <cellStyle name="style1540896631549" xfId="45754" xr:uid="{CE538E48-D5C5-4C11-91F8-4BCFE6753F43}"/>
    <cellStyle name="style1540896631659" xfId="45755" xr:uid="{35DD27E0-D6AE-4881-8391-647E8F510E54}"/>
    <cellStyle name="style1540896631766" xfId="45758" xr:uid="{99B58B6D-9157-45F1-BF98-44293023BD92}"/>
    <cellStyle name="style1540896631873" xfId="45759" xr:uid="{AAFFC7A7-E558-4965-9ABB-44D221CBDDBA}"/>
    <cellStyle name="style1540896632036" xfId="45760" xr:uid="{504FB515-11C2-4E62-9FEE-ECAF45C614B8}"/>
    <cellStyle name="style1540896632185" xfId="45761" xr:uid="{9E257433-1367-4F05-8AF7-492C3711AE0F}"/>
    <cellStyle name="style1540896634834" xfId="45766" xr:uid="{1A102D58-E9F0-4042-8E80-B5BFEC7143A9}"/>
    <cellStyle name="style1540896634951" xfId="45767" xr:uid="{0ED4B43B-A125-44BE-9443-2F45BE8AEB1F}"/>
    <cellStyle name="style1540896635056" xfId="45772" xr:uid="{5DF74630-8CC1-485D-A701-D682ABC44575}"/>
    <cellStyle name="style1540896635163" xfId="45773" xr:uid="{373E99BC-D5F1-40D7-B51C-91915D9208DB}"/>
    <cellStyle name="style1540896635392" xfId="45769" xr:uid="{545B7C45-B90A-4B4E-B3D0-C775B0968CA1}"/>
    <cellStyle name="style1540896635519" xfId="45770" xr:uid="{63A6C180-A691-4497-87B3-90C9D0F55EFC}"/>
    <cellStyle name="style1540896635645" xfId="45768" xr:uid="{8C8ADF69-FC3A-4043-BF37-3EAE37FCD305}"/>
    <cellStyle name="style1540896635770" xfId="45771" xr:uid="{E1FB7709-D3DE-43E1-9CCE-C592244B06A1}"/>
    <cellStyle name="style1540896635906" xfId="45774" xr:uid="{BF377CEB-1B64-4B95-971A-1E309C2300DD}"/>
    <cellStyle name="style1540896636075" xfId="45775" xr:uid="{FE2DFD52-B0A5-4615-B142-ED69A2C67F57}"/>
    <cellStyle name="style1540896636224" xfId="45776" xr:uid="{3EFC9C2F-03F4-4693-B7B7-FE3467CE1E6B}"/>
    <cellStyle name="style1540896636340" xfId="45777" xr:uid="{9F37B252-ECB2-43EB-BE09-0F126C08516C}"/>
    <cellStyle name="style1540896636450" xfId="45778" xr:uid="{4B727C85-1523-4D7E-A6FC-DB53D659665A}"/>
    <cellStyle name="style1540896636571" xfId="45784" xr:uid="{6BB76F08-E9B3-4D46-98C4-E106C2F2A9AC}"/>
    <cellStyle name="style1540896636685" xfId="45779" xr:uid="{6DF519F7-EFB8-47B3-B90C-B771AA1A4565}"/>
    <cellStyle name="style1540896636790" xfId="45785" xr:uid="{FBA2C157-0105-450B-A07D-42CA5074F7B6}"/>
    <cellStyle name="style1540896636902" xfId="45790" xr:uid="{701D8D96-B905-4BE2-A6BF-525CBD411CFF}"/>
    <cellStyle name="style1540896637021" xfId="45791" xr:uid="{2B013D7C-E3B1-4E9D-9824-0E6F29101D01}"/>
    <cellStyle name="style1540896637130" xfId="45780" xr:uid="{1C8B68F0-9F5C-42C1-9EE8-E90572067557}"/>
    <cellStyle name="style1540896637235" xfId="45781" xr:uid="{11841DD6-9346-440D-9150-8B21204CEFBA}"/>
    <cellStyle name="style1540896637347" xfId="45782" xr:uid="{A24DCC6A-76A5-47B7-952E-5B38A10D9900}"/>
    <cellStyle name="style1540896637458" xfId="45783" xr:uid="{1BAF2126-B0E7-4050-84C7-D4308666A298}"/>
    <cellStyle name="style1540896637615" xfId="45786" xr:uid="{CBF209E3-9B22-43A8-818D-59689E4794C6}"/>
    <cellStyle name="style1540896637746" xfId="45787" xr:uid="{5DBAD748-7B7D-412C-8E18-CC70CDAEEAC0}"/>
    <cellStyle name="style1540896637858" xfId="45788" xr:uid="{743672C2-3F28-4287-902C-7B300A8144E2}"/>
    <cellStyle name="style1540896637965" xfId="45789" xr:uid="{F54C3396-5945-4132-B934-F8725DE2FAF2}"/>
    <cellStyle name="style1540896638225" xfId="45792" xr:uid="{11A0B1C9-348D-45B1-9D96-228CF697C271}"/>
    <cellStyle name="style1540896638337" xfId="45793" xr:uid="{79B326FB-EA32-4AD3-BDA5-D6BCB69514E2}"/>
    <cellStyle name="style1540896638443" xfId="45794" xr:uid="{A0DA15F2-047A-481F-A680-88CBD47E6FC7}"/>
    <cellStyle name="style1540896638552" xfId="45795" xr:uid="{0D95DB82-CA28-4642-87DC-2146C37BBD9D}"/>
    <cellStyle name="style1540896641235" xfId="45796" xr:uid="{6D021021-9165-4E05-BA9B-37CBA35CC040}"/>
    <cellStyle name="style1540896641360" xfId="45797" xr:uid="{0E179058-B66B-4D3D-BA00-F11C639C945C}"/>
    <cellStyle name="style1540896641468" xfId="45802" xr:uid="{8E6CDEBE-5791-4829-9E75-0A2E25EC9972}"/>
    <cellStyle name="style1540896641572" xfId="45803" xr:uid="{4FF420D8-EF68-4167-93C9-607BFB3C1473}"/>
    <cellStyle name="style1540896641785" xfId="45799" xr:uid="{9F982AC2-B441-457F-99A0-2B76DD54C234}"/>
    <cellStyle name="style1540896641890" xfId="45800" xr:uid="{C451B34C-F94B-4720-BC1B-17608C080652}"/>
    <cellStyle name="style1540896641996" xfId="45798" xr:uid="{CB1029B2-8E21-4A70-8D86-1C49C2386F6E}"/>
    <cellStyle name="style1540896642103" xfId="45801" xr:uid="{5CD91877-B2A0-47F3-9635-585539FD96EA}"/>
    <cellStyle name="style1540896642209" xfId="45804" xr:uid="{4E47661B-2C39-48B8-9410-4E5683EEFD07}"/>
    <cellStyle name="style1540896642341" xfId="45805" xr:uid="{523758BD-8565-44C0-8491-DDD4DD573511}"/>
    <cellStyle name="style1540896642448" xfId="45806" xr:uid="{C0918184-71C8-4BFE-8B2E-43DF78AE2026}"/>
    <cellStyle name="style1540896642558" xfId="45807" xr:uid="{630BE1F6-5C60-4493-9609-486C6B6B0465}"/>
    <cellStyle name="style1540896642663" xfId="45808" xr:uid="{0A674299-4D11-43B4-A8F0-189090E6AE48}"/>
    <cellStyle name="style1540896642815" xfId="45814" xr:uid="{2CE3D4F7-210C-437D-AD60-4DCD0180E37A}"/>
    <cellStyle name="style1540896642958" xfId="45809" xr:uid="{FBFE3E5C-A991-4890-913F-48EF8E097C21}"/>
    <cellStyle name="style1540896643087" xfId="45815" xr:uid="{1577B2DF-5B86-48E8-B09B-37C02FD44D92}"/>
    <cellStyle name="style1540896643193" xfId="45820" xr:uid="{ABA4F6EA-BD3E-4EC2-89F0-714C3C4ABDDB}"/>
    <cellStyle name="style1540896643300" xfId="45821" xr:uid="{CB755AD6-85DD-4108-886F-B589B09AD859}"/>
    <cellStyle name="style1540896643416" xfId="45810" xr:uid="{24C263CD-5707-4E0B-BF2D-6781E9670797}"/>
    <cellStyle name="style1540896643521" xfId="45811" xr:uid="{61A65771-87CC-4F02-893E-F9BA4B94999C}"/>
    <cellStyle name="style1540896643627" xfId="45812" xr:uid="{6F1CBA9C-CBBF-4DEA-9D2B-DCE4441B9F47}"/>
    <cellStyle name="style1540896643735" xfId="45813" xr:uid="{1B62017B-54F4-4D35-8A6C-2F47817B9FB8}"/>
    <cellStyle name="style1540896643841" xfId="45816" xr:uid="{1CD7E670-5121-4884-A52B-BEA4FED1431D}"/>
    <cellStyle name="style1540896643946" xfId="45817" xr:uid="{07050B90-CB85-4E3A-9E55-998A72AF3430}"/>
    <cellStyle name="style1540896644054" xfId="45818" xr:uid="{06975344-3102-422B-846E-5DD8C4EA3719}"/>
    <cellStyle name="style1540896644163" xfId="45819" xr:uid="{1484A74D-1270-4542-98B1-38C488CB29D6}"/>
    <cellStyle name="style1540896644289" xfId="45822" xr:uid="{F09D8271-7671-4D48-86B9-073D07087A54}"/>
    <cellStyle name="style1540896644418" xfId="45823" xr:uid="{56A74595-1095-42A5-BCD2-A7F9975B44C9}"/>
    <cellStyle name="style1540896644529" xfId="45824" xr:uid="{B0B011DC-D3C6-4E87-87A9-3DC230C9DF2E}"/>
    <cellStyle name="style1540896644637" xfId="45825" xr:uid="{2F7D4A97-0D72-4C75-ACA7-03317C583061}"/>
    <cellStyle name="style1540896646991" xfId="45826" xr:uid="{DEF23D5B-C444-40BE-BD8A-6AE5256B7478}"/>
    <cellStyle name="style1540896647106" xfId="45827" xr:uid="{61E2E6AA-642A-4B67-BA60-A9AF39AC2FD0}"/>
    <cellStyle name="style1540896647209" xfId="45832" xr:uid="{C6ADC179-F254-4327-9E97-8E38F844088F}"/>
    <cellStyle name="style1540896647321" xfId="45833" xr:uid="{F3CF0938-4118-4361-9230-3FD521BFC597}"/>
    <cellStyle name="style1540896647532" xfId="45829" xr:uid="{E4031518-2AFE-4E1A-B238-643BB730B681}"/>
    <cellStyle name="style1540896647640" xfId="45830" xr:uid="{364C746F-3C13-40FE-A125-07E7F94F010C}"/>
    <cellStyle name="style1540896647753" xfId="45828" xr:uid="{F03EDFA5-EF95-44F6-95ED-A8908DDC05B7}"/>
    <cellStyle name="style1540896647862" xfId="45831" xr:uid="{96FC0DC2-F659-4DA2-875B-7982462475ED}"/>
    <cellStyle name="style1540896647966" xfId="45834" xr:uid="{6B3681FD-D60F-4D06-A0A6-66F288191C09}"/>
    <cellStyle name="style1540896648072" xfId="45835" xr:uid="{81F133E3-736D-483B-8961-680696E3D7EB}"/>
    <cellStyle name="style1540896648178" xfId="45836" xr:uid="{F4C35433-9912-46F9-AC8D-9E30DCEAD7EF}"/>
    <cellStyle name="style1540896648289" xfId="45837" xr:uid="{41F538FE-C1D0-4648-896B-15F38531553C}"/>
    <cellStyle name="style1540896648404" xfId="45838" xr:uid="{8F86DECE-1A9C-465F-B78B-13F6A0989A45}"/>
    <cellStyle name="style1540896648518" xfId="45844" xr:uid="{4007EE07-E05F-4690-80BB-8DFE35660BA1}"/>
    <cellStyle name="style1540896648633" xfId="45839" xr:uid="{7199C8CD-55C3-4575-B0D4-9BAE9E5DC184}"/>
    <cellStyle name="style1540896648738" xfId="45845" xr:uid="{6710AB59-9A1E-440A-A932-E899BC5A0288}"/>
    <cellStyle name="style1540896648849" xfId="45850" xr:uid="{E1F7AE6B-D7B3-47CC-8214-5BDEFE9CFD9A}"/>
    <cellStyle name="style1540896649017" xfId="45851" xr:uid="{41D3B0E1-4C43-45FB-AB74-7CEE8F0CA9F3}"/>
    <cellStyle name="style1540896649124" xfId="45840" xr:uid="{7C1B41C9-1F28-441B-91EE-8B2477391FBE}"/>
    <cellStyle name="style1540896649230" xfId="45841" xr:uid="{442D16F1-76F8-4EFD-A739-84C353BB7C46}"/>
    <cellStyle name="style1540896649343" xfId="45842" xr:uid="{50C66F12-A40B-45B1-B2E8-4279729CB2DC}"/>
    <cellStyle name="style1540896649456" xfId="45843" xr:uid="{47E25801-4615-47E8-9EB5-2AF1A09819A3}"/>
    <cellStyle name="style1540896649616" xfId="45846" xr:uid="{59FC487E-FCE5-43CD-9C3D-034711B6E158}"/>
    <cellStyle name="style1540896649746" xfId="45847" xr:uid="{C2E6CC65-4BA0-481B-989D-885AA4BE9878}"/>
    <cellStyle name="style1540896649861" xfId="45848" xr:uid="{0E47D854-D2C5-4626-A641-3C899ECC7F79}"/>
    <cellStyle name="style1540896649969" xfId="45849" xr:uid="{1B0019C2-CB1D-40A4-8087-407A10A53BF5}"/>
    <cellStyle name="style1540896650182" xfId="45852" xr:uid="{186858A7-6FEC-43F0-8815-DF5DBE4B9FEE}"/>
    <cellStyle name="style1540896650291" xfId="45853" xr:uid="{AA96BDD0-B003-4378-B553-65EF98521F25}"/>
    <cellStyle name="style1540896650409" xfId="45854" xr:uid="{668AC1DA-30BE-4C50-B2FD-0882D5EA7773}"/>
    <cellStyle name="style1540896650517" xfId="45855" xr:uid="{6CF65934-7F29-471C-A79F-A319F9DA55F5}"/>
    <cellStyle name="style1540896650647" xfId="45856" xr:uid="{12B9CDB9-8222-482A-94E9-EA99CD496CA0}"/>
    <cellStyle name="style1540896650738" xfId="45857" xr:uid="{0FF047EE-D7BE-4722-A237-880ABF27E262}"/>
    <cellStyle name="style1540896650829" xfId="45858" xr:uid="{301BD4BB-9CDB-43F7-BDB2-3E73F914995E}"/>
    <cellStyle name="style1540896650922" xfId="45859" xr:uid="{F16AAB10-808C-46C8-8100-F2CA7D8032EB}"/>
    <cellStyle name="style1540896651013" xfId="45860" xr:uid="{4FDCA08B-766D-488A-A4BA-FE3407AE28E1}"/>
    <cellStyle name="style1540896651104" xfId="45861" xr:uid="{80D614B4-45CF-45AD-BE0C-69C1BB2A271A}"/>
    <cellStyle name="style1540896651194" xfId="45862" xr:uid="{116A4D65-27F2-40F4-8B82-FB5D63EBBC34}"/>
    <cellStyle name="style1540896651288" xfId="45863" xr:uid="{42531DC8-FE2D-443A-A0A2-403562E8A908}"/>
    <cellStyle name="style1540896651483" xfId="45864" xr:uid="{AD3E4A59-30C8-47B7-A4FE-FCDAA2908A6C}"/>
    <cellStyle name="style1540896651573" xfId="45865" xr:uid="{A502AFE2-5715-4C06-9F32-8D14577043E2}"/>
    <cellStyle name="style1540896651664" xfId="45866" xr:uid="{A2887930-AF74-4B8F-B6E1-8A25DBE1888B}"/>
    <cellStyle name="style1540896651757" xfId="45867" xr:uid="{DEFF8494-657B-430B-A24A-8242AF5C9D37}"/>
    <cellStyle name="style1540896654408" xfId="45868" xr:uid="{6138D949-3E98-44A2-AC9B-0179A4A17B5D}"/>
    <cellStyle name="style1540896654565" xfId="45869" xr:uid="{8AB32F97-236B-445B-99A9-16772FEB49B0}"/>
    <cellStyle name="style1540896654705" xfId="45874" xr:uid="{DB0DB00F-988E-4850-BB9D-E23359026CEC}"/>
    <cellStyle name="style1540896654813" xfId="45875" xr:uid="{5E4F90A1-83A5-4749-891C-06BB9A72D3B1}"/>
    <cellStyle name="style1540896655029" xfId="45871" xr:uid="{2E4AD17B-9F8C-47C7-B5B4-518FA3E62F2A}"/>
    <cellStyle name="style1540896655152" xfId="45872" xr:uid="{8BFF72FF-72BE-4230-BC4A-717AFC055CE1}"/>
    <cellStyle name="style1540896655287" xfId="45870" xr:uid="{60F3FD6E-F7CA-44D4-8309-74BA74D8B85C}"/>
    <cellStyle name="style1540896655421" xfId="45873" xr:uid="{0E4D6B8B-8493-43E8-B170-45EBF0B08D23}"/>
    <cellStyle name="style1540896655535" xfId="45876" xr:uid="{44A1F7DE-09E5-4631-927A-5F2D7635963E}"/>
    <cellStyle name="style1540896655641" xfId="45877" xr:uid="{45CE3C23-0966-444F-A82A-0FEDA4A697E8}"/>
    <cellStyle name="style1540896655747" xfId="45878" xr:uid="{6E74905F-93DF-4C7F-A728-7303C02C1A10}"/>
    <cellStyle name="style1540896655859" xfId="45879" xr:uid="{49F1E21A-EB8E-41EB-BC49-693078A3EEA9}"/>
    <cellStyle name="style1540896655996" xfId="45880" xr:uid="{A5970B21-7F12-40F2-B077-B2C0E1408F98}"/>
    <cellStyle name="style1540896656148" xfId="45886" xr:uid="{4D5207E7-476B-46BB-B89A-CE8A6977F6C2}"/>
    <cellStyle name="style1540896656276" xfId="45881" xr:uid="{6D744D4C-313F-4563-B55E-6A7B0FD7347B}"/>
    <cellStyle name="style1540896656397" xfId="45887" xr:uid="{5C2DA862-5CE4-491D-BE15-D7DA1493DDCD}"/>
    <cellStyle name="style1540896656509" xfId="45892" xr:uid="{02D0AAFE-54DD-4F6A-9EE2-9BE9D9E06118}"/>
    <cellStyle name="style1540896656617" xfId="45893" xr:uid="{B1025718-8B1B-4246-8E76-9D98A9471358}"/>
    <cellStyle name="style1540896656730" xfId="45882" xr:uid="{40BC3194-4505-4E65-85D1-D9BAE2A46D81}"/>
    <cellStyle name="style1540896656838" xfId="45883" xr:uid="{E447C325-7387-46CC-9AFC-5A84556D2BA2}"/>
    <cellStyle name="style1540896656943" xfId="45884" xr:uid="{8B96F0B7-148E-44E1-A446-3CC081711FA0}"/>
    <cellStyle name="style1540896657051" xfId="45885" xr:uid="{F24956BB-CFCC-48EB-9CE8-C284E5355F8D}"/>
    <cellStyle name="style1540896657160" xfId="45888" xr:uid="{A25F2339-17C9-42F2-8A28-918D3FCF4235}"/>
    <cellStyle name="style1540896657267" xfId="45889" xr:uid="{C1D126A6-9162-48DC-9EA6-64260A0C21A9}"/>
    <cellStyle name="style1540896657390" xfId="45890" xr:uid="{49F84AA7-C34D-4388-83D8-2BBFF35F2601}"/>
    <cellStyle name="style1540896657503" xfId="45891" xr:uid="{0587B74B-5B7F-4A15-9F07-68640D7A6B8B}"/>
    <cellStyle name="style1540896657626" xfId="45894" xr:uid="{2FDC9302-DA94-412F-AE93-8E5922E7E87D}"/>
    <cellStyle name="style1540896657732" xfId="45895" xr:uid="{1FEDA761-182D-4F4D-B39A-8A5E790B7907}"/>
    <cellStyle name="style1540896657837" xfId="45896" xr:uid="{53C16DF0-06A5-4B25-9079-2950CB237003}"/>
    <cellStyle name="style1540896657946" xfId="45897" xr:uid="{1E782AE5-7943-432F-8554-D59566720A88}"/>
    <cellStyle name="style1540896658066" xfId="45898" xr:uid="{A22940CC-8525-40BC-BED4-CE2D86167B9D}"/>
    <cellStyle name="style1540896658202" xfId="45899" xr:uid="{1CC55E6C-5863-49E0-A890-DCBE91D0DD66}"/>
    <cellStyle name="style1540896658295" xfId="45900" xr:uid="{A401EDF3-F562-4345-AF8D-4FEC24773C6C}"/>
    <cellStyle name="style1540896658405" xfId="45901" xr:uid="{3D320B66-086C-4FE9-A238-F7519AC5D00D}"/>
    <cellStyle name="style1540896658500" xfId="45902" xr:uid="{B88F182B-462C-4DDE-86D7-E39B2A4FAC4D}"/>
    <cellStyle name="style1540896658593" xfId="45903" xr:uid="{096EC3E8-FAF0-4CCD-AA1D-F3C2528FC6B7}"/>
    <cellStyle name="style1540896658686" xfId="45904" xr:uid="{60B01379-44E5-4664-81D0-F882D6E53498}"/>
    <cellStyle name="style1540896658781" xfId="45905" xr:uid="{EEE55D40-6E89-42FE-9404-21BDC12B3FA6}"/>
    <cellStyle name="style1540896658916" xfId="45906" xr:uid="{443F940E-48F7-4B0E-A761-69DCAFFE2968}"/>
    <cellStyle name="style1540896659007" xfId="45907" xr:uid="{A437A29E-E544-48A6-98B9-68EDD712F8BD}"/>
    <cellStyle name="style1540896659099" xfId="45908" xr:uid="{D8EE6CB9-5717-4B7E-A4CD-6C61BEB9CEEC}"/>
    <cellStyle name="style1540896659192" xfId="45909" xr:uid="{BDE0014F-8A61-46FA-81AD-F6B7CF330DE2}"/>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4">
    <dxf>
      <font>
        <color rgb="FFC00000"/>
      </font>
      <numFmt numFmtId="171" formatCode="\(0\)"/>
    </dxf>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3.xml" Type="http://schemas.openxmlformats.org/officeDocument/2006/relationships/worksheet" Id="rId3"/><Relationship Target="worksheets/sheet7.xml" Type="http://schemas.openxmlformats.org/officeDocument/2006/relationships/worksheet" Id="rId7"/><Relationship Target="sharedStrings.xml" Type="http://schemas.openxmlformats.org/officeDocument/2006/relationships/sharedString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tyles.xml" Type="http://schemas.openxmlformats.org/officeDocument/2006/relationships/styles" Id="rId11"/><Relationship Target="worksheets/sheet5.xml" Type="http://schemas.openxmlformats.org/officeDocument/2006/relationships/worksheet" Id="rId5"/><Relationship Target="theme/theme1.xml" Type="http://schemas.openxmlformats.org/officeDocument/2006/relationships/theme" Id="rId10"/><Relationship Target="worksheets/sheet4.xml" Type="http://schemas.openxmlformats.org/officeDocument/2006/relationships/worksheet" Id="rId4"/><Relationship Target="worksheets/sheet9.xml" Type="http://schemas.openxmlformats.org/officeDocument/2006/relationships/worksheet" Id="rId9"/><Relationship Target="vbaProject.bin" Type="http://schemas.microsoft.com/office/2006/relationships/vbaProject"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1">
                  <c:v>2007</c:v>
                </c:pt>
                <c:pt idx="2">
                  <c:v>2011</c:v>
                </c:pt>
                <c:pt idx="3">
                  <c:v>2016</c:v>
                </c:pt>
              </c:numCache>
            </c:numRef>
          </c:xVal>
          <c:yVal>
            <c:numRef>
              <c:f>Water!$AB$105:$AB$116</c:f>
              <c:numCache>
                <c:formatCode>0.0</c:formatCode>
                <c:ptCount val="12"/>
                <c:pt idx="0">
                  <c:v>3.4278534835647445</c:v>
                </c:pt>
                <c:pt idx="1">
                  <c:v>0.20317598687715449</c:v>
                </c:pt>
                <c:pt idx="2">
                  <c:v>0.15811620666713166</c:v>
                </c:pt>
                <c:pt idx="3">
                  <c:v>0.42316281736615613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1">
                  <c:v>2007</c:v>
                </c:pt>
                <c:pt idx="2">
                  <c:v>2011</c:v>
                </c:pt>
                <c:pt idx="3">
                  <c:v>2016</c:v>
                </c:pt>
              </c:numCache>
            </c:numRef>
          </c:xVal>
          <c:yVal>
            <c:numRef>
              <c:f>Water!$W$105:$W$116</c:f>
              <c:numCache>
                <c:formatCode>0.0</c:formatCode>
                <c:ptCount val="12"/>
                <c:pt idx="0">
                  <c:v>12.75704865624915</c:v>
                </c:pt>
                <c:pt idx="1">
                  <c:v>1.4544580746661904</c:v>
                </c:pt>
                <c:pt idx="2">
                  <c:v>3.5067994683470896</c:v>
                </c:pt>
                <c:pt idx="3">
                  <c:v>1.7238687875188377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1">
                  <c:v>2007</c:v>
                </c:pt>
                <c:pt idx="2">
                  <c:v>2011</c:v>
                </c:pt>
                <c:pt idx="3">
                  <c:v>2016</c:v>
                </c:pt>
              </c:numCache>
            </c:numRef>
          </c:xVal>
          <c:yVal>
            <c:numRef>
              <c:f>Water!$R$105:$R$116</c:f>
              <c:numCache>
                <c:formatCode>0.0</c:formatCode>
                <c:ptCount val="12"/>
                <c:pt idx="0">
                  <c:v>22.146580653141797</c:v>
                </c:pt>
                <c:pt idx="1">
                  <c:v>8.6069230687186131</c:v>
                </c:pt>
                <c:pt idx="2">
                  <c:v>26.445216940390925</c:v>
                </c:pt>
                <c:pt idx="3">
                  <c:v>7.6876963665924389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1">
                  <c:v>2007</c:v>
                </c:pt>
                <c:pt idx="2">
                  <c:v>2011</c:v>
                </c:pt>
                <c:pt idx="3">
                  <c:v>2016</c:v>
                </c:pt>
              </c:numCache>
            </c:numRef>
          </c:xVal>
          <c:yVal>
            <c:numRef>
              <c:f>Water!$M$105:$M$116</c:f>
              <c:numCache>
                <c:formatCode>0.0</c:formatCode>
                <c:ptCount val="12"/>
                <c:pt idx="0">
                  <c:v>27.878619407593014</c:v>
                </c:pt>
                <c:pt idx="1">
                  <c:v>26.680864069900036</c:v>
                </c:pt>
                <c:pt idx="2">
                  <c:v>55.953479237338996</c:v>
                </c:pt>
                <c:pt idx="3">
                  <c:v>29.384920779182629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1">
                  <c:v>2007</c:v>
                </c:pt>
                <c:pt idx="2">
                  <c:v>2011</c:v>
                </c:pt>
                <c:pt idx="3">
                  <c:v>2016</c:v>
                </c:pt>
              </c:numCache>
            </c:numRef>
          </c:xVal>
          <c:yVal>
            <c:numRef>
              <c:f>Water!$H$105:$H$116</c:f>
              <c:numCache>
                <c:formatCode>0.0</c:formatCode>
                <c:ptCount val="12"/>
                <c:pt idx="0">
                  <c:v>40.147865897554119</c:v>
                </c:pt>
                <c:pt idx="1">
                  <c:v>54.171676370123024</c:v>
                </c:pt>
                <c:pt idx="2">
                  <c:v>68.138604114845961</c:v>
                </c:pt>
                <c:pt idx="3">
                  <c:v>43.858172298134235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1">
                  <c:v>2007</c:v>
                </c:pt>
                <c:pt idx="2">
                  <c:v>2011</c:v>
                </c:pt>
                <c:pt idx="3">
                  <c:v>2016</c:v>
                </c:pt>
              </c:numCache>
            </c:numRef>
          </c:xVal>
          <c:yVal>
            <c:numRef>
              <c:f>Water!$X$105:$X$116</c:f>
              <c:numCache>
                <c:formatCode>0.0</c:formatCode>
                <c:ptCount val="12"/>
                <c:pt idx="0">
                  <c:v>87.486496605103738</c:v>
                </c:pt>
                <c:pt idx="1">
                  <c:v>99.399151380077242</c:v>
                </c:pt>
                <c:pt idx="2">
                  <c:v>98.985461392544323</c:v>
                </c:pt>
                <c:pt idx="3">
                  <c:v>97.312698650855182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1">
                  <c:v>2007</c:v>
                </c:pt>
                <c:pt idx="2">
                  <c:v>2011</c:v>
                </c:pt>
                <c:pt idx="3">
                  <c:v>2016</c:v>
                </c:pt>
              </c:numCache>
            </c:numRef>
          </c:xVal>
          <c:yVal>
            <c:numRef>
              <c:f>Water!$S$105:$S$116</c:f>
              <c:numCache>
                <c:formatCode>0.0</c:formatCode>
                <c:ptCount val="12"/>
                <c:pt idx="0">
                  <c:v>76.97464399968446</c:v>
                </c:pt>
                <c:pt idx="1">
                  <c:v>96.392387148863051</c:v>
                </c:pt>
                <c:pt idx="2">
                  <c:v>92.15984419890448</c:v>
                </c:pt>
                <c:pt idx="3">
                  <c:v>92.969935640776839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1">
                  <c:v>2007</c:v>
                </c:pt>
                <c:pt idx="2">
                  <c:v>2011</c:v>
                </c:pt>
                <c:pt idx="3">
                  <c:v>2016</c:v>
                </c:pt>
              </c:numCache>
            </c:numRef>
          </c:xVal>
          <c:yVal>
            <c:numRef>
              <c:f>Water!$N$105:$N$116</c:f>
              <c:numCache>
                <c:formatCode>0.0</c:formatCode>
                <c:ptCount val="12"/>
                <c:pt idx="0">
                  <c:v>65.987926001805334</c:v>
                </c:pt>
                <c:pt idx="1">
                  <c:v>79.427198608288364</c:v>
                </c:pt>
                <c:pt idx="2">
                  <c:v>61.438889093386173</c:v>
                </c:pt>
                <c:pt idx="3">
                  <c:v>79.455499124115249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1">
                  <c:v>2007</c:v>
                </c:pt>
                <c:pt idx="2">
                  <c:v>2011</c:v>
                </c:pt>
                <c:pt idx="3">
                  <c:v>2016</c:v>
                </c:pt>
              </c:numCache>
            </c:numRef>
          </c:xVal>
          <c:yVal>
            <c:numRef>
              <c:f>Water!$I$105:$I$116</c:f>
              <c:numCache>
                <c:formatCode>0.0</c:formatCode>
                <c:ptCount val="12"/>
                <c:pt idx="0">
                  <c:v>56.978362827160502</c:v>
                </c:pt>
                <c:pt idx="1">
                  <c:v>56.169909621028054</c:v>
                </c:pt>
                <c:pt idx="2">
                  <c:v>34.349786673696954</c:v>
                </c:pt>
                <c:pt idx="3">
                  <c:v>44.908774416126853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1">
                  <c:v>2007</c:v>
                </c:pt>
                <c:pt idx="2">
                  <c:v>2011</c:v>
                </c:pt>
                <c:pt idx="3">
                  <c:v>2016</c:v>
                </c:pt>
              </c:numCache>
            </c:numRef>
          </c:xVal>
          <c:yVal>
            <c:numRef>
              <c:f>Water!$D$105:$D$116</c:f>
              <c:numCache>
                <c:formatCode>0.0</c:formatCode>
                <c:ptCount val="12"/>
                <c:pt idx="0">
                  <c:v>43.730879988847285</c:v>
                </c:pt>
                <c:pt idx="1">
                  <c:v>24.620911537725224</c:v>
                </c:pt>
                <c:pt idx="2">
                  <c:v>24.26489517004584</c:v>
                </c:pt>
                <c:pt idx="3">
                  <c:v>30.869966277693074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27.280805466032049</c:v>
                </c:pt>
                <c:pt idx="1">
                  <c:v>16.324038661878419</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10.816283534726793</c:v>
                </c:pt>
                <c:pt idx="1">
                  <c:v>6.4721487354383553</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15.086835976004977</c:v>
                </c:pt>
                <c:pt idx="1">
                  <c:v>20.301374797716562</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46.816075023236181</c:v>
                </c:pt>
                <c:pt idx="1">
                  <c:v>56.902437804966667</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45.800954288212125</c:v>
                </c:pt>
                <c:pt idx="1">
                  <c:v>30.441086416976724</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11.351744797651211</c:v>
                </c:pt>
                <c:pt idx="1">
                  <c:v>7.5448088307125882</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13.039902043381289</c:v>
                </c:pt>
                <c:pt idx="1">
                  <c:v>21.264671052205813</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29.807398870755378</c:v>
                </c:pt>
                <c:pt idx="1">
                  <c:v>40.749433700104873</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59.013978994916677</c:v>
                </c:pt>
                <c:pt idx="1">
                  <c:v>67.022199967158272</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8.2528880695682503</c:v>
                </c:pt>
                <c:pt idx="1">
                  <c:v>9.3728083400853741</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11.710235116537092</c:v>
                </c:pt>
                <c:pt idx="1">
                  <c:v>12.749539063402608</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21.022897818977981</c:v>
                </c:pt>
                <c:pt idx="1">
                  <c:v>10.855452629353749</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73.400225677304746</c:v>
                </c:pt>
                <c:pt idx="1">
                  <c:v>88.616334809860504</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8.2326696157300869</c:v>
                </c:pt>
                <c:pt idx="1">
                  <c:v>9.9393292093389114</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7.9895902890341404</c:v>
                </c:pt>
                <c:pt idx="1">
                  <c:v>1.444335980800588</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10.377514417931025</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85.059545990465324</c:v>
                </c:pt>
                <c:pt idx="1">
                  <c:v>93.938000896069809</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5.4890554052282665</c:v>
                </c:pt>
                <c:pt idx="1">
                  <c:v>6.0619991039301908</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6.7930929476842152</c:v>
                </c:pt>
                <c:pt idx="1">
                  <c:v>0</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2.6583056566221899</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3">
                  <c:v>2016</c:v>
                </c:pt>
              </c:numCache>
            </c:numRef>
          </c:xVal>
          <c:yVal>
            <c:numRef>
              <c:f>Water!$AB$205:$AB$216</c:f>
              <c:numCache>
                <c:formatCode>0.0</c:formatCode>
                <c:ptCount val="12"/>
                <c:pt idx="0">
                  <c:v>2.8979571256740715</c:v>
                </c:pt>
                <c:pt idx="1">
                  <c:v>0</c:v>
                </c:pt>
                <c:pt idx="2">
                  <c:v>0</c:v>
                </c:pt>
                <c:pt idx="3">
                  <c:v>0.23077678683063074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3">
                  <c:v>2016</c:v>
                </c:pt>
              </c:numCache>
            </c:numRef>
          </c:xVal>
          <c:yVal>
            <c:numRef>
              <c:f>Water!$W$205:$W$216</c:f>
              <c:numCache>
                <c:formatCode>0.0</c:formatCode>
                <c:ptCount val="12"/>
                <c:pt idx="0">
                  <c:v>6.4307657787340977</c:v>
                </c:pt>
                <c:pt idx="1">
                  <c:v>0</c:v>
                </c:pt>
                <c:pt idx="2">
                  <c:v>3.0356885878941895E-2</c:v>
                </c:pt>
                <c:pt idx="3">
                  <c:v>0.7879977108253805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3">
                  <c:v>2016</c:v>
                </c:pt>
              </c:numCache>
            </c:numRef>
          </c:xVal>
          <c:yVal>
            <c:numRef>
              <c:f>Water!$R$205:$R$216</c:f>
              <c:numCache>
                <c:formatCode>0.0</c:formatCode>
                <c:ptCount val="12"/>
                <c:pt idx="0">
                  <c:v>15.517388826333425</c:v>
                </c:pt>
                <c:pt idx="1">
                  <c:v>0</c:v>
                </c:pt>
                <c:pt idx="2">
                  <c:v>0.21161988582912755</c:v>
                </c:pt>
                <c:pt idx="3">
                  <c:v>1.3947766745586794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3">
                  <c:v>2016</c:v>
                </c:pt>
              </c:numCache>
            </c:numRef>
          </c:xVal>
          <c:yVal>
            <c:numRef>
              <c:f>Water!$M$205:$M$216</c:f>
              <c:numCache>
                <c:formatCode>0.0</c:formatCode>
                <c:ptCount val="12"/>
                <c:pt idx="0">
                  <c:v>16.872121907505662</c:v>
                </c:pt>
                <c:pt idx="1">
                  <c:v>6.2077898856831482</c:v>
                </c:pt>
                <c:pt idx="2">
                  <c:v>0.65586920171944318</c:v>
                </c:pt>
                <c:pt idx="3">
                  <c:v>3.5280713822277368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3">
                  <c:v>2016</c:v>
                </c:pt>
              </c:numCache>
            </c:numRef>
          </c:xVal>
          <c:yVal>
            <c:numRef>
              <c:f>Water!$H$205:$H$216</c:f>
              <c:numCache>
                <c:formatCode>0.0</c:formatCode>
                <c:ptCount val="12"/>
                <c:pt idx="0">
                  <c:v>18.457323633713163</c:v>
                </c:pt>
                <c:pt idx="1">
                  <c:v>5.8117262475320137</c:v>
                </c:pt>
                <c:pt idx="2">
                  <c:v>10.148776193495351</c:v>
                </c:pt>
                <c:pt idx="3">
                  <c:v>15.046124896572376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3">
                  <c:v>2016</c:v>
                </c:pt>
              </c:numCache>
            </c:numRef>
          </c:xVal>
          <c:yVal>
            <c:numRef>
              <c:f>Water!$X$205:$X$216</c:f>
              <c:numCache>
                <c:formatCode>0.0</c:formatCode>
                <c:ptCount val="12"/>
                <c:pt idx="0">
                  <c:v>90.349564967986979</c:v>
                </c:pt>
                <c:pt idx="1">
                  <c:v>100</c:v>
                </c:pt>
                <c:pt idx="2">
                  <c:v>99.548996388653194</c:v>
                </c:pt>
                <c:pt idx="3">
                  <c:v>98.446229582275492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3">
                  <c:v>2016</c:v>
                </c:pt>
              </c:numCache>
            </c:numRef>
          </c:xVal>
          <c:yVal>
            <c:numRef>
              <c:f>Water!$S$205:$S$216</c:f>
              <c:numCache>
                <c:formatCode>0.0</c:formatCode>
                <c:ptCount val="12"/>
                <c:pt idx="0">
                  <c:v>81.641793197562663</c:v>
                </c:pt>
                <c:pt idx="1">
                  <c:v>99.274994776652292</c:v>
                </c:pt>
                <c:pt idx="2">
                  <c:v>99.381956550159828</c:v>
                </c:pt>
                <c:pt idx="3">
                  <c:v>94.651904599420163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3">
                  <c:v>2016</c:v>
                </c:pt>
              </c:numCache>
            </c:numRef>
          </c:xVal>
          <c:yVal>
            <c:numRef>
              <c:f>Water!$N$205:$N$216</c:f>
              <c:numCache>
                <c:formatCode>0.0</c:formatCode>
                <c:ptCount val="12"/>
                <c:pt idx="0">
                  <c:v>74.491826414362777</c:v>
                </c:pt>
                <c:pt idx="1">
                  <c:v>98.018039367225569</c:v>
                </c:pt>
                <c:pt idx="2">
                  <c:v>98.601968592266161</c:v>
                </c:pt>
                <c:pt idx="3">
                  <c:v>93.234166662643929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3">
                  <c:v>2016</c:v>
                </c:pt>
              </c:numCache>
            </c:numRef>
          </c:xVal>
          <c:yVal>
            <c:numRef>
              <c:f>Water!$I$205:$I$216</c:f>
              <c:numCache>
                <c:formatCode>0.0</c:formatCode>
                <c:ptCount val="12"/>
                <c:pt idx="0">
                  <c:v>72.662228794172293</c:v>
                </c:pt>
                <c:pt idx="1">
                  <c:v>90.340665285538989</c:v>
                </c:pt>
                <c:pt idx="2">
                  <c:v>98.416758893371863</c:v>
                </c:pt>
                <c:pt idx="3">
                  <c:v>85.619631489816669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3">
                  <c:v>2016</c:v>
                </c:pt>
              </c:numCache>
            </c:numRef>
          </c:xVal>
          <c:yVal>
            <c:numRef>
              <c:f>Water!$D$205:$D$216</c:f>
              <c:numCache>
                <c:formatCode>0.0</c:formatCode>
                <c:ptCount val="12"/>
                <c:pt idx="0">
                  <c:v>67.686032906921284</c:v>
                </c:pt>
                <c:pt idx="1">
                  <c:v>86.697230070880551</c:v>
                </c:pt>
                <c:pt idx="2">
                  <c:v>83.556807323489153</c:v>
                </c:pt>
                <c:pt idx="3">
                  <c:v>67.652143108857814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57.190806572709405</c:v>
                </c:pt>
                <c:pt idx="1">
                  <c:v>57.158592275269875</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10.495226334211877</c:v>
                </c:pt>
                <c:pt idx="1">
                  <c:v>10.489314608830007</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13.856643459365515</c:v>
                </c:pt>
                <c:pt idx="1">
                  <c:v>17.732368061470311</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18.457323633713202</c:v>
                </c:pt>
                <c:pt idx="1">
                  <c:v>14.619725054429807</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64.35954651203258</c:v>
                </c:pt>
                <c:pt idx="1">
                  <c:v>77.270988222775841</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8.3026822821396937</c:v>
                </c:pt>
                <c:pt idx="1">
                  <c:v>9.9683186039963978</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10.465649298321978</c:v>
                </c:pt>
                <c:pt idx="1">
                  <c:v>10.900628106659724</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16.872121907505743</c:v>
                </c:pt>
                <c:pt idx="1">
                  <c:v>1.8600650665680405</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67.92856573221674</c:v>
                </c:pt>
                <c:pt idx="1">
                  <c:v>87.155948076223424</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6.5632606821458088</c:v>
                </c:pt>
                <c:pt idx="1">
                  <c:v>8.4210111174557216</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9.990784759304006</c:v>
                </c:pt>
                <c:pt idx="1">
                  <c:v>4.4230408063208557</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15.517388826333445</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74.658101355334125</c:v>
                </c:pt>
                <c:pt idx="1">
                  <c:v>88.042471661854876</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6.9836918422285885</c:v>
                </c:pt>
                <c:pt idx="1">
                  <c:v>8.2356968627974254</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11.927441023703182</c:v>
                </c:pt>
                <c:pt idx="1">
                  <c:v>3.6391797730109374</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6.4307657787340986</c:v>
                </c:pt>
                <c:pt idx="1">
                  <c:v>8.2651702336761446E-2</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86.027061303843226</c:v>
                </c:pt>
                <c:pt idx="1">
                  <c:v>94.700028310368992</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4.3225036641438068</c:v>
                </c:pt>
                <c:pt idx="1">
                  <c:v>4.7582843486925572</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6.7524779063389104</c:v>
                </c:pt>
                <c:pt idx="1">
                  <c:v>0.54168734093845217</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2.8979571256740542</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1">
                  <c:v>2007</c:v>
                </c:pt>
                <c:pt idx="2">
                  <c:v>2011</c:v>
                </c:pt>
                <c:pt idx="3">
                  <c:v>2016</c:v>
                </c:pt>
              </c:numCache>
            </c:numRef>
          </c:xVal>
          <c:yVal>
            <c:numRef>
              <c:f>Water!$AB$305:$AB$316</c:f>
              <c:numCache>
                <c:formatCode>0.0</c:formatCode>
                <c:ptCount val="12"/>
                <c:pt idx="0">
                  <c:v>29.513141886681499</c:v>
                </c:pt>
                <c:pt idx="1">
                  <c:v>10.98476925207088</c:v>
                </c:pt>
                <c:pt idx="2">
                  <c:v>19.300907736466868</c:v>
                </c:pt>
                <c:pt idx="3">
                  <c:v>26.79954128736507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1">
                  <c:v>2007</c:v>
                </c:pt>
                <c:pt idx="2">
                  <c:v>2011</c:v>
                </c:pt>
                <c:pt idx="3">
                  <c:v>2016</c:v>
                </c:pt>
              </c:numCache>
            </c:numRef>
          </c:xVal>
          <c:yVal>
            <c:numRef>
              <c:f>Water!$W$305:$W$316</c:f>
              <c:numCache>
                <c:formatCode>0.0</c:formatCode>
                <c:ptCount val="12"/>
                <c:pt idx="0">
                  <c:v>33.648182653373432</c:v>
                </c:pt>
                <c:pt idx="1">
                  <c:v>22.242680347171667</c:v>
                </c:pt>
                <c:pt idx="2">
                  <c:v>40.859652101686549</c:v>
                </c:pt>
                <c:pt idx="3">
                  <c:v>35.784049912728157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1">
                  <c:v>2007</c:v>
                </c:pt>
                <c:pt idx="2">
                  <c:v>2011</c:v>
                </c:pt>
                <c:pt idx="3">
                  <c:v>2016</c:v>
                </c:pt>
              </c:numCache>
            </c:numRef>
          </c:xVal>
          <c:yVal>
            <c:numRef>
              <c:f>Water!$R$305:$R$316</c:f>
              <c:numCache>
                <c:formatCode>0.0</c:formatCode>
                <c:ptCount val="12"/>
                <c:pt idx="0">
                  <c:v>50.407823161221124</c:v>
                </c:pt>
                <c:pt idx="1">
                  <c:v>44.362705341007754</c:v>
                </c:pt>
                <c:pt idx="2">
                  <c:v>59.890499164458255</c:v>
                </c:pt>
                <c:pt idx="3">
                  <c:v>41.377291826002647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1">
                  <c:v>2007</c:v>
                </c:pt>
                <c:pt idx="2">
                  <c:v>2011</c:v>
                </c:pt>
                <c:pt idx="3">
                  <c:v>2016</c:v>
                </c:pt>
              </c:numCache>
            </c:numRef>
          </c:xVal>
          <c:yVal>
            <c:numRef>
              <c:f>Water!$M$305:$M$316</c:f>
              <c:numCache>
                <c:formatCode>0.0</c:formatCode>
                <c:ptCount val="12"/>
                <c:pt idx="0">
                  <c:v>50.903588525248622</c:v>
                </c:pt>
                <c:pt idx="1">
                  <c:v>52.915598747768925</c:v>
                </c:pt>
                <c:pt idx="2">
                  <c:v>63.842462521230672</c:v>
                </c:pt>
                <c:pt idx="3">
                  <c:v>46.476706740485909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1">
                  <c:v>2007</c:v>
                </c:pt>
                <c:pt idx="2">
                  <c:v>2011</c:v>
                </c:pt>
                <c:pt idx="3">
                  <c:v>2016</c:v>
                </c:pt>
              </c:numCache>
            </c:numRef>
          </c:xVal>
          <c:yVal>
            <c:numRef>
              <c:f>Water!$H$305:$H$316</c:f>
              <c:numCache>
                <c:formatCode>0.0</c:formatCode>
                <c:ptCount val="12"/>
                <c:pt idx="0">
                  <c:v>47.398019591833922</c:v>
                </c:pt>
                <c:pt idx="1">
                  <c:v>57.371983738223364</c:v>
                </c:pt>
                <c:pt idx="2">
                  <c:v>70.651678885555754</c:v>
                </c:pt>
                <c:pt idx="3">
                  <c:v>44.810898231124611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1">
                  <c:v>2007</c:v>
                </c:pt>
                <c:pt idx="2">
                  <c:v>2011</c:v>
                </c:pt>
                <c:pt idx="3">
                  <c:v>2016</c:v>
                </c:pt>
              </c:numCache>
            </c:numRef>
          </c:xVal>
          <c:yVal>
            <c:numRef>
              <c:f>Water!$X$305:$X$316</c:f>
              <c:numCache>
                <c:formatCode>0.0</c:formatCode>
                <c:ptCount val="12"/>
                <c:pt idx="0">
                  <c:v>57.188202131635975</c:v>
                </c:pt>
                <c:pt idx="1">
                  <c:v>67.007793061736791</c:v>
                </c:pt>
                <c:pt idx="2">
                  <c:v>65.726933227487521</c:v>
                </c:pt>
                <c:pt idx="3">
                  <c:v>53.674502662485814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1">
                  <c:v>2007</c:v>
                </c:pt>
                <c:pt idx="2">
                  <c:v>2011</c:v>
                </c:pt>
                <c:pt idx="3">
                  <c:v>2016</c:v>
                </c:pt>
              </c:numCache>
            </c:numRef>
          </c:xVal>
          <c:yVal>
            <c:numRef>
              <c:f>Water!$S$305:$S$316</c:f>
              <c:numCache>
                <c:formatCode>0.0</c:formatCode>
                <c:ptCount val="12"/>
                <c:pt idx="0">
                  <c:v>47.329192262604202</c:v>
                </c:pt>
                <c:pt idx="1">
                  <c:v>58.927682874509394</c:v>
                </c:pt>
                <c:pt idx="2">
                  <c:v>47.548338189091218</c:v>
                </c:pt>
                <c:pt idx="3">
                  <c:v>33.672802537676773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1">
                  <c:v>2007</c:v>
                </c:pt>
                <c:pt idx="2">
                  <c:v>2011</c:v>
                </c:pt>
                <c:pt idx="3">
                  <c:v>2016</c:v>
                </c:pt>
              </c:numCache>
            </c:numRef>
          </c:xVal>
          <c:yVal>
            <c:numRef>
              <c:f>Water!$N$305:$N$316</c:f>
              <c:numCache>
                <c:formatCode>0.0</c:formatCode>
                <c:ptCount val="12"/>
                <c:pt idx="0">
                  <c:v>31.074745165714329</c:v>
                </c:pt>
                <c:pt idx="1">
                  <c:v>35.710557757963137</c:v>
                </c:pt>
                <c:pt idx="2">
                  <c:v>31.268906444903209</c:v>
                </c:pt>
                <c:pt idx="3">
                  <c:v>29.757769704455804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1">
                  <c:v>2007</c:v>
                </c:pt>
                <c:pt idx="2">
                  <c:v>2011</c:v>
                </c:pt>
                <c:pt idx="3">
                  <c:v>2016</c:v>
                </c:pt>
              </c:numCache>
            </c:numRef>
          </c:xVal>
          <c:yVal>
            <c:numRef>
              <c:f>Water!$I$305:$I$316</c:f>
              <c:numCache>
                <c:formatCode>0.0</c:formatCode>
                <c:ptCount val="12"/>
                <c:pt idx="0">
                  <c:v>34.620226752986042</c:v>
                </c:pt>
                <c:pt idx="1">
                  <c:v>32.262839032411122</c:v>
                </c:pt>
                <c:pt idx="2">
                  <c:v>24.169587754007718</c:v>
                </c:pt>
                <c:pt idx="3">
                  <c:v>30.302568762415412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1">
                  <c:v>2007</c:v>
                </c:pt>
                <c:pt idx="2">
                  <c:v>2011</c:v>
                </c:pt>
                <c:pt idx="3">
                  <c:v>2016</c:v>
                </c:pt>
              </c:numCache>
            </c:numRef>
          </c:xVal>
          <c:yVal>
            <c:numRef>
              <c:f>Water!$D$305:$D$316</c:f>
              <c:numCache>
                <c:formatCode>0.0</c:formatCode>
                <c:ptCount val="12"/>
                <c:pt idx="0">
                  <c:v>33.969715922893712</c:v>
                </c:pt>
                <c:pt idx="1">
                  <c:v>18.662466059676973</c:v>
                </c:pt>
                <c:pt idx="2">
                  <c:v>24.513030641626113</c:v>
                </c:pt>
                <c:pt idx="3">
                  <c:v>27.451532111461287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18.450595380626044</c:v>
                </c:pt>
                <c:pt idx="1">
                  <c:v>14.339009127154547</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10.77392908394348</c:v>
                </c:pt>
                <c:pt idx="1">
                  <c:v>8.3730342724983373</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17.192098528708925</c:v>
                </c:pt>
                <c:pt idx="1">
                  <c:v>20.581541253704302</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53.583377006721548</c:v>
                </c:pt>
                <c:pt idx="1">
                  <c:v>56.706415346642814</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22.942082065514715</c:v>
                </c:pt>
                <c:pt idx="1">
                  <c:v>18.032257111032067</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10.807454036873619</c:v>
                </c:pt>
                <c:pt idx="1">
                  <c:v>8.4945555225566789</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12.475613656620567</c:v>
                </c:pt>
                <c:pt idx="1">
                  <c:v>20.207125352659716</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53.774850240991107</c:v>
                </c:pt>
                <c:pt idx="1">
                  <c:v>53.266062013751529</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23.942364753553797</c:v>
                </c:pt>
                <c:pt idx="1">
                  <c:v>22.382670691013299</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9.0247750440749339</c:v>
                </c:pt>
                <c:pt idx="1">
                  <c:v>8.4368678679503173</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15.854563136909263</c:v>
                </c:pt>
                <c:pt idx="1">
                  <c:v>22.59474195924642</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51.178297065462004</c:v>
                </c:pt>
                <c:pt idx="1">
                  <c:v>46.585719481789965</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37.291716509909612</c:v>
                </c:pt>
                <c:pt idx="1">
                  <c:v>26.523376554014657</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16.977924312470027</c:v>
                </c:pt>
                <c:pt idx="1">
                  <c:v>12.075386219498384</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15.770626084205901</c:v>
                </c:pt>
                <c:pt idx="1">
                  <c:v>24.720286852383197</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29.959733093414457</c:v>
                </c:pt>
                <c:pt idx="1">
                  <c:v>36.680950374103759</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49.495606442774104</c:v>
                </c:pt>
                <c:pt idx="1">
                  <c:v>47.429730046933649</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12.628204537772355</c:v>
                </c:pt>
                <c:pt idx="1">
                  <c:v>12.101121195403529</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15.104224797733025</c:v>
                </c:pt>
                <c:pt idx="1">
                  <c:v>20.073976919394056</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22.771964221720509</c:v>
                </c:pt>
                <c:pt idx="1">
                  <c:v>20.395171838268766</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18.450595380626044</c:v>
                </c:pt>
                <c:pt idx="1">
                  <c:v>14.339009127154547</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10.77392908394348</c:v>
                </c:pt>
                <c:pt idx="1">
                  <c:v>8.3730342724983373</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17.192098528708925</c:v>
                </c:pt>
                <c:pt idx="1">
                  <c:v>20.581541253704302</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53.583377006721548</c:v>
                </c:pt>
                <c:pt idx="1">
                  <c:v>56.706415346642814</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22.942082065514715</c:v>
                </c:pt>
                <c:pt idx="1">
                  <c:v>18.032257111032067</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10.807454036873619</c:v>
                </c:pt>
                <c:pt idx="1">
                  <c:v>8.4945555225566789</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12.475613656620567</c:v>
                </c:pt>
                <c:pt idx="1">
                  <c:v>20.207125352659716</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53.774850240991107</c:v>
                </c:pt>
                <c:pt idx="1">
                  <c:v>53.266062013751529</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23.942364753553797</c:v>
                </c:pt>
                <c:pt idx="1">
                  <c:v>22.382670691013299</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9.0247750440749339</c:v>
                </c:pt>
                <c:pt idx="1">
                  <c:v>8.4368678679503173</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15.854563136909263</c:v>
                </c:pt>
                <c:pt idx="1">
                  <c:v>22.59474195924642</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51.178297065462004</c:v>
                </c:pt>
                <c:pt idx="1">
                  <c:v>46.585719481789965</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37.291716509909612</c:v>
                </c:pt>
                <c:pt idx="1">
                  <c:v>26.523376554014657</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16.977924312470027</c:v>
                </c:pt>
                <c:pt idx="1">
                  <c:v>12.075386219498384</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15.770626084205901</c:v>
                </c:pt>
                <c:pt idx="1">
                  <c:v>24.720286852383197</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29.959733093414457</c:v>
                </c:pt>
                <c:pt idx="1">
                  <c:v>36.680950374103759</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49.495606442774104</c:v>
                </c:pt>
                <c:pt idx="1">
                  <c:v>47.429730046933649</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12.628204537772355</c:v>
                </c:pt>
                <c:pt idx="1">
                  <c:v>12.101121195403529</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15.104224797733025</c:v>
                </c:pt>
                <c:pt idx="1">
                  <c:v>20.073976919394056</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22.771964221720509</c:v>
                </c:pt>
                <c:pt idx="1">
                  <c:v>20.395171838268766</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27.280805466032049</c:v>
                </c:pt>
                <c:pt idx="1">
                  <c:v>16.324038661878419</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10.816283534726793</c:v>
                </c:pt>
                <c:pt idx="1">
                  <c:v>6.4721487354383553</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15.086835976004977</c:v>
                </c:pt>
                <c:pt idx="1">
                  <c:v>20.301374797716562</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46.816075023236181</c:v>
                </c:pt>
                <c:pt idx="1">
                  <c:v>56.902437804966667</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45.800954288212125</c:v>
                </c:pt>
                <c:pt idx="1">
                  <c:v>30.441086416976724</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11.351744797651211</c:v>
                </c:pt>
                <c:pt idx="1">
                  <c:v>7.5448088307125882</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13.039902043381289</c:v>
                </c:pt>
                <c:pt idx="1">
                  <c:v>21.264671052205813</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29.807398870755378</c:v>
                </c:pt>
                <c:pt idx="1">
                  <c:v>40.749433700104873</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59.013978994916677</c:v>
                </c:pt>
                <c:pt idx="1">
                  <c:v>67.022199967158272</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8.2528880695682503</c:v>
                </c:pt>
                <c:pt idx="1">
                  <c:v>9.3728083400853741</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11.710235116537092</c:v>
                </c:pt>
                <c:pt idx="1">
                  <c:v>12.749539063402608</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21.022897818977981</c:v>
                </c:pt>
                <c:pt idx="1">
                  <c:v>10.855452629353749</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73.400225677304746</c:v>
                </c:pt>
                <c:pt idx="1">
                  <c:v>88.616334809860504</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8.2326696157300869</c:v>
                </c:pt>
                <c:pt idx="1">
                  <c:v>9.9393292093389114</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7.9895902890341404</c:v>
                </c:pt>
                <c:pt idx="1">
                  <c:v>1.444335980800588</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10.377514417931025</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85.059545990465324</c:v>
                </c:pt>
                <c:pt idx="1">
                  <c:v>93.938000896069809</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5.4890554052282665</c:v>
                </c:pt>
                <c:pt idx="1">
                  <c:v>6.0619991039301908</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6.7930929476842152</c:v>
                </c:pt>
                <c:pt idx="1">
                  <c:v>0</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2.6583056566221899</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57.190806572709405</c:v>
                </c:pt>
                <c:pt idx="1">
                  <c:v>57.158592275269875</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10.495226334211877</c:v>
                </c:pt>
                <c:pt idx="1">
                  <c:v>10.489314608830007</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13.856643459365515</c:v>
                </c:pt>
                <c:pt idx="1">
                  <c:v>17.732368061470311</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18.457323633713202</c:v>
                </c:pt>
                <c:pt idx="1">
                  <c:v>14.619725054429807</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64.35954651203258</c:v>
                </c:pt>
                <c:pt idx="1">
                  <c:v>77.270988222775841</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8.3026822821396937</c:v>
                </c:pt>
                <c:pt idx="1">
                  <c:v>9.9683186039963978</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10.465649298321978</c:v>
                </c:pt>
                <c:pt idx="1">
                  <c:v>10.900628106659724</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16.872121907505743</c:v>
                </c:pt>
                <c:pt idx="1">
                  <c:v>1.8600650665680405</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67.92856573221674</c:v>
                </c:pt>
                <c:pt idx="1">
                  <c:v>87.155948076223424</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6.5632606821458088</c:v>
                </c:pt>
                <c:pt idx="1">
                  <c:v>8.4210111174557216</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9.990784759304006</c:v>
                </c:pt>
                <c:pt idx="1">
                  <c:v>4.4230408063208557</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15.517388826333445</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74.658101355334125</c:v>
                </c:pt>
                <c:pt idx="1">
                  <c:v>88.042471661854876</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6.9836918422285885</c:v>
                </c:pt>
                <c:pt idx="1">
                  <c:v>8.2356968627974254</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11.927441023703182</c:v>
                </c:pt>
                <c:pt idx="1">
                  <c:v>3.6391797730109374</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6.4307657787340986</c:v>
                </c:pt>
                <c:pt idx="1">
                  <c:v>8.2651702336761446E-2</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86.027061303843226</c:v>
                </c:pt>
                <c:pt idx="1">
                  <c:v>94.700028310368992</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4.3225036641438068</c:v>
                </c:pt>
                <c:pt idx="1">
                  <c:v>4.7582843486925572</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6.7524779063389104</c:v>
                </c:pt>
                <c:pt idx="1">
                  <c:v>0.54168734093845217</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2.8979571256740542</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2007</c:v>
                </c:pt>
                <c:pt idx="2">
                  <c:v>2011</c:v>
                </c:pt>
                <c:pt idx="3">
                  <c:v>2016</c:v>
                </c:pt>
              </c:numCache>
            </c:numRef>
          </c:xVal>
          <c:yVal>
            <c:numRef>
              <c:f>Sanitation!$AB$105:$AB$116</c:f>
              <c:numCache>
                <c:formatCode>0.0</c:formatCode>
                <c:ptCount val="12"/>
                <c:pt idx="0">
                  <c:v>9.8312575055146976</c:v>
                </c:pt>
                <c:pt idx="1">
                  <c:v>0.16165615845781062</c:v>
                </c:pt>
                <c:pt idx="2">
                  <c:v>0.29914240311575324</c:v>
                </c:pt>
                <c:pt idx="3">
                  <c:v>5.5459513363646254E-2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2007</c:v>
                </c:pt>
                <c:pt idx="2">
                  <c:v>2011</c:v>
                </c:pt>
                <c:pt idx="3">
                  <c:v>2016</c:v>
                </c:pt>
              </c:numCache>
            </c:numRef>
          </c:xVal>
          <c:yVal>
            <c:numRef>
              <c:f>Sanitation!$W$105:$W$116</c:f>
              <c:numCache>
                <c:formatCode>0.0</c:formatCode>
                <c:ptCount val="12"/>
                <c:pt idx="0">
                  <c:v>30.194516222999024</c:v>
                </c:pt>
                <c:pt idx="1">
                  <c:v>1.3102136803969529</c:v>
                </c:pt>
                <c:pt idx="2">
                  <c:v>4.0450807811360683</c:v>
                </c:pt>
                <c:pt idx="3">
                  <c:v>2.1569089012402927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2007</c:v>
                </c:pt>
                <c:pt idx="2">
                  <c:v>2011</c:v>
                </c:pt>
                <c:pt idx="3">
                  <c:v>2016</c:v>
                </c:pt>
              </c:numCache>
            </c:numRef>
          </c:xVal>
          <c:yVal>
            <c:numRef>
              <c:f>Sanitation!$R$105:$R$116</c:f>
              <c:numCache>
                <c:formatCode>0.0</c:formatCode>
                <c:ptCount val="12"/>
                <c:pt idx="0">
                  <c:v>33.686428187807707</c:v>
                </c:pt>
                <c:pt idx="1">
                  <c:v>14.699238629717176</c:v>
                </c:pt>
                <c:pt idx="2">
                  <c:v>36.568617592379702</c:v>
                </c:pt>
                <c:pt idx="3">
                  <c:v>14.556491465259272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2007</c:v>
                </c:pt>
                <c:pt idx="2">
                  <c:v>2011</c:v>
                </c:pt>
                <c:pt idx="3">
                  <c:v>2016</c:v>
                </c:pt>
              </c:numCache>
            </c:numRef>
          </c:xVal>
          <c:yVal>
            <c:numRef>
              <c:f>Sanitation!$M$105:$M$116</c:f>
              <c:numCache>
                <c:formatCode>0.0</c:formatCode>
                <c:ptCount val="12"/>
                <c:pt idx="0">
                  <c:v>52.937071714928017</c:v>
                </c:pt>
                <c:pt idx="1">
                  <c:v>42.157401631961591</c:v>
                </c:pt>
                <c:pt idx="2">
                  <c:v>60.790200373384309</c:v>
                </c:pt>
                <c:pt idx="3">
                  <c:v>48.168435245832718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2007</c:v>
                </c:pt>
                <c:pt idx="2">
                  <c:v>2011</c:v>
                </c:pt>
                <c:pt idx="3">
                  <c:v>2016</c:v>
                </c:pt>
              </c:numCache>
            </c:numRef>
          </c:xVal>
          <c:yVal>
            <c:numRef>
              <c:f>Sanitation!$H$105:$H$116</c:f>
              <c:numCache>
                <c:formatCode>0.0</c:formatCode>
                <c:ptCount val="12"/>
                <c:pt idx="0">
                  <c:v>67.985489061273014</c:v>
                </c:pt>
                <c:pt idx="1">
                  <c:v>63.964474588279039</c:v>
                </c:pt>
                <c:pt idx="2">
                  <c:v>80.722573178477148</c:v>
                </c:pt>
                <c:pt idx="3">
                  <c:v>71.633688930502416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2007</c:v>
                </c:pt>
                <c:pt idx="2">
                  <c:v>2011</c:v>
                </c:pt>
                <c:pt idx="3">
                  <c:v>2016</c:v>
                </c:pt>
              </c:numCache>
            </c:numRef>
          </c:xVal>
          <c:yVal>
            <c:numRef>
              <c:f>Sanitation!$X$105:$X$116</c:f>
              <c:numCache>
                <c:formatCode>0.0</c:formatCode>
                <c:ptCount val="12"/>
                <c:pt idx="0">
                  <c:v>76.23615488718508</c:v>
                </c:pt>
                <c:pt idx="1">
                  <c:v>97.160770268423008</c:v>
                </c:pt>
                <c:pt idx="2">
                  <c:v>97.529053126165564</c:v>
                </c:pt>
                <c:pt idx="3">
                  <c:v>99.18407347574319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2007</c:v>
                </c:pt>
                <c:pt idx="2">
                  <c:v>2011</c:v>
                </c:pt>
                <c:pt idx="3">
                  <c:v>2016</c:v>
                </c:pt>
              </c:numCache>
            </c:numRef>
          </c:xVal>
          <c:yVal>
            <c:numRef>
              <c:f>Sanitation!$S$105:$S$116</c:f>
              <c:numCache>
                <c:formatCode>0.0</c:formatCode>
                <c:ptCount val="12"/>
                <c:pt idx="0">
                  <c:v>49.222809543721127</c:v>
                </c:pt>
                <c:pt idx="1">
                  <c:v>86.458418645186512</c:v>
                </c:pt>
                <c:pt idx="2">
                  <c:v>83.076814667181296</c:v>
                </c:pt>
                <c:pt idx="3">
                  <c:v>94.47374743425668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2007</c:v>
                </c:pt>
                <c:pt idx="2">
                  <c:v>2011</c:v>
                </c:pt>
                <c:pt idx="3">
                  <c:v>2016</c:v>
                </c:pt>
              </c:numCache>
            </c:numRef>
          </c:xVal>
          <c:yVal>
            <c:numRef>
              <c:f>Sanitation!$N$105:$N$116</c:f>
              <c:numCache>
                <c:formatCode>0.0</c:formatCode>
                <c:ptCount val="12"/>
                <c:pt idx="0">
                  <c:v>38.660485830858008</c:v>
                </c:pt>
                <c:pt idx="1">
                  <c:v>60.692786841729372</c:v>
                </c:pt>
                <c:pt idx="2">
                  <c:v>36.670814662348747</c:v>
                </c:pt>
                <c:pt idx="3">
                  <c:v>77.555367601397478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2007</c:v>
                </c:pt>
                <c:pt idx="2">
                  <c:v>2011</c:v>
                </c:pt>
                <c:pt idx="3">
                  <c:v>2016</c:v>
                </c:pt>
              </c:numCache>
            </c:numRef>
          </c:xVal>
          <c:yVal>
            <c:numRef>
              <c:f>Sanitation!$I$105:$I$116</c:f>
              <c:numCache>
                <c:formatCode>0.0</c:formatCode>
                <c:ptCount val="12"/>
                <c:pt idx="0">
                  <c:v>13.181150213530554</c:v>
                </c:pt>
                <c:pt idx="1">
                  <c:v>24.013875905832453</c:v>
                </c:pt>
                <c:pt idx="2">
                  <c:v>15.499751584344232</c:v>
                </c:pt>
                <c:pt idx="3">
                  <c:v>41.891640497878491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2007</c:v>
                </c:pt>
                <c:pt idx="2">
                  <c:v>2011</c:v>
                </c:pt>
                <c:pt idx="3">
                  <c:v>2016</c:v>
                </c:pt>
              </c:numCache>
            </c:numRef>
          </c:xVal>
          <c:yVal>
            <c:numRef>
              <c:f>Sanitation!$D$105:$D$116</c:f>
              <c:numCache>
                <c:formatCode>0.0</c:formatCode>
                <c:ptCount val="12"/>
                <c:pt idx="0">
                  <c:v>5.3634070158841398</c:v>
                </c:pt>
                <c:pt idx="1">
                  <c:v>4.7193036428419362</c:v>
                </c:pt>
                <c:pt idx="2">
                  <c:v>6.3606614480199832</c:v>
                </c:pt>
                <c:pt idx="3">
                  <c:v>20.518331748787688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1.4316187343129303</c:v>
                </c:pt>
                <c:pt idx="1">
                  <c:v>12.592951736463441</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0.54216178130920822</c:v>
                </c:pt>
                <c:pt idx="1">
                  <c:v>4.7690191401822881</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30.997135407406518</c:v>
                </c:pt>
                <c:pt idx="1">
                  <c:v>7.0378271019231988</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67.029084076971344</c:v>
                </c:pt>
                <c:pt idx="1">
                  <c:v>75.600202021431073</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7.1819705211824125</c:v>
                </c:pt>
                <c:pt idx="1">
                  <c:v>24.860884100734935</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3.7533436483372298</c:v>
                </c:pt>
                <c:pt idx="1">
                  <c:v>12.992456757700397</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38.053738535268984</c:v>
                </c:pt>
                <c:pt idx="1">
                  <c:v>11.130777842391524</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51.010947295211373</c:v>
                </c:pt>
                <c:pt idx="1">
                  <c:v>51.015881299173138</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22.298474447313275</c:v>
                </c:pt>
                <c:pt idx="1">
                  <c:v>42.036587327800859</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15.356561822154196</c:v>
                </c:pt>
                <c:pt idx="1">
                  <c:v>28.949848278501307</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30.779676518313408</c:v>
                </c:pt>
                <c:pt idx="1">
                  <c:v>11.610239344032379</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31.565287212219118</c:v>
                </c:pt>
                <c:pt idx="1">
                  <c:v>17.403325049665455</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36.620870675598383</c:v>
                </c:pt>
                <c:pt idx="1">
                  <c:v>66.024380778009444</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18.844807675444319</c:v>
                </c:pt>
                <c:pt idx="1">
                  <c:v>33.975619221990556</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20.693056989860906</c:v>
                </c:pt>
                <c:pt idx="1">
                  <c:v>0</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23.841264659096396</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70.673514093794907</c:v>
                </c:pt>
                <c:pt idx="1">
                  <c:v>87.799918610345628</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9.8203123383714157</c:v>
                </c:pt>
                <c:pt idx="1">
                  <c:v>12.200081389654372</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11.791724229285592</c:v>
                </c:pt>
                <c:pt idx="1">
                  <c:v>0</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7.7144493385480928</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2007</c:v>
                </c:pt>
                <c:pt idx="2">
                  <c:v>2011</c:v>
                </c:pt>
                <c:pt idx="3">
                  <c:v>2016</c:v>
                </c:pt>
              </c:numCache>
            </c:numRef>
          </c:xVal>
          <c:yVal>
            <c:numRef>
              <c:f>Sanitation!$AB$205:$AB$216</c:f>
              <c:numCache>
                <c:formatCode>0.0</c:formatCode>
                <c:ptCount val="12"/>
                <c:pt idx="0">
                  <c:v>6.2463990242554503</c:v>
                </c:pt>
                <c:pt idx="1">
                  <c:v>0</c:v>
                </c:pt>
                <c:pt idx="2">
                  <c:v>0</c:v>
                </c:pt>
                <c:pt idx="3">
                  <c:v>1.4935524355312122E-2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2007</c:v>
                </c:pt>
                <c:pt idx="2">
                  <c:v>2011</c:v>
                </c:pt>
                <c:pt idx="3">
                  <c:v>2016</c:v>
                </c:pt>
              </c:numCache>
            </c:numRef>
          </c:xVal>
          <c:yVal>
            <c:numRef>
              <c:f>Sanitation!$W$205:$W$216</c:f>
              <c:numCache>
                <c:formatCode>0.0</c:formatCode>
                <c:ptCount val="12"/>
                <c:pt idx="0">
                  <c:v>20.400049687948275</c:v>
                </c:pt>
                <c:pt idx="1">
                  <c:v>0</c:v>
                </c:pt>
                <c:pt idx="2">
                  <c:v>0</c:v>
                </c:pt>
                <c:pt idx="3">
                  <c:v>0.38657539278732422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2007</c:v>
                </c:pt>
                <c:pt idx="2">
                  <c:v>2011</c:v>
                </c:pt>
                <c:pt idx="3">
                  <c:v>2016</c:v>
                </c:pt>
              </c:numCache>
            </c:numRef>
          </c:xVal>
          <c:yVal>
            <c:numRef>
              <c:f>Sanitation!$R$205:$R$216</c:f>
              <c:numCache>
                <c:formatCode>0.0</c:formatCode>
                <c:ptCount val="12"/>
                <c:pt idx="0">
                  <c:v>26.11582150947681</c:v>
                </c:pt>
                <c:pt idx="1">
                  <c:v>1.1311159620162159</c:v>
                </c:pt>
                <c:pt idx="2">
                  <c:v>0.59850045166539201</c:v>
                </c:pt>
                <c:pt idx="3">
                  <c:v>2.3138176770178829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2007</c:v>
                </c:pt>
                <c:pt idx="2">
                  <c:v>2011</c:v>
                </c:pt>
                <c:pt idx="3">
                  <c:v>2016</c:v>
                </c:pt>
              </c:numCache>
            </c:numRef>
          </c:xVal>
          <c:yVal>
            <c:numRef>
              <c:f>Sanitation!$M$205:$M$216</c:f>
              <c:numCache>
                <c:formatCode>0.0</c:formatCode>
                <c:ptCount val="12"/>
                <c:pt idx="0">
                  <c:v>28.213707378201384</c:v>
                </c:pt>
                <c:pt idx="1">
                  <c:v>1.4957823175348643</c:v>
                </c:pt>
                <c:pt idx="2">
                  <c:v>0.90276155245108347</c:v>
                </c:pt>
                <c:pt idx="3">
                  <c:v>9.5098768006747676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2007</c:v>
                </c:pt>
                <c:pt idx="2">
                  <c:v>2011</c:v>
                </c:pt>
                <c:pt idx="3">
                  <c:v>2016</c:v>
                </c:pt>
              </c:numCache>
            </c:numRef>
          </c:xVal>
          <c:yVal>
            <c:numRef>
              <c:f>Sanitation!$H$205:$H$216</c:f>
              <c:numCache>
                <c:formatCode>0.0</c:formatCode>
                <c:ptCount val="12"/>
                <c:pt idx="0">
                  <c:v>37.839700729233364</c:v>
                </c:pt>
                <c:pt idx="1">
                  <c:v>11.917059727807388</c:v>
                </c:pt>
                <c:pt idx="2">
                  <c:v>15.557121276748376</c:v>
                </c:pt>
                <c:pt idx="3">
                  <c:v>26.57363553148636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2007</c:v>
                </c:pt>
                <c:pt idx="2">
                  <c:v>2011</c:v>
                </c:pt>
                <c:pt idx="3">
                  <c:v>2016</c:v>
                </c:pt>
              </c:numCache>
            </c:numRef>
          </c:xVal>
          <c:yVal>
            <c:numRef>
              <c:f>Sanitation!$X$205:$X$216</c:f>
              <c:numCache>
                <c:formatCode>0.0</c:formatCode>
                <c:ptCount val="12"/>
                <c:pt idx="0">
                  <c:v>78.605370919724223</c:v>
                </c:pt>
                <c:pt idx="1">
                  <c:v>96.792386234305184</c:v>
                </c:pt>
                <c:pt idx="2">
                  <c:v>99.167004496309914</c:v>
                </c:pt>
                <c:pt idx="3">
                  <c:v>99.546215523456965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2007</c:v>
                </c:pt>
                <c:pt idx="2">
                  <c:v>2011</c:v>
                </c:pt>
                <c:pt idx="3">
                  <c:v>2016</c:v>
                </c:pt>
              </c:numCache>
            </c:numRef>
          </c:xVal>
          <c:yVal>
            <c:numRef>
              <c:f>Sanitation!$S$205:$S$216</c:f>
              <c:numCache>
                <c:formatCode>0.0</c:formatCode>
                <c:ptCount val="12"/>
                <c:pt idx="0">
                  <c:v>63.295560121031542</c:v>
                </c:pt>
                <c:pt idx="1">
                  <c:v>97.013815098479412</c:v>
                </c:pt>
                <c:pt idx="2">
                  <c:v>97.718984939891556</c:v>
                </c:pt>
                <c:pt idx="3">
                  <c:v>97.42497585116412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2007</c:v>
                </c:pt>
                <c:pt idx="2">
                  <c:v>2011</c:v>
                </c:pt>
                <c:pt idx="3">
                  <c:v>2016</c:v>
                </c:pt>
              </c:numCache>
            </c:numRef>
          </c:xVal>
          <c:yVal>
            <c:numRef>
              <c:f>Sanitation!$N$205:$N$216</c:f>
              <c:numCache>
                <c:formatCode>0.0</c:formatCode>
                <c:ptCount val="12"/>
                <c:pt idx="0">
                  <c:v>52.512166419754415</c:v>
                </c:pt>
                <c:pt idx="1">
                  <c:v>89.271743667452853</c:v>
                </c:pt>
                <c:pt idx="2">
                  <c:v>95.3812557395825</c:v>
                </c:pt>
                <c:pt idx="3">
                  <c:v>94.619402359891211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2007</c:v>
                </c:pt>
                <c:pt idx="2">
                  <c:v>2011</c:v>
                </c:pt>
                <c:pt idx="3">
                  <c:v>2016</c:v>
                </c:pt>
              </c:numCache>
            </c:numRef>
          </c:xVal>
          <c:yVal>
            <c:numRef>
              <c:f>Sanitation!$I$205:$I$216</c:f>
              <c:numCache>
                <c:formatCode>0.0</c:formatCode>
                <c:ptCount val="12"/>
                <c:pt idx="0">
                  <c:v>47.821215271181984</c:v>
                </c:pt>
                <c:pt idx="1">
                  <c:v>82.183826800836187</c:v>
                </c:pt>
                <c:pt idx="2">
                  <c:v>87.966257426654167</c:v>
                </c:pt>
                <c:pt idx="3">
                  <c:v>83.675678652601121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2007</c:v>
                </c:pt>
                <c:pt idx="2">
                  <c:v>2011</c:v>
                </c:pt>
                <c:pt idx="3">
                  <c:v>2016</c:v>
                </c:pt>
              </c:numCache>
            </c:numRef>
          </c:xVal>
          <c:yVal>
            <c:numRef>
              <c:f>Sanitation!$D$205:$D$216</c:f>
              <c:numCache>
                <c:formatCode>0.0</c:formatCode>
                <c:ptCount val="12"/>
                <c:pt idx="0">
                  <c:v>29.520570818132693</c:v>
                </c:pt>
                <c:pt idx="1">
                  <c:v>54.797050775850607</c:v>
                </c:pt>
                <c:pt idx="2">
                  <c:v>63.865720995842587</c:v>
                </c:pt>
                <c:pt idx="3">
                  <c:v>61.332448919264557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17.943073630584468</c:v>
                </c:pt>
                <c:pt idx="1">
                  <c:v>37.465782338681464</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16.658016211924814</c:v>
                </c:pt>
                <c:pt idx="1">
                  <c:v>34.782536283326436</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36.14087903859172</c:v>
                </c:pt>
                <c:pt idx="1">
                  <c:v>11.805501135145505</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29.258031118898998</c:v>
                </c:pt>
                <c:pt idx="1">
                  <c:v>15.946180242846594</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32.082790469247769</c:v>
                </c:pt>
                <c:pt idx="1">
                  <c:v>56.128245831635326</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23.615954876117076</c:v>
                </c:pt>
                <c:pt idx="1">
                  <c:v>41.31567427422047</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23.81763320014943</c:v>
                </c:pt>
                <c:pt idx="1">
                  <c:v>2.5560798941442044</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20.483621454485728</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37.399331482085074</c:v>
                </c:pt>
                <c:pt idx="1">
                  <c:v>62.203561957761202</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22.724768014790637</c:v>
                </c:pt>
                <c:pt idx="1">
                  <c:v>37.796438042238798</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19.62757696025119</c:v>
                </c:pt>
                <c:pt idx="1">
                  <c:v>0</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20.248323542873095</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52.831351657059543</c:v>
                </c:pt>
                <c:pt idx="1">
                  <c:v>74.641049702619895</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17.9492065847482</c:v>
                </c:pt>
                <c:pt idx="1">
                  <c:v>25.358950297380105</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13.444249658343324</c:v>
                </c:pt>
                <c:pt idx="1">
                  <c:v>0</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15.775192099848937</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76.776087575174415</c:v>
                </c:pt>
                <c:pt idx="1">
                  <c:v>93.303205419990022</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5.5105683114895756</c:v>
                </c:pt>
                <c:pt idx="1">
                  <c:v>6.6967945800099775</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12.860782813228525</c:v>
                </c:pt>
                <c:pt idx="1">
                  <c:v>0</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4.8525613001074817</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2007</c:v>
                </c:pt>
                <c:pt idx="2">
                  <c:v>2011</c:v>
                </c:pt>
                <c:pt idx="3">
                  <c:v>2016</c:v>
                </c:pt>
              </c:numCache>
            </c:numRef>
          </c:xVal>
          <c:yVal>
            <c:numRef>
              <c:f>Sanitation!$AB$305:$AB$316</c:f>
              <c:numCache>
                <c:formatCode>0.0</c:formatCode>
                <c:ptCount val="12"/>
                <c:pt idx="0">
                  <c:v>56.423492931635444</c:v>
                </c:pt>
                <c:pt idx="1">
                  <c:v>27.46747909802097</c:v>
                </c:pt>
                <c:pt idx="2">
                  <c:v>28.002319723700086</c:v>
                </c:pt>
                <c:pt idx="3">
                  <c:v>35.739813686198701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2007</c:v>
                </c:pt>
                <c:pt idx="2">
                  <c:v>2011</c:v>
                </c:pt>
                <c:pt idx="3">
                  <c:v>2016</c:v>
                </c:pt>
              </c:numCache>
            </c:numRef>
          </c:xVal>
          <c:yVal>
            <c:numRef>
              <c:f>Sanitation!$W$305:$W$316</c:f>
              <c:numCache>
                <c:formatCode>0.0</c:formatCode>
                <c:ptCount val="12"/>
                <c:pt idx="0">
                  <c:v>73.676210701995259</c:v>
                </c:pt>
                <c:pt idx="1">
                  <c:v>37.352179410445594</c:v>
                </c:pt>
                <c:pt idx="2">
                  <c:v>50.575595159906243</c:v>
                </c:pt>
                <c:pt idx="3">
                  <c:v>59.390374946493118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2007</c:v>
                </c:pt>
                <c:pt idx="2">
                  <c:v>2011</c:v>
                </c:pt>
                <c:pt idx="3">
                  <c:v>2016</c:v>
                </c:pt>
              </c:numCache>
            </c:numRef>
          </c:xVal>
          <c:yVal>
            <c:numRef>
              <c:f>Sanitation!$R$305:$R$316</c:f>
              <c:numCache>
                <c:formatCode>0.0</c:formatCode>
                <c:ptCount val="12"/>
                <c:pt idx="0">
                  <c:v>77.709476491246065</c:v>
                </c:pt>
                <c:pt idx="1">
                  <c:v>58.627494740261042</c:v>
                </c:pt>
                <c:pt idx="2">
                  <c:v>62.215679142792332</c:v>
                </c:pt>
                <c:pt idx="3">
                  <c:v>62.343161243256873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2007</c:v>
                </c:pt>
                <c:pt idx="2">
                  <c:v>2011</c:v>
                </c:pt>
                <c:pt idx="3">
                  <c:v>2016</c:v>
                </c:pt>
              </c:numCache>
            </c:numRef>
          </c:xVal>
          <c:yVal>
            <c:numRef>
              <c:f>Sanitation!$M$305:$M$316</c:f>
              <c:numCache>
                <c:formatCode>0.0</c:formatCode>
                <c:ptCount val="12"/>
                <c:pt idx="0">
                  <c:v>81.654161674701314</c:v>
                </c:pt>
                <c:pt idx="1">
                  <c:v>66.564067710194834</c:v>
                </c:pt>
                <c:pt idx="2">
                  <c:v>75.064702577360194</c:v>
                </c:pt>
                <c:pt idx="3">
                  <c:v>70.128567002143242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2007</c:v>
                </c:pt>
                <c:pt idx="2">
                  <c:v>2011</c:v>
                </c:pt>
                <c:pt idx="3">
                  <c:v>2016</c:v>
                </c:pt>
              </c:numCache>
            </c:numRef>
          </c:xVal>
          <c:yVal>
            <c:numRef>
              <c:f>Sanitation!$H$305:$H$316</c:f>
              <c:numCache>
                <c:formatCode>0.0</c:formatCode>
                <c:ptCount val="12"/>
                <c:pt idx="0">
                  <c:v>78.665735396901169</c:v>
                </c:pt>
                <c:pt idx="1">
                  <c:v>65.446305386698825</c:v>
                </c:pt>
                <c:pt idx="2">
                  <c:v>82.497496526797036</c:v>
                </c:pt>
                <c:pt idx="3">
                  <c:v>86.331021317801074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2007</c:v>
                </c:pt>
                <c:pt idx="2">
                  <c:v>2011</c:v>
                </c:pt>
                <c:pt idx="3">
                  <c:v>2016</c:v>
                </c:pt>
              </c:numCache>
            </c:numRef>
          </c:xVal>
          <c:yVal>
            <c:numRef>
              <c:f>Sanitation!$X$305:$X$316</c:f>
              <c:numCache>
                <c:formatCode>0.0</c:formatCode>
                <c:ptCount val="12"/>
                <c:pt idx="0">
                  <c:v>23.006309859221282</c:v>
                </c:pt>
                <c:pt idx="1">
                  <c:v>45.259131952389694</c:v>
                </c:pt>
                <c:pt idx="2">
                  <c:v>47.206336863403934</c:v>
                </c:pt>
                <c:pt idx="3">
                  <c:v>55.348509804205527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2007</c:v>
                </c:pt>
                <c:pt idx="2">
                  <c:v>2011</c:v>
                </c:pt>
                <c:pt idx="3">
                  <c:v>2016</c:v>
                </c:pt>
              </c:numCache>
            </c:numRef>
          </c:xVal>
          <c:yVal>
            <c:numRef>
              <c:f>Sanitation!$S$305:$S$316</c:f>
              <c:numCache>
                <c:formatCode>0.0</c:formatCode>
                <c:ptCount val="12"/>
                <c:pt idx="0">
                  <c:v>6.1078543517826329</c:v>
                </c:pt>
                <c:pt idx="1">
                  <c:v>25.694516265767593</c:v>
                </c:pt>
                <c:pt idx="2">
                  <c:v>19.576253805657824</c:v>
                </c:pt>
                <c:pt idx="3">
                  <c:v>32.893960540944981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2007</c:v>
                </c:pt>
                <c:pt idx="2">
                  <c:v>2011</c:v>
                </c:pt>
                <c:pt idx="3">
                  <c:v>2016</c:v>
                </c:pt>
              </c:numCache>
            </c:numRef>
          </c:xVal>
          <c:yVal>
            <c:numRef>
              <c:f>Sanitation!$N$305:$N$316</c:f>
              <c:numCache>
                <c:formatCode>0.0</c:formatCode>
                <c:ptCount val="12"/>
                <c:pt idx="0">
                  <c:v>5.5349421457820673</c:v>
                </c:pt>
                <c:pt idx="1">
                  <c:v>10.870023133253778</c:v>
                </c:pt>
                <c:pt idx="2">
                  <c:v>13.746837162012573</c:v>
                </c:pt>
                <c:pt idx="3">
                  <c:v>28.483077531143149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2007</c:v>
                </c:pt>
                <c:pt idx="2">
                  <c:v>2011</c:v>
                </c:pt>
                <c:pt idx="3">
                  <c:v>2016</c:v>
                </c:pt>
              </c:numCache>
            </c:numRef>
          </c:xVal>
          <c:yVal>
            <c:numRef>
              <c:f>Sanitation!$I$305:$I$316</c:f>
              <c:numCache>
                <c:formatCode>0.0</c:formatCode>
                <c:ptCount val="12"/>
                <c:pt idx="0">
                  <c:v>3.8292493178380207</c:v>
                </c:pt>
                <c:pt idx="1">
                  <c:v>6.2825876980870303</c:v>
                </c:pt>
                <c:pt idx="2">
                  <c:v>8.3270522303491763</c:v>
                </c:pt>
                <c:pt idx="3">
                  <c:v>21.411729294682594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2007</c:v>
                </c:pt>
                <c:pt idx="2">
                  <c:v>2011</c:v>
                </c:pt>
                <c:pt idx="3">
                  <c:v>2016</c:v>
                </c:pt>
              </c:numCache>
            </c:numRef>
          </c:xVal>
          <c:yVal>
            <c:numRef>
              <c:f>Sanitation!$D$305:$D$316</c:f>
              <c:numCache>
                <c:formatCode>0.0</c:formatCode>
                <c:ptCount val="12"/>
                <c:pt idx="0">
                  <c:v>0.94344421142917845</c:v>
                </c:pt>
                <c:pt idx="1">
                  <c:v>3.9958849115577344</c:v>
                </c:pt>
                <c:pt idx="2">
                  <c:v>6.5971412987522449</c:v>
                </c:pt>
                <c:pt idx="3">
                  <c:v>8.695467366797331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0.66988556176641356</c:v>
                </c:pt>
                <c:pt idx="1">
                  <c:v>7.6151056619010795</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0.18799727709262737</c:v>
                </c:pt>
                <c:pt idx="1">
                  <c:v>2.1371099944817926</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26.298471183637048</c:v>
                </c:pt>
                <c:pt idx="1">
                  <c:v>5.9868576329578218</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72.843645977503911</c:v>
                </c:pt>
                <c:pt idx="1">
                  <c:v>84.260926710659305</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1.011090989604249</c:v>
                </c:pt>
                <c:pt idx="1">
                  <c:v>15.132398065366953</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0.30060491522234356</c:v>
                </c:pt>
                <c:pt idx="1">
                  <c:v>4.4989751509217406</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20.35452447709099</c:v>
                </c:pt>
                <c:pt idx="1">
                  <c:v>12.582645728650732</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78.333779618082417</c:v>
                </c:pt>
                <c:pt idx="1">
                  <c:v>67.785981055060574</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2.6607706544412815</c:v>
                </c:pt>
                <c:pt idx="1">
                  <c:v>22.812597097173537</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0.54229884720930754</c:v>
                </c:pt>
                <c:pt idx="1">
                  <c:v>4.649496974494169</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23.795236547326112</c:v>
                </c:pt>
                <c:pt idx="1">
                  <c:v>16.006722429004867</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73.001693951023299</c:v>
                </c:pt>
                <c:pt idx="1">
                  <c:v>56.531183499327426</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6.5745643698913838</c:v>
                </c:pt>
                <c:pt idx="1">
                  <c:v>27.832858975434156</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1.7630138525293051</c:v>
                </c:pt>
                <c:pt idx="1">
                  <c:v>7.4635691687654253</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29.563622155603525</c:v>
                </c:pt>
                <c:pt idx="1">
                  <c:v>17.111098376269638</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62.098799621975786</c:v>
                </c:pt>
                <c:pt idx="1">
                  <c:v>47.592473479530781</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20.636823603373376</c:v>
                </c:pt>
                <c:pt idx="1">
                  <c:v>48.790760887264959</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5.3358226869152183</c:v>
                </c:pt>
                <c:pt idx="1">
                  <c:v>12.615257747881707</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25.780790443350725</c:v>
                </c:pt>
                <c:pt idx="1">
                  <c:v>14.357908018079797</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48.246563266360681</c:v>
                </c:pt>
                <c:pt idx="1">
                  <c:v>24.236073346773537</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0.66988556176641356</c:v>
                </c:pt>
                <c:pt idx="1">
                  <c:v>7.6151056619010795</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0.18799727709262737</c:v>
                </c:pt>
                <c:pt idx="1">
                  <c:v>2.1371099944817926</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26.298471183637048</c:v>
                </c:pt>
                <c:pt idx="1">
                  <c:v>5.9868576329578218</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72.843645977503911</c:v>
                </c:pt>
                <c:pt idx="1">
                  <c:v>84.260926710659305</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1.011090989604249</c:v>
                </c:pt>
                <c:pt idx="1">
                  <c:v>15.132398065366953</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0.30060491522234356</c:v>
                </c:pt>
                <c:pt idx="1">
                  <c:v>4.4989751509217406</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20.35452447709099</c:v>
                </c:pt>
                <c:pt idx="1">
                  <c:v>12.582645728650732</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78.333779618082417</c:v>
                </c:pt>
                <c:pt idx="1">
                  <c:v>67.785981055060574</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2.6607706544412815</c:v>
                </c:pt>
                <c:pt idx="1">
                  <c:v>22.812597097173537</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0.54229884720930754</c:v>
                </c:pt>
                <c:pt idx="1">
                  <c:v>4.649496974494169</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23.795236547326112</c:v>
                </c:pt>
                <c:pt idx="1">
                  <c:v>16.006722429004867</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73.001693951023299</c:v>
                </c:pt>
                <c:pt idx="1">
                  <c:v>56.531183499327426</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6.5745643698913838</c:v>
                </c:pt>
                <c:pt idx="1">
                  <c:v>27.832858975434156</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1.7630138525293051</c:v>
                </c:pt>
                <c:pt idx="1">
                  <c:v>7.4635691687654253</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29.563622155603525</c:v>
                </c:pt>
                <c:pt idx="1">
                  <c:v>17.111098376269638</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62.098799621975786</c:v>
                </c:pt>
                <c:pt idx="1">
                  <c:v>47.592473479530781</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20.636823603373376</c:v>
                </c:pt>
                <c:pt idx="1">
                  <c:v>48.790760887264959</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5.3358226869152183</c:v>
                </c:pt>
                <c:pt idx="1">
                  <c:v>12.615257747881707</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25.780790443350725</c:v>
                </c:pt>
                <c:pt idx="1">
                  <c:v>14.357908018079797</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48.246563266360681</c:v>
                </c:pt>
                <c:pt idx="1">
                  <c:v>24.236073346773537</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1.4316187343129303</c:v>
                </c:pt>
                <c:pt idx="1">
                  <c:v>12.592951736463441</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0.54216178130920822</c:v>
                </c:pt>
                <c:pt idx="1">
                  <c:v>4.7690191401822881</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30.997135407406518</c:v>
                </c:pt>
                <c:pt idx="1">
                  <c:v>7.0378271019231988</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67.029084076971344</c:v>
                </c:pt>
                <c:pt idx="1">
                  <c:v>75.600202021431073</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7.1819705211824125</c:v>
                </c:pt>
                <c:pt idx="1">
                  <c:v>24.860884100734935</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3.7533436483372298</c:v>
                </c:pt>
                <c:pt idx="1">
                  <c:v>12.992456757700397</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38.053738535268984</c:v>
                </c:pt>
                <c:pt idx="1">
                  <c:v>11.130777842391524</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51.010947295211373</c:v>
                </c:pt>
                <c:pt idx="1">
                  <c:v>51.015881299173138</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22.298474447313275</c:v>
                </c:pt>
                <c:pt idx="1">
                  <c:v>42.036587327800859</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15.356561822154196</c:v>
                </c:pt>
                <c:pt idx="1">
                  <c:v>28.949848278501307</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30.779676518313408</c:v>
                </c:pt>
                <c:pt idx="1">
                  <c:v>11.610239344032379</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31.565287212219118</c:v>
                </c:pt>
                <c:pt idx="1">
                  <c:v>17.403325049665455</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36.620870675598383</c:v>
                </c:pt>
                <c:pt idx="1">
                  <c:v>66.024380778009444</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18.844807675444319</c:v>
                </c:pt>
                <c:pt idx="1">
                  <c:v>33.975619221990556</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20.693056989860906</c:v>
                </c:pt>
                <c:pt idx="1">
                  <c:v>0</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23.841264659096396</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70.673514093794907</c:v>
                </c:pt>
                <c:pt idx="1">
                  <c:v>87.799918610345628</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9.8203123383714157</c:v>
                </c:pt>
                <c:pt idx="1">
                  <c:v>12.200081389654372</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11.791724229285592</c:v>
                </c:pt>
                <c:pt idx="1">
                  <c:v>0</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7.7144493385480928</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17.943073630584468</c:v>
                </c:pt>
                <c:pt idx="1">
                  <c:v>37.465782338681464</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16.658016211924814</c:v>
                </c:pt>
                <c:pt idx="1">
                  <c:v>34.782536283326436</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36.14087903859172</c:v>
                </c:pt>
                <c:pt idx="1">
                  <c:v>11.805501135145505</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29.258031118898998</c:v>
                </c:pt>
                <c:pt idx="1">
                  <c:v>15.946180242846594</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32.082790469247769</c:v>
                </c:pt>
                <c:pt idx="1">
                  <c:v>56.128245831635326</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23.615954876117076</c:v>
                </c:pt>
                <c:pt idx="1">
                  <c:v>41.31567427422047</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23.81763320014943</c:v>
                </c:pt>
                <c:pt idx="1">
                  <c:v>2.5560798941442044</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20.483621454485728</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37.399331482085074</c:v>
                </c:pt>
                <c:pt idx="1">
                  <c:v>62.203561957761202</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22.724768014790637</c:v>
                </c:pt>
                <c:pt idx="1">
                  <c:v>37.796438042238798</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19.62757696025119</c:v>
                </c:pt>
                <c:pt idx="1">
                  <c:v>0</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20.248323542873095</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52.831351657059543</c:v>
                </c:pt>
                <c:pt idx="1">
                  <c:v>74.641049702619895</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17.9492065847482</c:v>
                </c:pt>
                <c:pt idx="1">
                  <c:v>25.358950297380105</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13.444249658343324</c:v>
                </c:pt>
                <c:pt idx="1">
                  <c:v>0</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15.775192099848937</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76.776087575174415</c:v>
                </c:pt>
                <c:pt idx="1">
                  <c:v>93.303205419990022</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5.5105683114895756</c:v>
                </c:pt>
                <c:pt idx="1">
                  <c:v>6.6967945800099775</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12.860782813228525</c:v>
                </c:pt>
                <c:pt idx="1">
                  <c:v>0</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4.8525613001074817</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7.2338802393165871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14.871061499255511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77.895058261427906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6.9510917374159114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13.583236112017511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79.465672150566547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14.570336531860043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12.280328953681712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73.149334514458161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16.506752359678408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13.670090575245869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69.823157065075819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21.068203293361485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14.232768693717565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64.699028012921048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9.1508871682965314</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13.633764247282333</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77.215348584421079</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16.08014329189421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14.197495569825042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69.72236113828086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18.201865349733801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20.333247052608055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61.464887597657778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33.816425351531151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16.045910533031602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50.13766411543741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56.618447486198377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10.812606006982971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32.568946506818698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16.930445306753771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16.438757110081074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66.630797583164949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18.270138727195739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21.474799234979329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60.255062037824828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30.659512444297711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18.167008744035332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51.173478811666925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41.485656423227361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14.172740699789568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44.341602876982996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64.019959073427131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8.2865243287657417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27.693516597807317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MICS00!$M$18:$Q$18</c:f>
              <c:numCache>
                <c:formatCode>###0.0</c:formatCode>
                <c:ptCount val="5"/>
                <c:pt idx="0">
                  <c:v>22.202330135043077</c:v>
                </c:pt>
                <c:pt idx="1">
                  <c:v>22.162879057559156</c:v>
                </c:pt>
                <c:pt idx="2">
                  <c:v>21.893230530530403</c:v>
                </c:pt>
                <c:pt idx="3">
                  <c:v>28.525001659605028</c:v>
                </c:pt>
                <c:pt idx="4">
                  <c:v>42.462416332100382</c:v>
                </c:pt>
              </c:numCache>
            </c:numRef>
          </c:val>
          <c:extLst>
            <c:ext xmlns:c16="http://schemas.microsoft.com/office/drawing/2014/chart" uri="{C3380CC4-5D6E-409C-BE32-E72D297353CC}">
              <c16:uniqueId val="{00000000-E0EF-46AB-ADA9-0056D15D2C1B}"/>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MICS00!$M$19:$Q$19</c:f>
              <c:numCache>
                <c:formatCode>###0.0</c:formatCode>
                <c:ptCount val="5"/>
                <c:pt idx="0">
                  <c:v>11.767385787850637</c:v>
                </c:pt>
                <c:pt idx="1">
                  <c:v>12.457347695426883</c:v>
                </c:pt>
                <c:pt idx="2">
                  <c:v>9.181514635183925</c:v>
                </c:pt>
                <c:pt idx="3">
                  <c:v>18.804190602999178</c:v>
                </c:pt>
                <c:pt idx="4">
                  <c:v>14.725785799535593</c:v>
                </c:pt>
              </c:numCache>
            </c:numRef>
          </c:val>
          <c:extLst>
            <c:ext xmlns:c16="http://schemas.microsoft.com/office/drawing/2014/chart" uri="{C3380CC4-5D6E-409C-BE32-E72D297353CC}">
              <c16:uniqueId val="{00000001-E0EF-46AB-ADA9-0056D15D2C1B}"/>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MICS00!$M$20:$Q$20</c:f>
              <c:numCache>
                <c:formatCode>###0.0</c:formatCode>
                <c:ptCount val="5"/>
                <c:pt idx="0">
                  <c:v>18.632264485272366</c:v>
                </c:pt>
                <c:pt idx="1">
                  <c:v>14.476184721765335</c:v>
                </c:pt>
                <c:pt idx="2">
                  <c:v>18.517431673064543</c:v>
                </c:pt>
                <c:pt idx="3">
                  <c:v>19.022625084022366</c:v>
                </c:pt>
                <c:pt idx="4">
                  <c:v>13.298655981682526</c:v>
                </c:pt>
              </c:numCache>
            </c:numRef>
          </c:val>
          <c:extLst>
            <c:ext xmlns:c16="http://schemas.microsoft.com/office/drawing/2014/chart" uri="{C3380CC4-5D6E-409C-BE32-E72D297353CC}">
              <c16:uniqueId val="{00000002-E0EF-46AB-ADA9-0056D15D2C1B}"/>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MICS00!$M$21:$Q$21</c:f>
              <c:numCache>
                <c:formatCode>###0.0</c:formatCode>
                <c:ptCount val="5"/>
                <c:pt idx="0">
                  <c:v>47.398019591833922</c:v>
                </c:pt>
                <c:pt idx="1">
                  <c:v>50.903588525248622</c:v>
                </c:pt>
                <c:pt idx="2">
                  <c:v>50.407823161221124</c:v>
                </c:pt>
                <c:pt idx="3">
                  <c:v>33.648182653373432</c:v>
                </c:pt>
                <c:pt idx="4">
                  <c:v>29.513141886681499</c:v>
                </c:pt>
              </c:numCache>
            </c:numRef>
          </c:val>
          <c:extLst>
            <c:ext xmlns:c16="http://schemas.microsoft.com/office/drawing/2014/chart" uri="{C3380CC4-5D6E-409C-BE32-E72D297353CC}">
              <c16:uniqueId val="{00000003-E0EF-46AB-ADA9-0056D15D2C1B}"/>
            </c:ext>
          </c:extLst>
        </c:ser>
        <c:dLbls>
          <c:showLegendKey val="0"/>
          <c:showVal val="0"/>
          <c:showCatName val="0"/>
          <c:showSerName val="0"/>
          <c:showPercent val="0"/>
          <c:showBubbleSize val="0"/>
        </c:dLbls>
        <c:gapWidth val="50"/>
        <c:overlap val="100"/>
        <c:axId val="391632000"/>
        <c:axId val="391633536"/>
      </c:barChart>
      <c:catAx>
        <c:axId val="391632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1633536"/>
        <c:crosses val="autoZero"/>
        <c:auto val="1"/>
        <c:lblAlgn val="ctr"/>
        <c:lblOffset val="100"/>
        <c:tickLblSkip val="1"/>
        <c:tickMarkSkip val="1"/>
        <c:noMultiLvlLbl val="0"/>
      </c:catAx>
      <c:valAx>
        <c:axId val="3916335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16320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MICS00!$R$15:$W$15</c:f>
              <c:strCache>
                <c:ptCount val="6"/>
                <c:pt idx="0">
                  <c:v>capital</c:v>
                </c:pt>
                <c:pt idx="1">
                  <c:v>centro sul</c:v>
                </c:pt>
                <c:pt idx="2">
                  <c:v>este</c:v>
                </c:pt>
                <c:pt idx="3">
                  <c:v>norte</c:v>
                </c:pt>
                <c:pt idx="4">
                  <c:v>oeste</c:v>
                </c:pt>
                <c:pt idx="5">
                  <c:v>sul</c:v>
                </c:pt>
              </c:strCache>
            </c:strRef>
          </c:cat>
          <c:val>
            <c:numRef>
              <c:f>MICS00!$R$18:$W$18</c:f>
              <c:numCache>
                <c:formatCode>###0.0</c:formatCode>
                <c:ptCount val="6"/>
                <c:pt idx="0">
                  <c:v>64.257997537684048</c:v>
                </c:pt>
                <c:pt idx="1">
                  <c:v>68.130705079298139</c:v>
                </c:pt>
                <c:pt idx="2">
                  <c:v>40.365866489576305</c:v>
                </c:pt>
                <c:pt idx="3">
                  <c:v>63.284410392139144</c:v>
                </c:pt>
                <c:pt idx="4">
                  <c:v>55.96797253937283</c:v>
                </c:pt>
                <c:pt idx="5">
                  <c:v>53.106118952441328</c:v>
                </c:pt>
              </c:numCache>
            </c:numRef>
          </c:val>
          <c:extLst>
            <c:ext xmlns:c16="http://schemas.microsoft.com/office/drawing/2014/chart" uri="{C3380CC4-5D6E-409C-BE32-E72D297353CC}">
              <c16:uniqueId val="{00000000-44D6-40FA-9711-BBB95E1E8AB1}"/>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MICS00!$R$15:$W$15</c:f>
              <c:strCache>
                <c:ptCount val="6"/>
                <c:pt idx="0">
                  <c:v>capital</c:v>
                </c:pt>
                <c:pt idx="1">
                  <c:v>centro sul</c:v>
                </c:pt>
                <c:pt idx="2">
                  <c:v>este</c:v>
                </c:pt>
                <c:pt idx="3">
                  <c:v>norte</c:v>
                </c:pt>
                <c:pt idx="4">
                  <c:v>oeste</c:v>
                </c:pt>
                <c:pt idx="5">
                  <c:v>sul</c:v>
                </c:pt>
              </c:strCache>
            </c:strRef>
          </c:cat>
          <c:val>
            <c:numRef>
              <c:f>MICS00!$R$19:$W$19</c:f>
              <c:numCache>
                <c:formatCode>###0.0</c:formatCode>
                <c:ptCount val="6"/>
                <c:pt idx="0">
                  <c:v>3.1072847041003597</c:v>
                </c:pt>
                <c:pt idx="1">
                  <c:v>5.3160749422599327</c:v>
                </c:pt>
                <c:pt idx="2">
                  <c:v>15.189234249343938</c:v>
                </c:pt>
                <c:pt idx="3">
                  <c:v>5.2152286267911583</c:v>
                </c:pt>
                <c:pt idx="4">
                  <c:v>17.396316998771045</c:v>
                </c:pt>
                <c:pt idx="5">
                  <c:v>8.2248618655466075</c:v>
                </c:pt>
              </c:numCache>
            </c:numRef>
          </c:val>
          <c:extLst>
            <c:ext xmlns:c16="http://schemas.microsoft.com/office/drawing/2014/chart" uri="{C3380CC4-5D6E-409C-BE32-E72D297353CC}">
              <c16:uniqueId val="{00000001-44D6-40FA-9711-BBB95E1E8AB1}"/>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MICS00!$R$15:$W$15</c:f>
              <c:strCache>
                <c:ptCount val="6"/>
                <c:pt idx="0">
                  <c:v>capital</c:v>
                </c:pt>
                <c:pt idx="1">
                  <c:v>centro sul</c:v>
                </c:pt>
                <c:pt idx="2">
                  <c:v>este</c:v>
                </c:pt>
                <c:pt idx="3">
                  <c:v>norte</c:v>
                </c:pt>
                <c:pt idx="4">
                  <c:v>oeste</c:v>
                </c:pt>
                <c:pt idx="5">
                  <c:v>sul</c:v>
                </c:pt>
              </c:strCache>
            </c:strRef>
          </c:cat>
          <c:val>
            <c:numRef>
              <c:f>MICS00!$R$20:$W$20</c:f>
              <c:numCache>
                <c:formatCode>###0.0</c:formatCode>
                <c:ptCount val="6"/>
                <c:pt idx="0">
                  <c:v>16.748592534745406</c:v>
                </c:pt>
                <c:pt idx="1">
                  <c:v>15.408998014995404</c:v>
                </c:pt>
                <c:pt idx="2">
                  <c:v>0.79570154104587232</c:v>
                </c:pt>
                <c:pt idx="3">
                  <c:v>14.293663254260139</c:v>
                </c:pt>
                <c:pt idx="4">
                  <c:v>8.4875992446383712</c:v>
                </c:pt>
                <c:pt idx="5">
                  <c:v>20.04627438416323</c:v>
                </c:pt>
              </c:numCache>
            </c:numRef>
          </c:val>
          <c:extLst>
            <c:ext xmlns:c16="http://schemas.microsoft.com/office/drawing/2014/chart" uri="{C3380CC4-5D6E-409C-BE32-E72D297353CC}">
              <c16:uniqueId val="{00000002-44D6-40FA-9711-BBB95E1E8AB1}"/>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MICS00!$R$15:$W$15</c:f>
              <c:strCache>
                <c:ptCount val="6"/>
                <c:pt idx="0">
                  <c:v>capital</c:v>
                </c:pt>
                <c:pt idx="1">
                  <c:v>centro sul</c:v>
                </c:pt>
                <c:pt idx="2">
                  <c:v>este</c:v>
                </c:pt>
                <c:pt idx="3">
                  <c:v>norte</c:v>
                </c:pt>
                <c:pt idx="4">
                  <c:v>oeste</c:v>
                </c:pt>
                <c:pt idx="5">
                  <c:v>sul</c:v>
                </c:pt>
              </c:strCache>
            </c:strRef>
          </c:cat>
          <c:val>
            <c:numRef>
              <c:f>MICS00!$R$21:$W$21</c:f>
              <c:numCache>
                <c:formatCode>###0.0</c:formatCode>
                <c:ptCount val="6"/>
                <c:pt idx="0">
                  <c:v>15.88612522347019</c:v>
                </c:pt>
                <c:pt idx="1">
                  <c:v>11.144221963446526</c:v>
                </c:pt>
                <c:pt idx="2">
                  <c:v>43.649197720033882</c:v>
                </c:pt>
                <c:pt idx="3">
                  <c:v>17.206697726809558</c:v>
                </c:pt>
                <c:pt idx="4">
                  <c:v>18.148111217217753</c:v>
                </c:pt>
                <c:pt idx="5">
                  <c:v>18.622744797848835</c:v>
                </c:pt>
              </c:numCache>
            </c:numRef>
          </c:val>
          <c:extLst>
            <c:ext xmlns:c16="http://schemas.microsoft.com/office/drawing/2014/chart" uri="{C3380CC4-5D6E-409C-BE32-E72D297353CC}">
              <c16:uniqueId val="{00000003-44D6-40FA-9711-BBB95E1E8AB1}"/>
            </c:ext>
          </c:extLst>
        </c:ser>
        <c:dLbls>
          <c:showLegendKey val="0"/>
          <c:showVal val="0"/>
          <c:showCatName val="0"/>
          <c:showSerName val="0"/>
          <c:showPercent val="0"/>
          <c:showBubbleSize val="0"/>
        </c:dLbls>
        <c:gapWidth val="50"/>
        <c:overlap val="100"/>
        <c:axId val="391707264"/>
        <c:axId val="391717248"/>
      </c:barChart>
      <c:catAx>
        <c:axId val="391707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1717248"/>
        <c:crosses val="autoZero"/>
        <c:auto val="1"/>
        <c:lblAlgn val="ctr"/>
        <c:lblOffset val="100"/>
        <c:tickLblSkip val="1"/>
        <c:tickMarkSkip val="1"/>
        <c:noMultiLvlLbl val="0"/>
      </c:catAx>
      <c:valAx>
        <c:axId val="3917172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1707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MICS00!$C$18:$G$18</c:f>
              <c:numCache>
                <c:formatCode>###0.0</c:formatCode>
                <c:ptCount val="5"/>
                <c:pt idx="0">
                  <c:v>32.200393144673548</c:v>
                </c:pt>
                <c:pt idx="1">
                  <c:v>44.030845020041326</c:v>
                </c:pt>
                <c:pt idx="2">
                  <c:v>56.986336980599262</c:v>
                </c:pt>
                <c:pt idx="3">
                  <c:v>67.905025910449282</c:v>
                </c:pt>
                <c:pt idx="4">
                  <c:v>84.079254314920178</c:v>
                </c:pt>
              </c:numCache>
            </c:numRef>
          </c:val>
          <c:extLst>
            <c:ext xmlns:c16="http://schemas.microsoft.com/office/drawing/2014/chart" uri="{C3380CC4-5D6E-409C-BE32-E72D297353CC}">
              <c16:uniqueId val="{00000000-924D-481A-B2F0-E9FCA140BA4C}"/>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MICS00!$C$19:$G$19</c:f>
              <c:numCache>
                <c:formatCode>###0.0</c:formatCode>
                <c:ptCount val="5"/>
                <c:pt idx="0">
                  <c:v>11.53048684417374</c:v>
                </c:pt>
                <c:pt idx="1">
                  <c:v>12.947517807119182</c:v>
                </c:pt>
                <c:pt idx="2">
                  <c:v>9.0015890212060796</c:v>
                </c:pt>
                <c:pt idx="3">
                  <c:v>9.0696180892351883</c:v>
                </c:pt>
                <c:pt idx="4">
                  <c:v>3.4072422901835591</c:v>
                </c:pt>
              </c:numCache>
            </c:numRef>
          </c:val>
          <c:extLst>
            <c:ext xmlns:c16="http://schemas.microsoft.com/office/drawing/2014/chart" uri="{C3380CC4-5D6E-409C-BE32-E72D297353CC}">
              <c16:uniqueId val="{00000001-924D-481A-B2F0-E9FCA140BA4C}"/>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MICS00!$C$20:$G$20</c:f>
              <c:numCache>
                <c:formatCode>###0.0</c:formatCode>
                <c:ptCount val="5"/>
                <c:pt idx="0">
                  <c:v>16.121254113598603</c:v>
                </c:pt>
                <c:pt idx="1">
                  <c:v>15.143017765246476</c:v>
                </c:pt>
                <c:pt idx="2">
                  <c:v>11.865493345052862</c:v>
                </c:pt>
                <c:pt idx="3">
                  <c:v>10.268307344066379</c:v>
                </c:pt>
                <c:pt idx="4">
                  <c:v>9.0856499113315188</c:v>
                </c:pt>
              </c:numCache>
            </c:numRef>
          </c:val>
          <c:extLst>
            <c:ext xmlns:c16="http://schemas.microsoft.com/office/drawing/2014/chart" uri="{C3380CC4-5D6E-409C-BE32-E72D297353CC}">
              <c16:uniqueId val="{00000002-924D-481A-B2F0-E9FCA140BA4C}"/>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MICS00!$C$21:$G$21</c:f>
              <c:numCache>
                <c:formatCode>###0.0</c:formatCode>
                <c:ptCount val="5"/>
                <c:pt idx="0">
                  <c:v>40.147865897554119</c:v>
                </c:pt>
                <c:pt idx="1">
                  <c:v>27.878619407593014</c:v>
                </c:pt>
                <c:pt idx="2">
                  <c:v>22.146580653141797</c:v>
                </c:pt>
                <c:pt idx="3">
                  <c:v>12.75704865624915</c:v>
                </c:pt>
                <c:pt idx="4">
                  <c:v>3.4278534835647445</c:v>
                </c:pt>
              </c:numCache>
            </c:numRef>
          </c:val>
          <c:extLst>
            <c:ext xmlns:c16="http://schemas.microsoft.com/office/drawing/2014/chart" uri="{C3380CC4-5D6E-409C-BE32-E72D297353CC}">
              <c16:uniqueId val="{00000003-924D-481A-B2F0-E9FCA140BA4C}"/>
            </c:ext>
          </c:extLst>
        </c:ser>
        <c:dLbls>
          <c:showLegendKey val="0"/>
          <c:showVal val="0"/>
          <c:showCatName val="0"/>
          <c:showSerName val="0"/>
          <c:showPercent val="0"/>
          <c:showBubbleSize val="0"/>
        </c:dLbls>
        <c:gapWidth val="50"/>
        <c:overlap val="100"/>
        <c:axId val="391786880"/>
        <c:axId val="391788416"/>
      </c:barChart>
      <c:catAx>
        <c:axId val="391786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1788416"/>
        <c:crosses val="autoZero"/>
        <c:auto val="1"/>
        <c:lblAlgn val="ctr"/>
        <c:lblOffset val="100"/>
        <c:tickLblSkip val="1"/>
        <c:tickMarkSkip val="1"/>
        <c:noMultiLvlLbl val="0"/>
      </c:catAx>
      <c:valAx>
        <c:axId val="3917884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1786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MICS00!$R$121:$W$121</c:f>
              <c:strCache>
                <c:ptCount val="6"/>
                <c:pt idx="0">
                  <c:v>capital</c:v>
                </c:pt>
                <c:pt idx="1">
                  <c:v>centro sul</c:v>
                </c:pt>
                <c:pt idx="2">
                  <c:v>este</c:v>
                </c:pt>
                <c:pt idx="3">
                  <c:v>norte</c:v>
                </c:pt>
                <c:pt idx="4">
                  <c:v>oeste</c:v>
                </c:pt>
                <c:pt idx="5">
                  <c:v>sul</c:v>
                </c:pt>
              </c:strCache>
            </c:strRef>
          </c:cat>
          <c:val>
            <c:numRef>
              <c:f>MICS00!$R$124:$W$124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B863-4277-A70F-59E656F04E46}"/>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MICS00!$R$121:$W$121</c:f>
              <c:strCache>
                <c:ptCount val="6"/>
                <c:pt idx="0">
                  <c:v>capital</c:v>
                </c:pt>
                <c:pt idx="1">
                  <c:v>centro sul</c:v>
                </c:pt>
                <c:pt idx="2">
                  <c:v>este</c:v>
                </c:pt>
                <c:pt idx="3">
                  <c:v>norte</c:v>
                </c:pt>
                <c:pt idx="4">
                  <c:v>oeste</c:v>
                </c:pt>
                <c:pt idx="5">
                  <c:v>sul</c:v>
                </c:pt>
              </c:strCache>
            </c:strRef>
          </c:cat>
          <c:val>
            <c:numRef>
              <c:f>MICS00!$R$125:$W$125</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B863-4277-A70F-59E656F04E46}"/>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MICS00!$R$121:$W$121</c:f>
              <c:strCache>
                <c:ptCount val="6"/>
                <c:pt idx="0">
                  <c:v>capital</c:v>
                </c:pt>
                <c:pt idx="1">
                  <c:v>centro sul</c:v>
                </c:pt>
                <c:pt idx="2">
                  <c:v>este</c:v>
                </c:pt>
                <c:pt idx="3">
                  <c:v>norte</c:v>
                </c:pt>
                <c:pt idx="4">
                  <c:v>oeste</c:v>
                </c:pt>
                <c:pt idx="5">
                  <c:v>sul</c:v>
                </c:pt>
              </c:strCache>
            </c:strRef>
          </c:cat>
          <c:val>
            <c:numRef>
              <c:f>MICS00!$R$126:$W$126</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B863-4277-A70F-59E656F04E46}"/>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MICS00!$R$121:$W$121</c:f>
              <c:strCache>
                <c:ptCount val="6"/>
                <c:pt idx="0">
                  <c:v>capital</c:v>
                </c:pt>
                <c:pt idx="1">
                  <c:v>centro sul</c:v>
                </c:pt>
                <c:pt idx="2">
                  <c:v>este</c:v>
                </c:pt>
                <c:pt idx="3">
                  <c:v>norte</c:v>
                </c:pt>
                <c:pt idx="4">
                  <c:v>oeste</c:v>
                </c:pt>
                <c:pt idx="5">
                  <c:v>sul</c:v>
                </c:pt>
              </c:strCache>
            </c:strRef>
          </c:cat>
          <c:val>
            <c:numRef>
              <c:f>MICS00!$R$127:$W$127</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B863-4277-A70F-59E656F04E46}"/>
            </c:ext>
          </c:extLst>
        </c:ser>
        <c:dLbls>
          <c:showLegendKey val="0"/>
          <c:showVal val="0"/>
          <c:showCatName val="0"/>
          <c:showSerName val="0"/>
          <c:showPercent val="0"/>
          <c:showBubbleSize val="0"/>
        </c:dLbls>
        <c:gapWidth val="50"/>
        <c:overlap val="100"/>
        <c:axId val="400387456"/>
        <c:axId val="400413824"/>
      </c:barChart>
      <c:catAx>
        <c:axId val="400387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00413824"/>
        <c:crosses val="autoZero"/>
        <c:auto val="1"/>
        <c:lblAlgn val="ctr"/>
        <c:lblOffset val="100"/>
        <c:tickLblSkip val="1"/>
        <c:tickMarkSkip val="1"/>
        <c:noMultiLvlLbl val="0"/>
      </c:catAx>
      <c:valAx>
        <c:axId val="400413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00387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867-44E4-BB60-E8F549F87137}"/>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867-44E4-BB60-E8F549F87137}"/>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867-44E4-BB60-E8F549F87137}"/>
            </c:ext>
          </c:extLst>
        </c:ser>
        <c:dLbls>
          <c:showLegendKey val="0"/>
          <c:showVal val="0"/>
          <c:showCatName val="0"/>
          <c:showSerName val="0"/>
          <c:showPercent val="0"/>
          <c:showBubbleSize val="0"/>
        </c:dLbls>
        <c:gapWidth val="50"/>
        <c:overlap val="100"/>
        <c:axId val="401327616"/>
        <c:axId val="401329152"/>
      </c:barChart>
      <c:catAx>
        <c:axId val="401327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01329152"/>
        <c:crosses val="autoZero"/>
        <c:auto val="1"/>
        <c:lblAlgn val="ctr"/>
        <c:lblOffset val="100"/>
        <c:tickLblSkip val="1"/>
        <c:tickMarkSkip val="1"/>
        <c:noMultiLvlLbl val="0"/>
      </c:catAx>
      <c:valAx>
        <c:axId val="401329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01327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MICS00!$R$221:$W$221</c:f>
              <c:strCache>
                <c:ptCount val="6"/>
                <c:pt idx="0">
                  <c:v>capital</c:v>
                </c:pt>
                <c:pt idx="1">
                  <c:v>centro sul</c:v>
                </c:pt>
                <c:pt idx="2">
                  <c:v>este</c:v>
                </c:pt>
                <c:pt idx="3">
                  <c:v>norte</c:v>
                </c:pt>
                <c:pt idx="4">
                  <c:v>oeste</c:v>
                </c:pt>
                <c:pt idx="5">
                  <c:v>sul</c:v>
                </c:pt>
              </c:strCache>
            </c:strRef>
          </c:cat>
          <c:val>
            <c:numRef>
              <c:f>MICS00!$R$222:$W$222</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C37-4593-9234-F37B270D833C}"/>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MICS00!$R$221:$W$221</c:f>
              <c:strCache>
                <c:ptCount val="6"/>
                <c:pt idx="0">
                  <c:v>capital</c:v>
                </c:pt>
                <c:pt idx="1">
                  <c:v>centro sul</c:v>
                </c:pt>
                <c:pt idx="2">
                  <c:v>este</c:v>
                </c:pt>
                <c:pt idx="3">
                  <c:v>norte</c:v>
                </c:pt>
                <c:pt idx="4">
                  <c:v>oeste</c:v>
                </c:pt>
                <c:pt idx="5">
                  <c:v>sul</c:v>
                </c:pt>
              </c:strCache>
            </c:strRef>
          </c:cat>
          <c:val>
            <c:numRef>
              <c:f>MICS00!$R$223:$W$223</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2C37-4593-9234-F37B270D833C}"/>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MICS00!$R$221:$W$221</c:f>
              <c:strCache>
                <c:ptCount val="6"/>
                <c:pt idx="0">
                  <c:v>capital</c:v>
                </c:pt>
                <c:pt idx="1">
                  <c:v>centro sul</c:v>
                </c:pt>
                <c:pt idx="2">
                  <c:v>este</c:v>
                </c:pt>
                <c:pt idx="3">
                  <c:v>norte</c:v>
                </c:pt>
                <c:pt idx="4">
                  <c:v>oeste</c:v>
                </c:pt>
                <c:pt idx="5">
                  <c:v>sul</c:v>
                </c:pt>
              </c:strCache>
            </c:strRef>
          </c:cat>
          <c:val>
            <c:numRef>
              <c:f>MICS00!$R$224:$W$224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2C37-4593-9234-F37B270D833C}"/>
            </c:ext>
          </c:extLst>
        </c:ser>
        <c:dLbls>
          <c:showLegendKey val="0"/>
          <c:showVal val="0"/>
          <c:showCatName val="0"/>
          <c:showSerName val="0"/>
          <c:showPercent val="0"/>
          <c:showBubbleSize val="0"/>
        </c:dLbls>
        <c:gapWidth val="50"/>
        <c:overlap val="100"/>
        <c:axId val="402003840"/>
        <c:axId val="402005376"/>
      </c:barChart>
      <c:catAx>
        <c:axId val="402003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02005376"/>
        <c:crosses val="autoZero"/>
        <c:auto val="1"/>
        <c:lblAlgn val="ctr"/>
        <c:lblOffset val="100"/>
        <c:tickLblSkip val="1"/>
        <c:tickMarkSkip val="1"/>
        <c:noMultiLvlLbl val="0"/>
      </c:catAx>
      <c:valAx>
        <c:axId val="402005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02003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BDD-4A61-9680-14A216729220}"/>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BDD-4A61-9680-14A216729220}"/>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BDD-4A61-9680-14A216729220}"/>
            </c:ext>
          </c:extLst>
        </c:ser>
        <c:dLbls>
          <c:showLegendKey val="0"/>
          <c:showVal val="0"/>
          <c:showCatName val="0"/>
          <c:showSerName val="0"/>
          <c:showPercent val="0"/>
          <c:showBubbleSize val="0"/>
        </c:dLbls>
        <c:gapWidth val="50"/>
        <c:overlap val="100"/>
        <c:axId val="402073856"/>
        <c:axId val="402087936"/>
      </c:barChart>
      <c:catAx>
        <c:axId val="402073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02087936"/>
        <c:crosses val="autoZero"/>
        <c:auto val="1"/>
        <c:lblAlgn val="ctr"/>
        <c:lblOffset val="100"/>
        <c:tickLblSkip val="1"/>
        <c:tickMarkSkip val="1"/>
        <c:noMultiLvlLbl val="0"/>
      </c:catAx>
      <c:valAx>
        <c:axId val="402087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02073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MICS00!$H$18:$L$18</c:f>
              <c:numCache>
                <c:formatCode>###0.0</c:formatCode>
                <c:ptCount val="5"/>
                <c:pt idx="0">
                  <c:v>56.308974338637093</c:v>
                </c:pt>
                <c:pt idx="1">
                  <c:v>63.03458158983841</c:v>
                </c:pt>
                <c:pt idx="2">
                  <c:v>67.267088358650582</c:v>
                </c:pt>
                <c:pt idx="3">
                  <c:v>74.716962913143931</c:v>
                </c:pt>
                <c:pt idx="4">
                  <c:v>88.636015734066319</c:v>
                </c:pt>
              </c:numCache>
            </c:numRef>
          </c:val>
          <c:extLst>
            <c:ext xmlns:c16="http://schemas.microsoft.com/office/drawing/2014/chart" uri="{C3380CC4-5D6E-409C-BE32-E72D297353CC}">
              <c16:uniqueId val="{00000000-5F06-4DB7-99F1-C4DE4AAA0954}"/>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MICS00!$H$19:$L$19</c:f>
              <c:numCache>
                <c:formatCode>###0.0</c:formatCode>
                <c:ptCount val="5"/>
                <c:pt idx="0">
                  <c:v>11.377058568284191</c:v>
                </c:pt>
                <c:pt idx="1">
                  <c:v>9.627647204333881</c:v>
                </c:pt>
                <c:pt idx="2">
                  <c:v>7.2247380557121961</c:v>
                </c:pt>
                <c:pt idx="3">
                  <c:v>6.9248302844187428</c:v>
                </c:pt>
                <c:pt idx="4">
                  <c:v>1.7135492339206655</c:v>
                </c:pt>
              </c:numCache>
            </c:numRef>
          </c:val>
          <c:extLst>
            <c:ext xmlns:c16="http://schemas.microsoft.com/office/drawing/2014/chart" uri="{C3380CC4-5D6E-409C-BE32-E72D297353CC}">
              <c16:uniqueId val="{00000001-5F06-4DB7-99F1-C4DE4AAA0954}"/>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MICS00!$H$20:$L$20</c:f>
              <c:numCache>
                <c:formatCode>###0.0</c:formatCode>
                <c:ptCount val="5"/>
                <c:pt idx="0">
                  <c:v>13.856643459365554</c:v>
                </c:pt>
                <c:pt idx="1">
                  <c:v>10.465649298322045</c:v>
                </c:pt>
                <c:pt idx="2">
                  <c:v>9.9907847593037982</c:v>
                </c:pt>
                <c:pt idx="3">
                  <c:v>11.927441023703228</c:v>
                </c:pt>
                <c:pt idx="4">
                  <c:v>6.7524779063389424</c:v>
                </c:pt>
              </c:numCache>
            </c:numRef>
          </c:val>
          <c:extLst>
            <c:ext xmlns:c16="http://schemas.microsoft.com/office/drawing/2014/chart" uri="{C3380CC4-5D6E-409C-BE32-E72D297353CC}">
              <c16:uniqueId val="{00000002-5F06-4DB7-99F1-C4DE4AAA0954}"/>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MICS00!$H$21:$L$21</c:f>
              <c:numCache>
                <c:formatCode>###0.0</c:formatCode>
                <c:ptCount val="5"/>
                <c:pt idx="0">
                  <c:v>18.457323633713163</c:v>
                </c:pt>
                <c:pt idx="1">
                  <c:v>16.872121907505662</c:v>
                </c:pt>
                <c:pt idx="2">
                  <c:v>15.517388826333425</c:v>
                </c:pt>
                <c:pt idx="3">
                  <c:v>6.4307657787340977</c:v>
                </c:pt>
                <c:pt idx="4">
                  <c:v>2.8979571256740715</c:v>
                </c:pt>
              </c:numCache>
            </c:numRef>
          </c:val>
          <c:extLst>
            <c:ext xmlns:c16="http://schemas.microsoft.com/office/drawing/2014/chart" uri="{C3380CC4-5D6E-409C-BE32-E72D297353CC}">
              <c16:uniqueId val="{00000003-5F06-4DB7-99F1-C4DE4AAA0954}"/>
            </c:ext>
          </c:extLst>
        </c:ser>
        <c:dLbls>
          <c:showLegendKey val="0"/>
          <c:showVal val="0"/>
          <c:showCatName val="0"/>
          <c:showSerName val="0"/>
          <c:showPercent val="0"/>
          <c:showBubbleSize val="0"/>
        </c:dLbls>
        <c:gapWidth val="50"/>
        <c:overlap val="100"/>
        <c:axId val="402173952"/>
        <c:axId val="402175488"/>
      </c:barChart>
      <c:catAx>
        <c:axId val="402173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02175488"/>
        <c:crosses val="autoZero"/>
        <c:auto val="1"/>
        <c:lblAlgn val="ctr"/>
        <c:lblOffset val="100"/>
        <c:tickLblSkip val="1"/>
        <c:tickMarkSkip val="1"/>
        <c:noMultiLvlLbl val="0"/>
      </c:catAx>
      <c:valAx>
        <c:axId val="402175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02173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MICS00!$H$124:$L$124</c:f>
              <c:numCache>
                <c:formatCode>###0.0</c:formatCode>
                <c:ptCount val="5"/>
                <c:pt idx="0">
                  <c:v>15.308470866599295</c:v>
                </c:pt>
                <c:pt idx="1">
                  <c:v>27.545288857351252</c:v>
                </c:pt>
                <c:pt idx="2">
                  <c:v>32.664437974274612</c:v>
                </c:pt>
                <c:pt idx="3">
                  <c:v>47.244470489490816</c:v>
                </c:pt>
                <c:pt idx="4">
                  <c:v>73.341330700375394</c:v>
                </c:pt>
              </c:numCache>
            </c:numRef>
          </c:val>
          <c:extLst>
            <c:ext xmlns:c16="http://schemas.microsoft.com/office/drawing/2014/chart" uri="{C3380CC4-5D6E-409C-BE32-E72D297353CC}">
              <c16:uniqueId val="{00000000-B637-43F5-BB5C-1284309777F0}"/>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MICS00!$H$125:$L$125</c:f>
              <c:numCache>
                <c:formatCode>###0.0</c:formatCode>
                <c:ptCount val="5"/>
                <c:pt idx="0">
                  <c:v>14.212099951533331</c:v>
                </c:pt>
                <c:pt idx="1">
                  <c:v>20.275926413830749</c:v>
                </c:pt>
                <c:pt idx="2">
                  <c:v>19.847728445479817</c:v>
                </c:pt>
                <c:pt idx="3">
                  <c:v>16.051089631540748</c:v>
                </c:pt>
                <c:pt idx="4">
                  <c:v>5.2640402193487743</c:v>
                </c:pt>
              </c:numCache>
            </c:numRef>
          </c:val>
          <c:extLst>
            <c:ext xmlns:c16="http://schemas.microsoft.com/office/drawing/2014/chart" uri="{C3380CC4-5D6E-409C-BE32-E72D297353CC}">
              <c16:uniqueId val="{00000001-B637-43F5-BB5C-1284309777F0}"/>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MICS00!$H$126:$L$126</c:f>
              <c:numCache>
                <c:formatCode>###0.0</c:formatCode>
                <c:ptCount val="5"/>
                <c:pt idx="0">
                  <c:v>32.63972845263401</c:v>
                </c:pt>
                <c:pt idx="1">
                  <c:v>23.965077350616617</c:v>
                </c:pt>
                <c:pt idx="2">
                  <c:v>21.372012070768754</c:v>
                </c:pt>
                <c:pt idx="3">
                  <c:v>16.304390191020161</c:v>
                </c:pt>
                <c:pt idx="4">
                  <c:v>15.148230056020381</c:v>
                </c:pt>
              </c:numCache>
            </c:numRef>
          </c:val>
          <c:extLst>
            <c:ext xmlns:c16="http://schemas.microsoft.com/office/drawing/2014/chart" uri="{C3380CC4-5D6E-409C-BE32-E72D297353CC}">
              <c16:uniqueId val="{00000002-B637-43F5-BB5C-1284309777F0}"/>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MICS00!$H$127:$L$127</c:f>
              <c:numCache>
                <c:formatCode>###0.0</c:formatCode>
                <c:ptCount val="5"/>
                <c:pt idx="0">
                  <c:v>37.839700729233364</c:v>
                </c:pt>
                <c:pt idx="1">
                  <c:v>28.213707378201384</c:v>
                </c:pt>
                <c:pt idx="2">
                  <c:v>26.11582150947681</c:v>
                </c:pt>
                <c:pt idx="3">
                  <c:v>20.400049687948275</c:v>
                </c:pt>
                <c:pt idx="4">
                  <c:v>6.2463990242554503</c:v>
                </c:pt>
              </c:numCache>
            </c:numRef>
          </c:val>
          <c:extLst>
            <c:ext xmlns:c16="http://schemas.microsoft.com/office/drawing/2014/chart" uri="{C3380CC4-5D6E-409C-BE32-E72D297353CC}">
              <c16:uniqueId val="{00000003-B637-43F5-BB5C-1284309777F0}"/>
            </c:ext>
          </c:extLst>
        </c:ser>
        <c:dLbls>
          <c:showLegendKey val="0"/>
          <c:showVal val="0"/>
          <c:showCatName val="0"/>
          <c:showSerName val="0"/>
          <c:showPercent val="0"/>
          <c:showBubbleSize val="0"/>
        </c:dLbls>
        <c:gapWidth val="50"/>
        <c:overlap val="100"/>
        <c:axId val="402245120"/>
        <c:axId val="402246656"/>
      </c:barChart>
      <c:catAx>
        <c:axId val="402245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02246656"/>
        <c:crosses val="autoZero"/>
        <c:auto val="1"/>
        <c:lblAlgn val="ctr"/>
        <c:lblOffset val="100"/>
        <c:tickLblSkip val="1"/>
        <c:tickMarkSkip val="1"/>
        <c:noMultiLvlLbl val="0"/>
      </c:catAx>
      <c:valAx>
        <c:axId val="402246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022451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719-4CB7-8287-E82E0817E6A5}"/>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719-4CB7-8287-E82E0817E6A5}"/>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719-4CB7-8287-E82E0817E6A5}"/>
            </c:ext>
          </c:extLst>
        </c:ser>
        <c:dLbls>
          <c:showLegendKey val="0"/>
          <c:showVal val="0"/>
          <c:showCatName val="0"/>
          <c:showSerName val="0"/>
          <c:showPercent val="0"/>
          <c:showBubbleSize val="0"/>
        </c:dLbls>
        <c:gapWidth val="50"/>
        <c:overlap val="100"/>
        <c:axId val="408528768"/>
        <c:axId val="408530304"/>
      </c:barChart>
      <c:catAx>
        <c:axId val="408528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08530304"/>
        <c:crosses val="autoZero"/>
        <c:auto val="1"/>
        <c:lblAlgn val="ctr"/>
        <c:lblOffset val="100"/>
        <c:tickLblSkip val="1"/>
        <c:tickMarkSkip val="1"/>
        <c:noMultiLvlLbl val="0"/>
      </c:catAx>
      <c:valAx>
        <c:axId val="4085303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08528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MICS00!$C$124:$G$124</c:f>
              <c:numCache>
                <c:formatCode>###0.0</c:formatCode>
                <c:ptCount val="5"/>
                <c:pt idx="0">
                  <c:v>3.8901761887465556</c:v>
                </c:pt>
                <c:pt idx="1">
                  <c:v>8.6569650218848846</c:v>
                </c:pt>
                <c:pt idx="2">
                  <c:v>22.893879300791227</c:v>
                </c:pt>
                <c:pt idx="3">
                  <c:v>32.499055202780809</c:v>
                </c:pt>
                <c:pt idx="4">
                  <c:v>66.935281942605528</c:v>
                </c:pt>
              </c:numCache>
            </c:numRef>
          </c:val>
          <c:extLst>
            <c:ext xmlns:c16="http://schemas.microsoft.com/office/drawing/2014/chart" uri="{C3380CC4-5D6E-409C-BE32-E72D297353CC}">
              <c16:uniqueId val="{00000000-7092-4E73-98A5-17FA1779A616}"/>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MICS00!$C$125:$G$125</c:f>
              <c:numCache>
                <c:formatCode>###0.0</c:formatCode>
                <c:ptCount val="5"/>
                <c:pt idx="0">
                  <c:v>1.473230827137588</c:v>
                </c:pt>
                <c:pt idx="1">
                  <c:v>4.5241851916456461</c:v>
                </c:pt>
                <c:pt idx="2">
                  <c:v>15.766606530066738</c:v>
                </c:pt>
                <c:pt idx="3">
                  <c:v>16.72375434094041</c:v>
                </c:pt>
                <c:pt idx="4">
                  <c:v>9.3008729445795044</c:v>
                </c:pt>
              </c:numCache>
            </c:numRef>
          </c:val>
          <c:extLst>
            <c:ext xmlns:c16="http://schemas.microsoft.com/office/drawing/2014/chart" uri="{C3380CC4-5D6E-409C-BE32-E72D297353CC}">
              <c16:uniqueId val="{00000001-7092-4E73-98A5-17FA1779A616}"/>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MICS00!$C$126:$G$126</c:f>
              <c:numCache>
                <c:formatCode>###0.0</c:formatCode>
                <c:ptCount val="5"/>
                <c:pt idx="0">
                  <c:v>26.65110392284285</c:v>
                </c:pt>
                <c:pt idx="1">
                  <c:v>33.881778071541454</c:v>
                </c:pt>
                <c:pt idx="2">
                  <c:v>27.653085981334328</c:v>
                </c:pt>
                <c:pt idx="3">
                  <c:v>20.582674233279757</c:v>
                </c:pt>
                <c:pt idx="4">
                  <c:v>13.932587607300272</c:v>
                </c:pt>
              </c:numCache>
            </c:numRef>
          </c:val>
          <c:extLst>
            <c:ext xmlns:c16="http://schemas.microsoft.com/office/drawing/2014/chart" uri="{C3380CC4-5D6E-409C-BE32-E72D297353CC}">
              <c16:uniqueId val="{00000002-7092-4E73-98A5-17FA1779A616}"/>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MICS00!$C$127:$G$127</c:f>
              <c:numCache>
                <c:formatCode>###0.0</c:formatCode>
                <c:ptCount val="5"/>
                <c:pt idx="0">
                  <c:v>67.985489061273014</c:v>
                </c:pt>
                <c:pt idx="1">
                  <c:v>52.937071714928017</c:v>
                </c:pt>
                <c:pt idx="2">
                  <c:v>33.686428187807707</c:v>
                </c:pt>
                <c:pt idx="3">
                  <c:v>30.194516222999024</c:v>
                </c:pt>
                <c:pt idx="4">
                  <c:v>9.8312575055146976</c:v>
                </c:pt>
              </c:numCache>
            </c:numRef>
          </c:val>
          <c:extLst>
            <c:ext xmlns:c16="http://schemas.microsoft.com/office/drawing/2014/chart" uri="{C3380CC4-5D6E-409C-BE32-E72D297353CC}">
              <c16:uniqueId val="{00000003-7092-4E73-98A5-17FA1779A616}"/>
            </c:ext>
          </c:extLst>
        </c:ser>
        <c:dLbls>
          <c:showLegendKey val="0"/>
          <c:showVal val="0"/>
          <c:showCatName val="0"/>
          <c:showSerName val="0"/>
          <c:showPercent val="0"/>
          <c:showBubbleSize val="0"/>
        </c:dLbls>
        <c:gapWidth val="50"/>
        <c:overlap val="100"/>
        <c:axId val="401130624"/>
        <c:axId val="401132160"/>
      </c:barChart>
      <c:catAx>
        <c:axId val="401130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01132160"/>
        <c:crosses val="autoZero"/>
        <c:auto val="1"/>
        <c:lblAlgn val="ctr"/>
        <c:lblOffset val="100"/>
        <c:tickLblSkip val="1"/>
        <c:tickMarkSkip val="1"/>
        <c:noMultiLvlLbl val="0"/>
      </c:catAx>
      <c:valAx>
        <c:axId val="401132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01130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MICS00!$M$124:$Q$124</c:f>
              <c:numCache>
                <c:formatCode>###0.0</c:formatCode>
                <c:ptCount val="5"/>
                <c:pt idx="0">
                  <c:v>0.73669693219303378</c:v>
                </c:pt>
                <c:pt idx="1">
                  <c:v>2.9516898451597173</c:v>
                </c:pt>
                <c:pt idx="2">
                  <c:v>4.5978432962313285</c:v>
                </c:pt>
                <c:pt idx="3">
                  <c:v>4.8163244201692548</c:v>
                </c:pt>
                <c:pt idx="4">
                  <c:v>18.279891583739882</c:v>
                </c:pt>
              </c:numCache>
            </c:numRef>
          </c:val>
          <c:extLst>
            <c:ext xmlns:c16="http://schemas.microsoft.com/office/drawing/2014/chart" uri="{C3380CC4-5D6E-409C-BE32-E72D297353CC}">
              <c16:uniqueId val="{00000000-E48C-4ED6-BF98-8F5EFE1F5A0F}"/>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MICS00!$M$125:$Q$125</c:f>
              <c:numCache>
                <c:formatCode>###0.0</c:formatCode>
                <c:ptCount val="5"/>
                <c:pt idx="0">
                  <c:v>0.20674727923614469</c:v>
                </c:pt>
                <c:pt idx="1">
                  <c:v>0.87755947267830747</c:v>
                </c:pt>
                <c:pt idx="2">
                  <c:v>0.93709884955074063</c:v>
                </c:pt>
                <c:pt idx="3">
                  <c:v>1.2915299316133748</c:v>
                </c:pt>
                <c:pt idx="4">
                  <c:v>4.7264182754813904</c:v>
                </c:pt>
              </c:numCache>
            </c:numRef>
          </c:val>
          <c:extLst>
            <c:ext xmlns:c16="http://schemas.microsoft.com/office/drawing/2014/chart" uri="{C3380CC4-5D6E-409C-BE32-E72D297353CC}">
              <c16:uniqueId val="{00000001-E48C-4ED6-BF98-8F5EFE1F5A0F}"/>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MICS00!$M$126:$Q$126</c:f>
              <c:numCache>
                <c:formatCode>###0.0</c:formatCode>
                <c:ptCount val="5"/>
                <c:pt idx="0">
                  <c:v>20.390820391669664</c:v>
                </c:pt>
                <c:pt idx="1">
                  <c:v>14.516589007460652</c:v>
                </c:pt>
                <c:pt idx="2">
                  <c:v>16.755581362971867</c:v>
                </c:pt>
                <c:pt idx="3">
                  <c:v>20.21593494622212</c:v>
                </c:pt>
                <c:pt idx="4">
                  <c:v>20.570197209143281</c:v>
                </c:pt>
              </c:numCache>
            </c:numRef>
          </c:val>
          <c:extLst>
            <c:ext xmlns:c16="http://schemas.microsoft.com/office/drawing/2014/chart" uri="{C3380CC4-5D6E-409C-BE32-E72D297353CC}">
              <c16:uniqueId val="{00000002-E48C-4ED6-BF98-8F5EFE1F5A0F}"/>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MICS00!$M$127:$Q$127</c:f>
              <c:numCache>
                <c:formatCode>###0.0</c:formatCode>
                <c:ptCount val="5"/>
                <c:pt idx="0">
                  <c:v>78.665735396901169</c:v>
                </c:pt>
                <c:pt idx="1">
                  <c:v>81.654161674701314</c:v>
                </c:pt>
                <c:pt idx="2">
                  <c:v>77.709476491246065</c:v>
                </c:pt>
                <c:pt idx="3">
                  <c:v>73.676210701995259</c:v>
                </c:pt>
                <c:pt idx="4">
                  <c:v>56.423492931635444</c:v>
                </c:pt>
              </c:numCache>
            </c:numRef>
          </c:val>
          <c:extLst>
            <c:ext xmlns:c16="http://schemas.microsoft.com/office/drawing/2014/chart" uri="{C3380CC4-5D6E-409C-BE32-E72D297353CC}">
              <c16:uniqueId val="{00000003-E48C-4ED6-BF98-8F5EFE1F5A0F}"/>
            </c:ext>
          </c:extLst>
        </c:ser>
        <c:dLbls>
          <c:showLegendKey val="0"/>
          <c:showVal val="0"/>
          <c:showCatName val="0"/>
          <c:showSerName val="0"/>
          <c:showPercent val="0"/>
          <c:showBubbleSize val="0"/>
        </c:dLbls>
        <c:gapWidth val="50"/>
        <c:overlap val="100"/>
        <c:axId val="391993216"/>
        <c:axId val="391994752"/>
      </c:barChart>
      <c:catAx>
        <c:axId val="391993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1994752"/>
        <c:crosses val="autoZero"/>
        <c:auto val="1"/>
        <c:lblAlgn val="ctr"/>
        <c:lblOffset val="100"/>
        <c:tickLblSkip val="1"/>
        <c:tickMarkSkip val="1"/>
        <c:noMultiLvlLbl val="0"/>
      </c:catAx>
      <c:valAx>
        <c:axId val="391994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1993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'MIS07'!$M$15:$Q$15</c:f>
              <c:strCache>
                <c:ptCount val="5"/>
                <c:pt idx="0">
                  <c:v>Poorest</c:v>
                </c:pt>
                <c:pt idx="1">
                  <c:v>Poor</c:v>
                </c:pt>
                <c:pt idx="2">
                  <c:v>Middle</c:v>
                </c:pt>
                <c:pt idx="3">
                  <c:v>Rich</c:v>
                </c:pt>
                <c:pt idx="4">
                  <c:v>Richest</c:v>
                </c:pt>
              </c:strCache>
            </c:strRef>
          </c:cat>
          <c:val>
            <c:numRef>
              <c:f>'MIS07'!$M$18:$Q$18</c:f>
              <c:numCache>
                <c:formatCode>###0.0</c:formatCode>
                <c:ptCount val="5"/>
                <c:pt idx="0">
                  <c:v>12.197636080663704</c:v>
                </c:pt>
                <c:pt idx="1">
                  <c:v>20.653746858176014</c:v>
                </c:pt>
                <c:pt idx="2">
                  <c:v>25.159320509296155</c:v>
                </c:pt>
                <c:pt idx="3">
                  <c:v>35.515337816575908</c:v>
                </c:pt>
                <c:pt idx="4">
                  <c:v>49.753492860876193</c:v>
                </c:pt>
              </c:numCache>
            </c:numRef>
          </c:val>
          <c:extLst>
            <c:ext xmlns:c16="http://schemas.microsoft.com/office/drawing/2014/chart" uri="{C3380CC4-5D6E-409C-BE32-E72D297353CC}">
              <c16:uniqueId val="{00000000-7659-4056-822C-10443BC1A896}"/>
            </c:ext>
          </c:extLst>
        </c:ser>
        <c:ser>
          <c:idx val="1"/>
          <c:order val="1"/>
          <c:tx>
            <c:strRef>
              <c:f>'MIS07'!$B$19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'MIS07'!$M$15:$Q$15</c:f>
              <c:strCache>
                <c:ptCount val="5"/>
                <c:pt idx="0">
                  <c:v>Poorest</c:v>
                </c:pt>
                <c:pt idx="1">
                  <c:v>Poor</c:v>
                </c:pt>
                <c:pt idx="2">
                  <c:v>Middle</c:v>
                </c:pt>
                <c:pt idx="3">
                  <c:v>Rich</c:v>
                </c:pt>
                <c:pt idx="4">
                  <c:v>Richest</c:v>
                </c:pt>
              </c:strCache>
            </c:strRef>
          </c:cat>
          <c:val>
            <c:numRef>
              <c:f>'MIS07'!$M$19:$Q$19</c:f>
              <c:numCache>
                <c:formatCode>###0.0</c:formatCode>
                <c:ptCount val="5"/>
                <c:pt idx="0">
                  <c:v>6.4648299790132704</c:v>
                </c:pt>
                <c:pt idx="1">
                  <c:v>11.609092174235109</c:v>
                </c:pt>
                <c:pt idx="2">
                  <c:v>10.551237248666984</c:v>
                </c:pt>
                <c:pt idx="3">
                  <c:v>23.412345057933479</c:v>
                </c:pt>
                <c:pt idx="4">
                  <c:v>17.254300200860602</c:v>
                </c:pt>
              </c:numCache>
            </c:numRef>
          </c:val>
          <c:extLst>
            <c:ext xmlns:c16="http://schemas.microsoft.com/office/drawing/2014/chart" uri="{C3380CC4-5D6E-409C-BE32-E72D297353CC}">
              <c16:uniqueId val="{00000001-7659-4056-822C-10443BC1A896}"/>
            </c:ext>
          </c:extLst>
        </c:ser>
        <c:ser>
          <c:idx val="2"/>
          <c:order val="2"/>
          <c:tx>
            <c:strRef>
              <c:f>'MIS07'!$B$20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'MIS07'!$M$15:$Q$15</c:f>
              <c:strCache>
                <c:ptCount val="5"/>
                <c:pt idx="0">
                  <c:v>Poorest</c:v>
                </c:pt>
                <c:pt idx="1">
                  <c:v>Poor</c:v>
                </c:pt>
                <c:pt idx="2">
                  <c:v>Middle</c:v>
                </c:pt>
                <c:pt idx="3">
                  <c:v>Rich</c:v>
                </c:pt>
                <c:pt idx="4">
                  <c:v>Richest</c:v>
                </c:pt>
              </c:strCache>
            </c:strRef>
          </c:cat>
          <c:val>
            <c:numRef>
              <c:f>'MIS07'!$M$20:$Q$20</c:f>
              <c:numCache>
                <c:formatCode>###0.0</c:formatCode>
                <c:ptCount val="5"/>
                <c:pt idx="0">
                  <c:v>23.965550202099664</c:v>
                </c:pt>
                <c:pt idx="1">
                  <c:v>14.821562219819953</c:v>
                </c:pt>
                <c:pt idx="2">
                  <c:v>19.926736901029102</c:v>
                </c:pt>
                <c:pt idx="3">
                  <c:v>18.829636778318942</c:v>
                </c:pt>
                <c:pt idx="4">
                  <c:v>22.007437686192333</c:v>
                </c:pt>
              </c:numCache>
            </c:numRef>
          </c:val>
          <c:extLst>
            <c:ext xmlns:c16="http://schemas.microsoft.com/office/drawing/2014/chart" uri="{C3380CC4-5D6E-409C-BE32-E72D297353CC}">
              <c16:uniqueId val="{00000002-7659-4056-822C-10443BC1A896}"/>
            </c:ext>
          </c:extLst>
        </c:ser>
        <c:ser>
          <c:idx val="3"/>
          <c:order val="3"/>
          <c:tx>
            <c:strRef>
              <c:f>'MIS07'!$B$21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'MIS07'!$M$15:$Q$15</c:f>
              <c:strCache>
                <c:ptCount val="5"/>
                <c:pt idx="0">
                  <c:v>Poorest</c:v>
                </c:pt>
                <c:pt idx="1">
                  <c:v>Poor</c:v>
                </c:pt>
                <c:pt idx="2">
                  <c:v>Middle</c:v>
                </c:pt>
                <c:pt idx="3">
                  <c:v>Rich</c:v>
                </c:pt>
                <c:pt idx="4">
                  <c:v>Richest</c:v>
                </c:pt>
              </c:strCache>
            </c:strRef>
          </c:cat>
          <c:val>
            <c:numRef>
              <c:f>'MIS07'!$M$21:$Q$21</c:f>
              <c:numCache>
                <c:formatCode>###0.0</c:formatCode>
                <c:ptCount val="5"/>
                <c:pt idx="0">
                  <c:v>57.371983738223364</c:v>
                </c:pt>
                <c:pt idx="1">
                  <c:v>52.915598747768925</c:v>
                </c:pt>
                <c:pt idx="2">
                  <c:v>44.362705341007754</c:v>
                </c:pt>
                <c:pt idx="3">
                  <c:v>22.242680347171667</c:v>
                </c:pt>
                <c:pt idx="4">
                  <c:v>10.98476925207088</c:v>
                </c:pt>
              </c:numCache>
            </c:numRef>
          </c:val>
          <c:extLst>
            <c:ext xmlns:c16="http://schemas.microsoft.com/office/drawing/2014/chart" uri="{C3380CC4-5D6E-409C-BE32-E72D297353CC}">
              <c16:uniqueId val="{00000003-7659-4056-822C-10443BC1A896}"/>
            </c:ext>
          </c:extLst>
        </c:ser>
        <c:dLbls>
          <c:showLegendKey val="0"/>
          <c:showVal val="0"/>
          <c:showCatName val="0"/>
          <c:showSerName val="0"/>
          <c:showPercent val="0"/>
          <c:showBubbleSize val="0"/>
        </c:dLbls>
        <c:gapWidth val="50"/>
        <c:overlap val="100"/>
        <c:axId val="375678848"/>
        <c:axId val="375680384"/>
      </c:barChart>
      <c:catAx>
        <c:axId val="3756788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5680384"/>
        <c:crosses val="autoZero"/>
        <c:auto val="1"/>
        <c:lblAlgn val="ctr"/>
        <c:lblOffset val="100"/>
        <c:tickLblSkip val="1"/>
        <c:tickMarkSkip val="1"/>
        <c:noMultiLvlLbl val="0"/>
      </c:catAx>
      <c:valAx>
        <c:axId val="3756803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56788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'MIS07'!$R$15:$U$15</c:f>
              <c:strCache>
                <c:ptCount val="4"/>
                <c:pt idx="0">
                  <c:v>Hyperendemic (Cabinda, Uige, K. Norte, Malange, L. Norte, L.</c:v>
                </c:pt>
                <c:pt idx="1">
                  <c:v>Instable mesoendemic (Moxico, K. Kubango, Kunene, Huila, Nam</c:v>
                </c:pt>
                <c:pt idx="2">
                  <c:v>Luanda</c:v>
                </c:pt>
                <c:pt idx="3">
                  <c:v>Stable mesoendemic (Zaire, Luanda, Bengo, Benguela, K. Sul,</c:v>
                </c:pt>
              </c:strCache>
            </c:strRef>
          </c:cat>
          <c:val>
            <c:numRef>
              <c:f>'MIS07'!$R$18:$U$18</c:f>
              <c:numCache>
                <c:formatCode>###0.0</c:formatCode>
                <c:ptCount val="4"/>
                <c:pt idx="0">
                  <c:v>44.318226360739892</c:v>
                </c:pt>
                <c:pt idx="1">
                  <c:v>49.147919300750097</c:v>
                </c:pt>
                <c:pt idx="2">
                  <c:v>72.659154519896646</c:v>
                </c:pt>
                <c:pt idx="3">
                  <c:v>55.905801381245929</c:v>
                </c:pt>
              </c:numCache>
            </c:numRef>
          </c:val>
          <c:extLst>
            <c:ext xmlns:c16="http://schemas.microsoft.com/office/drawing/2014/chart" uri="{C3380CC4-5D6E-409C-BE32-E72D297353CC}">
              <c16:uniqueId val="{00000000-DF58-41BE-A793-8B3462271101}"/>
            </c:ext>
          </c:extLst>
        </c:ser>
        <c:ser>
          <c:idx val="1"/>
          <c:order val="1"/>
          <c:tx>
            <c:strRef>
              <c:f>'MIS07'!$B$19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'MIS07'!$R$15:$U$15</c:f>
              <c:strCache>
                <c:ptCount val="4"/>
                <c:pt idx="0">
                  <c:v>Hyperendemic (Cabinda, Uige, K. Norte, Malange, L. Norte, L.</c:v>
                </c:pt>
                <c:pt idx="1">
                  <c:v>Instable mesoendemic (Moxico, K. Kubango, Kunene, Huila, Nam</c:v>
                </c:pt>
                <c:pt idx="2">
                  <c:v>Luanda</c:v>
                </c:pt>
                <c:pt idx="3">
                  <c:v>Stable mesoendemic (Zaire, Luanda, Bengo, Benguela, K. Sul,</c:v>
                </c:pt>
              </c:strCache>
            </c:strRef>
          </c:cat>
          <c:val>
            <c:numRef>
              <c:f>'MIS07'!$R$19:$U$19</c:f>
              <c:numCache>
                <c:formatCode>###0.0</c:formatCode>
                <c:ptCount val="4"/>
                <c:pt idx="0">
                  <c:v>2.1430693790733972</c:v>
                </c:pt>
                <c:pt idx="1">
                  <c:v>3.8348938551983416</c:v>
                </c:pt>
                <c:pt idx="2">
                  <c:v>27.340845480103347</c:v>
                </c:pt>
                <c:pt idx="3">
                  <c:v>4.6071620792629009</c:v>
                </c:pt>
              </c:numCache>
            </c:numRef>
          </c:val>
          <c:extLst>
            <c:ext xmlns:c16="http://schemas.microsoft.com/office/drawing/2014/chart" uri="{C3380CC4-5D6E-409C-BE32-E72D297353CC}">
              <c16:uniqueId val="{00000001-DF58-41BE-A793-8B3462271101}"/>
            </c:ext>
          </c:extLst>
        </c:ser>
        <c:ser>
          <c:idx val="2"/>
          <c:order val="2"/>
          <c:tx>
            <c:strRef>
              <c:f>'MIS07'!$B$20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'MIS07'!$R$15:$U$15</c:f>
              <c:strCache>
                <c:ptCount val="4"/>
                <c:pt idx="0">
                  <c:v>Hyperendemic (Cabinda, Uige, K. Norte, Malange, L. Norte, L.</c:v>
                </c:pt>
                <c:pt idx="1">
                  <c:v>Instable mesoendemic (Moxico, K. Kubango, Kunene, Huila, Nam</c:v>
                </c:pt>
                <c:pt idx="2">
                  <c:v>Luanda</c:v>
                </c:pt>
                <c:pt idx="3">
                  <c:v>Stable mesoendemic (Zaire, Luanda, Bengo, Benguela, K. Sul,</c:v>
                </c:pt>
              </c:strCache>
            </c:strRef>
          </c:cat>
          <c:val>
            <c:numRef>
              <c:f>'MIS07'!$R$20:$U$20</c:f>
              <c:numCache>
                <c:formatCode>###0.0</c:formatCode>
                <c:ptCount val="4"/>
                <c:pt idx="0">
                  <c:v>7.3760183888429367</c:v>
                </c:pt>
                <c:pt idx="1">
                  <c:v>27.312968851224923</c:v>
                </c:pt>
                <c:pt idx="2">
                  <c:v>0</c:v>
                </c:pt>
                <c:pt idx="3">
                  <c:v>16.82504037315951</c:v>
                </c:pt>
              </c:numCache>
            </c:numRef>
          </c:val>
          <c:extLst>
            <c:ext xmlns:c16="http://schemas.microsoft.com/office/drawing/2014/chart" uri="{C3380CC4-5D6E-409C-BE32-E72D297353CC}">
              <c16:uniqueId val="{00000002-DF58-41BE-A793-8B3462271101}"/>
            </c:ext>
          </c:extLst>
        </c:ser>
        <c:ser>
          <c:idx val="3"/>
          <c:order val="3"/>
          <c:tx>
            <c:strRef>
              <c:f>'MIS07'!$B$21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'MIS07'!$R$15:$U$15</c:f>
              <c:strCache>
                <c:ptCount val="4"/>
                <c:pt idx="0">
                  <c:v>Hyperendemic (Cabinda, Uige, K. Norte, Malange, L. Norte, L.</c:v>
                </c:pt>
                <c:pt idx="1">
                  <c:v>Instable mesoendemic (Moxico, K. Kubango, Kunene, Huila, Nam</c:v>
                </c:pt>
                <c:pt idx="2">
                  <c:v>Luanda</c:v>
                </c:pt>
                <c:pt idx="3">
                  <c:v>Stable mesoendemic (Zaire, Luanda, Bengo, Benguela, K. Sul,</c:v>
                </c:pt>
              </c:strCache>
            </c:strRef>
          </c:cat>
          <c:val>
            <c:numRef>
              <c:f>'MIS07'!$R$21:$U$21</c:f>
              <c:numCache>
                <c:formatCode>###0.0</c:formatCode>
                <c:ptCount val="4"/>
                <c:pt idx="0">
                  <c:v>46.162685871343776</c:v>
                </c:pt>
                <c:pt idx="1">
                  <c:v>19.704217992826635</c:v>
                </c:pt>
                <c:pt idx="2">
                  <c:v>0</c:v>
                </c:pt>
                <c:pt idx="3">
                  <c:v>22.661996166331669</c:v>
                </c:pt>
              </c:numCache>
            </c:numRef>
          </c:val>
          <c:extLst>
            <c:ext xmlns:c16="http://schemas.microsoft.com/office/drawing/2014/chart" uri="{C3380CC4-5D6E-409C-BE32-E72D297353CC}">
              <c16:uniqueId val="{00000003-DF58-41BE-A793-8B3462271101}"/>
            </c:ext>
          </c:extLst>
        </c:ser>
        <c:dLbls>
          <c:showLegendKey val="0"/>
          <c:showVal val="0"/>
          <c:showCatName val="0"/>
          <c:showSerName val="0"/>
          <c:showPercent val="0"/>
          <c:showBubbleSize val="0"/>
        </c:dLbls>
        <c:gapWidth val="50"/>
        <c:overlap val="100"/>
        <c:axId val="375750016"/>
        <c:axId val="375907456"/>
      </c:barChart>
      <c:catAx>
        <c:axId val="375750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5907456"/>
        <c:crosses val="autoZero"/>
        <c:auto val="1"/>
        <c:lblAlgn val="ctr"/>
        <c:lblOffset val="100"/>
        <c:tickLblSkip val="1"/>
        <c:tickMarkSkip val="1"/>
        <c:noMultiLvlLbl val="0"/>
      </c:catAx>
      <c:valAx>
        <c:axId val="3759074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5750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'MIS07'!$C$15:$G$15</c:f>
              <c:strCache>
                <c:ptCount val="5"/>
                <c:pt idx="0">
                  <c:v>Poorest</c:v>
                </c:pt>
                <c:pt idx="1">
                  <c:v>Poor</c:v>
                </c:pt>
                <c:pt idx="2">
                  <c:v>Middle</c:v>
                </c:pt>
                <c:pt idx="3">
                  <c:v>Rich</c:v>
                </c:pt>
                <c:pt idx="4">
                  <c:v>Richest</c:v>
                </c:pt>
              </c:strCache>
            </c:strRef>
          </c:cat>
          <c:val>
            <c:numRef>
              <c:f>'MIS07'!$C$18:$G$18</c:f>
              <c:numCache>
                <c:formatCode>###0.0</c:formatCode>
                <c:ptCount val="5"/>
                <c:pt idx="0">
                  <c:v>18.129135093946662</c:v>
                </c:pt>
                <c:pt idx="1">
                  <c:v>43.406101239087945</c:v>
                </c:pt>
                <c:pt idx="2">
                  <c:v>68.592322559025021</c:v>
                </c:pt>
                <c:pt idx="3">
                  <c:v>85.034853125666103</c:v>
                </c:pt>
                <c:pt idx="4">
                  <c:v>95.527959763852451</c:v>
                </c:pt>
              </c:numCache>
            </c:numRef>
          </c:val>
          <c:extLst>
            <c:ext xmlns:c16="http://schemas.microsoft.com/office/drawing/2014/chart" uri="{C3380CC4-5D6E-409C-BE32-E72D297353CC}">
              <c16:uniqueId val="{00000000-60D5-4B5F-899E-0487CDF14460}"/>
            </c:ext>
          </c:extLst>
        </c:ser>
        <c:ser>
          <c:idx val="1"/>
          <c:order val="1"/>
          <c:tx>
            <c:strRef>
              <c:f>'MIS07'!$B$19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'MIS07'!$C$15:$G$15</c:f>
              <c:strCache>
                <c:ptCount val="5"/>
                <c:pt idx="0">
                  <c:v>Poorest</c:v>
                </c:pt>
                <c:pt idx="1">
                  <c:v>Poor</c:v>
                </c:pt>
                <c:pt idx="2">
                  <c:v>Middle</c:v>
                </c:pt>
                <c:pt idx="3">
                  <c:v>Rich</c:v>
                </c:pt>
                <c:pt idx="4">
                  <c:v>Richest</c:v>
                </c:pt>
              </c:strCache>
            </c:strRef>
          </c:cat>
          <c:val>
            <c:numRef>
              <c:f>'MIS07'!$C$19:$G$19</c:f>
              <c:numCache>
                <c:formatCode>###0.0</c:formatCode>
                <c:ptCount val="5"/>
                <c:pt idx="0">
                  <c:v>6.4917764437785639</c:v>
                </c:pt>
                <c:pt idx="1">
                  <c:v>12.763808381940105</c:v>
                </c:pt>
                <c:pt idx="2">
                  <c:v>10.834876049263356</c:v>
                </c:pt>
                <c:pt idx="3">
                  <c:v>11.357534023196958</c:v>
                </c:pt>
                <c:pt idx="4">
                  <c:v>3.8711916162247957</c:v>
                </c:pt>
              </c:numCache>
            </c:numRef>
          </c:val>
          <c:extLst>
            <c:ext xmlns:c16="http://schemas.microsoft.com/office/drawing/2014/chart" uri="{C3380CC4-5D6E-409C-BE32-E72D297353CC}">
              <c16:uniqueId val="{00000001-60D5-4B5F-899E-0487CDF14460}"/>
            </c:ext>
          </c:extLst>
        </c:ser>
        <c:ser>
          <c:idx val="2"/>
          <c:order val="2"/>
          <c:tx>
            <c:strRef>
              <c:f>'MIS07'!$B$20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'MIS07'!$C$15:$G$15</c:f>
              <c:strCache>
                <c:ptCount val="5"/>
                <c:pt idx="0">
                  <c:v>Poorest</c:v>
                </c:pt>
                <c:pt idx="1">
                  <c:v>Poor</c:v>
                </c:pt>
                <c:pt idx="2">
                  <c:v>Middle</c:v>
                </c:pt>
                <c:pt idx="3">
                  <c:v>Rich</c:v>
                </c:pt>
                <c:pt idx="4">
                  <c:v>Richest</c:v>
                </c:pt>
              </c:strCache>
            </c:strRef>
          </c:cat>
          <c:val>
            <c:numRef>
              <c:f>'MIS07'!$C$20:$G$20</c:f>
              <c:numCache>
                <c:formatCode>###0.0</c:formatCode>
                <c:ptCount val="5"/>
                <c:pt idx="0">
                  <c:v>21.207412092151742</c:v>
                </c:pt>
                <c:pt idx="1">
                  <c:v>17.149226309071906</c:v>
                </c:pt>
                <c:pt idx="2">
                  <c:v>11.965878322993007</c:v>
                </c:pt>
                <c:pt idx="3">
                  <c:v>2.1531547764707426</c:v>
                </c:pt>
                <c:pt idx="4">
                  <c:v>0.39767263304560174</c:v>
                </c:pt>
              </c:numCache>
            </c:numRef>
          </c:val>
          <c:extLst>
            <c:ext xmlns:c16="http://schemas.microsoft.com/office/drawing/2014/chart" uri="{C3380CC4-5D6E-409C-BE32-E72D297353CC}">
              <c16:uniqueId val="{00000002-60D5-4B5F-899E-0487CDF14460}"/>
            </c:ext>
          </c:extLst>
        </c:ser>
        <c:ser>
          <c:idx val="3"/>
          <c:order val="3"/>
          <c:tx>
            <c:strRef>
              <c:f>'MIS07'!$B$21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'MIS07'!$C$15:$G$15</c:f>
              <c:strCache>
                <c:ptCount val="5"/>
                <c:pt idx="0">
                  <c:v>Poorest</c:v>
                </c:pt>
                <c:pt idx="1">
                  <c:v>Poor</c:v>
                </c:pt>
                <c:pt idx="2">
                  <c:v>Middle</c:v>
                </c:pt>
                <c:pt idx="3">
                  <c:v>Rich</c:v>
                </c:pt>
                <c:pt idx="4">
                  <c:v>Richest</c:v>
                </c:pt>
              </c:strCache>
            </c:strRef>
          </c:cat>
          <c:val>
            <c:numRef>
              <c:f>'MIS07'!$C$21:$G$21</c:f>
              <c:numCache>
                <c:formatCode>###0.0</c:formatCode>
                <c:ptCount val="5"/>
                <c:pt idx="0">
                  <c:v>54.171676370123024</c:v>
                </c:pt>
                <c:pt idx="1">
                  <c:v>26.680864069900036</c:v>
                </c:pt>
                <c:pt idx="2">
                  <c:v>8.6069230687186131</c:v>
                </c:pt>
                <c:pt idx="3">
                  <c:v>1.4544580746661904</c:v>
                </c:pt>
                <c:pt idx="4">
                  <c:v>0.20317598687715449</c:v>
                </c:pt>
              </c:numCache>
            </c:numRef>
          </c:val>
          <c:extLst>
            <c:ext xmlns:c16="http://schemas.microsoft.com/office/drawing/2014/chart" uri="{C3380CC4-5D6E-409C-BE32-E72D297353CC}">
              <c16:uniqueId val="{00000003-60D5-4B5F-899E-0487CDF14460}"/>
            </c:ext>
          </c:extLst>
        </c:ser>
        <c:dLbls>
          <c:showLegendKey val="0"/>
          <c:showVal val="0"/>
          <c:showCatName val="0"/>
          <c:showSerName val="0"/>
          <c:showPercent val="0"/>
          <c:showBubbleSize val="0"/>
        </c:dLbls>
        <c:gapWidth val="50"/>
        <c:overlap val="100"/>
        <c:axId val="376083968"/>
        <c:axId val="376085504"/>
      </c:barChart>
      <c:catAx>
        <c:axId val="3760839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6085504"/>
        <c:crosses val="autoZero"/>
        <c:auto val="1"/>
        <c:lblAlgn val="ctr"/>
        <c:lblOffset val="100"/>
        <c:tickLblSkip val="1"/>
        <c:tickMarkSkip val="1"/>
        <c:noMultiLvlLbl val="0"/>
      </c:catAx>
      <c:valAx>
        <c:axId val="3760855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60839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'MIS07'!$R$121:$U$121</c:f>
              <c:strCache>
                <c:ptCount val="4"/>
                <c:pt idx="0">
                  <c:v>Hyperendemic (Cabinda, Uige, K. Norte, Malange, L. Norte, L.</c:v>
                </c:pt>
                <c:pt idx="1">
                  <c:v>Instable mesoendemic (Moxico, K. Kubango, Kunene, Huila, Nam</c:v>
                </c:pt>
                <c:pt idx="2">
                  <c:v>Luanda</c:v>
                </c:pt>
                <c:pt idx="3">
                  <c:v>Stable mesoendemic (Zaire, Luanda, Bengo, Benguela, K. Sul,</c:v>
                </c:pt>
              </c:strCache>
            </c:strRef>
          </c:cat>
          <c:val>
            <c:numRef>
              <c:f>'MIS07'!$R$124:$U$124</c:f>
              <c:numCache>
                <c:formatCode>###0.0</c:formatCode>
                <c:ptCount val="4"/>
                <c:pt idx="0">
                  <c:v>21.414741379350382</c:v>
                </c:pt>
                <c:pt idx="1">
                  <c:v>19.309039339965519</c:v>
                </c:pt>
                <c:pt idx="2">
                  <c:v>62.159762575275806</c:v>
                </c:pt>
                <c:pt idx="3">
                  <c:v>18.986207896373955</c:v>
                </c:pt>
              </c:numCache>
            </c:numRef>
          </c:val>
          <c:extLst>
            <c:ext xmlns:c16="http://schemas.microsoft.com/office/drawing/2014/chart" uri="{C3380CC4-5D6E-409C-BE32-E72D297353CC}">
              <c16:uniqueId val="{00000000-EEC4-414D-B042-D4B6801B6398}"/>
            </c:ext>
          </c:extLst>
        </c:ser>
        <c:ser>
          <c:idx val="1"/>
          <c:order val="1"/>
          <c:tx>
            <c:strRef>
              <c:f>'MIS07'!$B$125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'MIS07'!$R$121:$U$121</c:f>
              <c:strCache>
                <c:ptCount val="4"/>
                <c:pt idx="0">
                  <c:v>Hyperendemic (Cabinda, Uige, K. Norte, Malange, L. Norte, L.</c:v>
                </c:pt>
                <c:pt idx="1">
                  <c:v>Instable mesoendemic (Moxico, K. Kubango, Kunene, Huila, Nam</c:v>
                </c:pt>
                <c:pt idx="2">
                  <c:v>Luanda</c:v>
                </c:pt>
                <c:pt idx="3">
                  <c:v>Stable mesoendemic (Zaire, Luanda, Bengo, Benguela, K. Sul,</c:v>
                </c:pt>
              </c:strCache>
            </c:strRef>
          </c:cat>
          <c:val>
            <c:numRef>
              <c:f>'MIS07'!$R$125:$U$125</c:f>
              <c:numCache>
                <c:formatCode>###0.0</c:formatCode>
                <c:ptCount val="4"/>
                <c:pt idx="0">
                  <c:v>6.2717802949603358</c:v>
                </c:pt>
                <c:pt idx="1">
                  <c:v>12.118177961886708</c:v>
                </c:pt>
                <c:pt idx="2">
                  <c:v>31.664769739725568</c:v>
                </c:pt>
                <c:pt idx="3">
                  <c:v>16.705594725334002</c:v>
                </c:pt>
              </c:numCache>
            </c:numRef>
          </c:val>
          <c:extLst>
            <c:ext xmlns:c16="http://schemas.microsoft.com/office/drawing/2014/chart" uri="{C3380CC4-5D6E-409C-BE32-E72D297353CC}">
              <c16:uniqueId val="{00000001-EEC4-414D-B042-D4B6801B6398}"/>
            </c:ext>
          </c:extLst>
        </c:ser>
        <c:ser>
          <c:idx val="2"/>
          <c:order val="2"/>
          <c:tx>
            <c:strRef>
              <c:f>'MIS07'!$B$126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'MIS07'!$R$121:$U$121</c:f>
              <c:strCache>
                <c:ptCount val="4"/>
                <c:pt idx="0">
                  <c:v>Hyperendemic (Cabinda, Uige, K. Norte, Malange, L. Norte, L.</c:v>
                </c:pt>
                <c:pt idx="1">
                  <c:v>Instable mesoendemic (Moxico, K. Kubango, Kunene, Huila, Nam</c:v>
                </c:pt>
                <c:pt idx="2">
                  <c:v>Luanda</c:v>
                </c:pt>
                <c:pt idx="3">
                  <c:v>Stable mesoendemic (Zaire, Luanda, Bengo, Benguela, K. Sul,</c:v>
                </c:pt>
              </c:strCache>
            </c:strRef>
          </c:cat>
          <c:val>
            <c:numRef>
              <c:f>'MIS07'!$R$126:$U$126</c:f>
              <c:numCache>
                <c:formatCode>###0.0</c:formatCode>
                <c:ptCount val="4"/>
                <c:pt idx="0">
                  <c:v>32.487219136429673</c:v>
                </c:pt>
                <c:pt idx="1">
                  <c:v>10.862281064513141</c:v>
                </c:pt>
                <c:pt idx="2">
                  <c:v>6.0423848220326164</c:v>
                </c:pt>
                <c:pt idx="3">
                  <c:v>35.592740375898416</c:v>
                </c:pt>
              </c:numCache>
            </c:numRef>
          </c:val>
          <c:extLst>
            <c:ext xmlns:c16="http://schemas.microsoft.com/office/drawing/2014/chart" uri="{C3380CC4-5D6E-409C-BE32-E72D297353CC}">
              <c16:uniqueId val="{00000002-EEC4-414D-B042-D4B6801B6398}"/>
            </c:ext>
          </c:extLst>
        </c:ser>
        <c:ser>
          <c:idx val="3"/>
          <c:order val="3"/>
          <c:tx>
            <c:strRef>
              <c:f>'MIS07'!$B$127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'MIS07'!$R$121:$U$121</c:f>
              <c:strCache>
                <c:ptCount val="4"/>
                <c:pt idx="0">
                  <c:v>Hyperendemic (Cabinda, Uige, K. Norte, Malange, L. Norte, L.</c:v>
                </c:pt>
                <c:pt idx="1">
                  <c:v>Instable mesoendemic (Moxico, K. Kubango, Kunene, Huila, Nam</c:v>
                </c:pt>
                <c:pt idx="2">
                  <c:v>Luanda</c:v>
                </c:pt>
                <c:pt idx="3">
                  <c:v>Stable mesoendemic (Zaire, Luanda, Bengo, Benguela, K. Sul,</c:v>
                </c:pt>
              </c:strCache>
            </c:strRef>
          </c:cat>
          <c:val>
            <c:numRef>
              <c:f>'MIS07'!$R$127:$U$127</c:f>
              <c:numCache>
                <c:formatCode>###0.0</c:formatCode>
                <c:ptCount val="4"/>
                <c:pt idx="0">
                  <c:v>39.826259189259602</c:v>
                </c:pt>
                <c:pt idx="1">
                  <c:v>57.710501633634628</c:v>
                </c:pt>
                <c:pt idx="2">
                  <c:v>0.13308286296600089</c:v>
                </c:pt>
                <c:pt idx="3">
                  <c:v>28.715457002393624</c:v>
                </c:pt>
              </c:numCache>
            </c:numRef>
          </c:val>
          <c:extLst>
            <c:ext xmlns:c16="http://schemas.microsoft.com/office/drawing/2014/chart" uri="{C3380CC4-5D6E-409C-BE32-E72D297353CC}">
              <c16:uniqueId val="{00000003-EEC4-414D-B042-D4B6801B6398}"/>
            </c:ext>
          </c:extLst>
        </c:ser>
        <c:dLbls>
          <c:showLegendKey val="0"/>
          <c:showVal val="0"/>
          <c:showCatName val="0"/>
          <c:showSerName val="0"/>
          <c:showPercent val="0"/>
          <c:showBubbleSize val="0"/>
        </c:dLbls>
        <c:gapWidth val="50"/>
        <c:overlap val="100"/>
        <c:axId val="376308480"/>
        <c:axId val="376310016"/>
      </c:barChart>
      <c:catAx>
        <c:axId val="376308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6310016"/>
        <c:crosses val="autoZero"/>
        <c:auto val="1"/>
        <c:lblAlgn val="ctr"/>
        <c:lblOffset val="100"/>
        <c:tickLblSkip val="1"/>
        <c:tickMarkSkip val="1"/>
        <c:noMultiLvlLbl val="0"/>
      </c:catAx>
      <c:valAx>
        <c:axId val="3763100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6308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'MIS07'!$M$221:$Q$221</c:f>
              <c:strCache>
                <c:ptCount val="5"/>
                <c:pt idx="0">
                  <c:v>Poorest</c:v>
                </c:pt>
                <c:pt idx="1">
                  <c:v>Poor</c:v>
                </c:pt>
                <c:pt idx="2">
                  <c:v>Middle</c:v>
                </c:pt>
                <c:pt idx="3">
                  <c:v>Rich</c:v>
                </c:pt>
                <c:pt idx="4">
                  <c:v>Richest</c:v>
                </c:pt>
              </c:strCache>
            </c:strRef>
          </c:cat>
          <c:val>
            <c:numRef>
              <c:f>'MIS07'!$M$222:$Q$222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9C8-415B-9BCE-A58297E7436B}"/>
            </c:ext>
          </c:extLst>
        </c:ser>
        <c:ser>
          <c:idx val="1"/>
          <c:order val="1"/>
          <c:tx>
            <c:strRef>
              <c:f>'MIS07'!$B$223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'MIS07'!$M$221:$Q$221</c:f>
              <c:strCache>
                <c:ptCount val="5"/>
                <c:pt idx="0">
                  <c:v>Poorest</c:v>
                </c:pt>
                <c:pt idx="1">
                  <c:v>Poor</c:v>
                </c:pt>
                <c:pt idx="2">
                  <c:v>Middle</c:v>
                </c:pt>
                <c:pt idx="3">
                  <c:v>Rich</c:v>
                </c:pt>
                <c:pt idx="4">
                  <c:v>Richest</c:v>
                </c:pt>
              </c:strCache>
            </c:strRef>
          </c:cat>
          <c:val>
            <c:numRef>
              <c:f>'MIS07'!$M$223:$Q$223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9C8-415B-9BCE-A58297E7436B}"/>
            </c:ext>
          </c:extLst>
        </c:ser>
        <c:ser>
          <c:idx val="2"/>
          <c:order val="2"/>
          <c:tx>
            <c:strRef>
              <c:f>'MIS07'!$B$224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'MIS07'!$M$221:$Q$221</c:f>
              <c:strCache>
                <c:ptCount val="5"/>
                <c:pt idx="0">
                  <c:v>Poorest</c:v>
                </c:pt>
                <c:pt idx="1">
                  <c:v>Poor</c:v>
                </c:pt>
                <c:pt idx="2">
                  <c:v>Middle</c:v>
                </c:pt>
                <c:pt idx="3">
                  <c:v>Rich</c:v>
                </c:pt>
                <c:pt idx="4">
                  <c:v>Richest</c:v>
                </c:pt>
              </c:strCache>
            </c:strRef>
          </c:cat>
          <c:val>
            <c:numRef>
              <c:f>'MIS07'!$M$224:$Q$224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9C8-415B-9BCE-A58297E7436B}"/>
            </c:ext>
          </c:extLst>
        </c:ser>
        <c:dLbls>
          <c:showLegendKey val="0"/>
          <c:showVal val="0"/>
          <c:showCatName val="0"/>
          <c:showSerName val="0"/>
          <c:showPercent val="0"/>
          <c:showBubbleSize val="0"/>
        </c:dLbls>
        <c:gapWidth val="50"/>
        <c:overlap val="100"/>
        <c:axId val="376543872"/>
        <c:axId val="376648064"/>
      </c:barChart>
      <c:catAx>
        <c:axId val="376543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6648064"/>
        <c:crosses val="autoZero"/>
        <c:auto val="1"/>
        <c:lblAlgn val="ctr"/>
        <c:lblOffset val="100"/>
        <c:tickLblSkip val="1"/>
        <c:tickMarkSkip val="1"/>
        <c:noMultiLvlLbl val="0"/>
      </c:catAx>
      <c:valAx>
        <c:axId val="376648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6543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'MIS07'!$R$221:$U$221</c:f>
              <c:strCache>
                <c:ptCount val="4"/>
                <c:pt idx="0">
                  <c:v>Hyperendemic (Cabinda, Uige, K. Norte, Malange, L. Norte, L.</c:v>
                </c:pt>
                <c:pt idx="1">
                  <c:v>Instable mesoendemic (Moxico, K. Kubango, Kunene, Huila, Nam</c:v>
                </c:pt>
                <c:pt idx="2">
                  <c:v>Luanda</c:v>
                </c:pt>
                <c:pt idx="3">
                  <c:v>Stable mesoendemic (Zaire, Luanda, Bengo, Benguela, K. Sul,</c:v>
                </c:pt>
              </c:strCache>
            </c:strRef>
          </c:cat>
          <c:val>
            <c:numRef>
              <c:f>'MIS07'!$R$222:$U$222</c:f>
              <c:numCache>
                <c:formatCode>###0.0</c:formatCode>
                <c:ptCount val="4"/>
                <c:pt idx="0">
                  <c:v>0</c:v>
                </c:pt>
                <c:pt idx="1">
                  <c:v>0</c:v>
                </c:pt>
                <c:pt idx="2">
                  <c:v>0</c:v>
                </c:pt>
                <c:pt idx="3">
                  <c:v>0</c:v>
                </c:pt>
              </c:numCache>
            </c:numRef>
          </c:val>
          <c:extLst>
            <c:ext xmlns:c16="http://schemas.microsoft.com/office/drawing/2014/chart" uri="{C3380CC4-5D6E-409C-BE32-E72D297353CC}">
              <c16:uniqueId val="{00000000-B453-4BF0-A83C-96C53EE852D7}"/>
            </c:ext>
          </c:extLst>
        </c:ser>
        <c:ser>
          <c:idx val="1"/>
          <c:order val="1"/>
          <c:tx>
            <c:strRef>
              <c:f>'MIS07'!$B$223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'MIS07'!$R$221:$U$221</c:f>
              <c:strCache>
                <c:ptCount val="4"/>
                <c:pt idx="0">
                  <c:v>Hyperendemic (Cabinda, Uige, K. Norte, Malange, L. Norte, L.</c:v>
                </c:pt>
                <c:pt idx="1">
                  <c:v>Instable mesoendemic (Moxico, K. Kubango, Kunene, Huila, Nam</c:v>
                </c:pt>
                <c:pt idx="2">
                  <c:v>Luanda</c:v>
                </c:pt>
                <c:pt idx="3">
                  <c:v>Stable mesoendemic (Zaire, Luanda, Bengo, Benguela, K. Sul,</c:v>
                </c:pt>
              </c:strCache>
            </c:strRef>
          </c:cat>
          <c:val>
            <c:numRef>
              <c:f>'MIS07'!$R$223:$U$223</c:f>
              <c:numCache>
                <c:formatCode>###0.0</c:formatCode>
                <c:ptCount val="4"/>
                <c:pt idx="0">
                  <c:v>0</c:v>
                </c:pt>
                <c:pt idx="1">
                  <c:v>0</c:v>
                </c:pt>
                <c:pt idx="2">
                  <c:v>0</c:v>
                </c:pt>
                <c:pt idx="3">
                  <c:v>0</c:v>
                </c:pt>
              </c:numCache>
            </c:numRef>
          </c:val>
          <c:extLst>
            <c:ext xmlns:c16="http://schemas.microsoft.com/office/drawing/2014/chart" uri="{C3380CC4-5D6E-409C-BE32-E72D297353CC}">
              <c16:uniqueId val="{00000001-B453-4BF0-A83C-96C53EE852D7}"/>
            </c:ext>
          </c:extLst>
        </c:ser>
        <c:ser>
          <c:idx val="2"/>
          <c:order val="2"/>
          <c:tx>
            <c:strRef>
              <c:f>'MIS07'!$B$224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'MIS07'!$R$221:$U$221</c:f>
              <c:strCache>
                <c:ptCount val="4"/>
                <c:pt idx="0">
                  <c:v>Hyperendemic (Cabinda, Uige, K. Norte, Malange, L. Norte, L.</c:v>
                </c:pt>
                <c:pt idx="1">
                  <c:v>Instable mesoendemic (Moxico, K. Kubango, Kunene, Huila, Nam</c:v>
                </c:pt>
                <c:pt idx="2">
                  <c:v>Luanda</c:v>
                </c:pt>
                <c:pt idx="3">
                  <c:v>Stable mesoendemic (Zaire, Luanda, Bengo, Benguela, K. Sul,</c:v>
                </c:pt>
              </c:strCache>
            </c:strRef>
          </c:cat>
          <c:val>
            <c:numRef>
              <c:f>'MIS07'!$R$224:$U$224</c:f>
              <c:numCache>
                <c:formatCode>###0.0</c:formatCode>
                <c:ptCount val="4"/>
                <c:pt idx="0">
                  <c:v>0</c:v>
                </c:pt>
                <c:pt idx="1">
                  <c:v>0</c:v>
                </c:pt>
                <c:pt idx="2">
                  <c:v>0</c:v>
                </c:pt>
                <c:pt idx="3">
                  <c:v>0</c:v>
                </c:pt>
              </c:numCache>
            </c:numRef>
          </c:val>
          <c:extLst>
            <c:ext xmlns:c16="http://schemas.microsoft.com/office/drawing/2014/chart" uri="{C3380CC4-5D6E-409C-BE32-E72D297353CC}">
              <c16:uniqueId val="{00000002-B453-4BF0-A83C-96C53EE852D7}"/>
            </c:ext>
          </c:extLst>
        </c:ser>
        <c:dLbls>
          <c:showLegendKey val="0"/>
          <c:showVal val="0"/>
          <c:showCatName val="0"/>
          <c:showSerName val="0"/>
          <c:showPercent val="0"/>
          <c:showBubbleSize val="0"/>
        </c:dLbls>
        <c:gapWidth val="50"/>
        <c:overlap val="100"/>
        <c:axId val="376781824"/>
        <c:axId val="376902400"/>
      </c:barChart>
      <c:catAx>
        <c:axId val="376781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6902400"/>
        <c:crosses val="autoZero"/>
        <c:auto val="1"/>
        <c:lblAlgn val="ctr"/>
        <c:lblOffset val="100"/>
        <c:tickLblSkip val="1"/>
        <c:tickMarkSkip val="1"/>
        <c:noMultiLvlLbl val="0"/>
      </c:catAx>
      <c:valAx>
        <c:axId val="3769024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67818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'MIS07'!$C$221:$G$221</c:f>
              <c:strCache>
                <c:ptCount val="5"/>
                <c:pt idx="0">
                  <c:v>Poorest</c:v>
                </c:pt>
                <c:pt idx="1">
                  <c:v>Poor</c:v>
                </c:pt>
                <c:pt idx="2">
                  <c:v>Middle</c:v>
                </c:pt>
                <c:pt idx="3">
                  <c:v>Rich</c:v>
                </c:pt>
                <c:pt idx="4">
                  <c:v>Richest</c:v>
                </c:pt>
              </c:strCache>
            </c:strRef>
          </c:cat>
          <c:val>
            <c:numRef>
              <c:f>'MIS07'!$C$222:$G$222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191-4597-A4A5-637485C2D1F9}"/>
            </c:ext>
          </c:extLst>
        </c:ser>
        <c:ser>
          <c:idx val="1"/>
          <c:order val="1"/>
          <c:tx>
            <c:strRef>
              <c:f>'MIS07'!$B$223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'MIS07'!$C$221:$G$221</c:f>
              <c:strCache>
                <c:ptCount val="5"/>
                <c:pt idx="0">
                  <c:v>Poorest</c:v>
                </c:pt>
                <c:pt idx="1">
                  <c:v>Poor</c:v>
                </c:pt>
                <c:pt idx="2">
                  <c:v>Middle</c:v>
                </c:pt>
                <c:pt idx="3">
                  <c:v>Rich</c:v>
                </c:pt>
                <c:pt idx="4">
                  <c:v>Richest</c:v>
                </c:pt>
              </c:strCache>
            </c:strRef>
          </c:cat>
          <c:val>
            <c:numRef>
              <c:f>'MIS07'!$C$223:$G$223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191-4597-A4A5-637485C2D1F9}"/>
            </c:ext>
          </c:extLst>
        </c:ser>
        <c:ser>
          <c:idx val="2"/>
          <c:order val="2"/>
          <c:tx>
            <c:strRef>
              <c:f>'MIS07'!$B$224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'MIS07'!$C$221:$G$221</c:f>
              <c:strCache>
                <c:ptCount val="5"/>
                <c:pt idx="0">
                  <c:v>Poorest</c:v>
                </c:pt>
                <c:pt idx="1">
                  <c:v>Poor</c:v>
                </c:pt>
                <c:pt idx="2">
                  <c:v>Middle</c:v>
                </c:pt>
                <c:pt idx="3">
                  <c:v>Rich</c:v>
                </c:pt>
                <c:pt idx="4">
                  <c:v>Richest</c:v>
                </c:pt>
              </c:strCache>
            </c:strRef>
          </c:cat>
          <c:val>
            <c:numRef>
              <c:f>'MIS07'!$C$224:$G$224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191-4597-A4A5-637485C2D1F9}"/>
            </c:ext>
          </c:extLst>
        </c:ser>
        <c:dLbls>
          <c:showLegendKey val="0"/>
          <c:showVal val="0"/>
          <c:showCatName val="0"/>
          <c:showSerName val="0"/>
          <c:showPercent val="0"/>
          <c:showBubbleSize val="0"/>
        </c:dLbls>
        <c:gapWidth val="50"/>
        <c:overlap val="100"/>
        <c:axId val="376937856"/>
        <c:axId val="376947840"/>
      </c:barChart>
      <c:catAx>
        <c:axId val="376937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6947840"/>
        <c:crosses val="autoZero"/>
        <c:auto val="1"/>
        <c:lblAlgn val="ctr"/>
        <c:lblOffset val="100"/>
        <c:tickLblSkip val="1"/>
        <c:tickMarkSkip val="1"/>
        <c:noMultiLvlLbl val="0"/>
      </c:catAx>
      <c:valAx>
        <c:axId val="376947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6937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'MIS07'!$H$15:$L$15</c:f>
              <c:strCache>
                <c:ptCount val="5"/>
                <c:pt idx="0">
                  <c:v>Poorest</c:v>
                </c:pt>
                <c:pt idx="1">
                  <c:v>Poor</c:v>
                </c:pt>
                <c:pt idx="2">
                  <c:v>Middle</c:v>
                </c:pt>
                <c:pt idx="3">
                  <c:v>Rich</c:v>
                </c:pt>
                <c:pt idx="4">
                  <c:v>Richest</c:v>
                </c:pt>
              </c:strCache>
            </c:strRef>
          </c:cat>
          <c:val>
            <c:numRef>
              <c:f>'MIS07'!$H$18:$L$18</c:f>
              <c:numCache>
                <c:formatCode>###0.0</c:formatCode>
                <c:ptCount val="5"/>
                <c:pt idx="0">
                  <c:v>72.124659898525891</c:v>
                </c:pt>
                <c:pt idx="1">
                  <c:v>78.370649116096359</c:v>
                </c:pt>
                <c:pt idx="2">
                  <c:v>88.511564720952805</c:v>
                </c:pt>
                <c:pt idx="3">
                  <c:v>90.854522082583657</c:v>
                </c:pt>
                <c:pt idx="4">
                  <c:v>98.103422817223503</c:v>
                </c:pt>
              </c:numCache>
            </c:numRef>
          </c:val>
          <c:extLst>
            <c:ext xmlns:c16="http://schemas.microsoft.com/office/drawing/2014/chart" uri="{C3380CC4-5D6E-409C-BE32-E72D297353CC}">
              <c16:uniqueId val="{00000000-D3C8-4536-8F29-679ABA7FCE8A}"/>
            </c:ext>
          </c:extLst>
        </c:ser>
        <c:ser>
          <c:idx val="1"/>
          <c:order val="1"/>
          <c:tx>
            <c:strRef>
              <c:f>'MIS07'!$B$19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'MIS07'!$H$15:$L$15</c:f>
              <c:strCache>
                <c:ptCount val="5"/>
                <c:pt idx="0">
                  <c:v>Poorest</c:v>
                </c:pt>
                <c:pt idx="1">
                  <c:v>Poor</c:v>
                </c:pt>
                <c:pt idx="2">
                  <c:v>Middle</c:v>
                </c:pt>
                <c:pt idx="3">
                  <c:v>Rich</c:v>
                </c:pt>
                <c:pt idx="4">
                  <c:v>Richest</c:v>
                </c:pt>
              </c:strCache>
            </c:strRef>
          </c:cat>
          <c:val>
            <c:numRef>
              <c:f>'MIS07'!$H$19:$L$19</c:f>
              <c:numCache>
                <c:formatCode>###0.0</c:formatCode>
                <c:ptCount val="5"/>
                <c:pt idx="0">
                  <c:v>14.572570172354665</c:v>
                </c:pt>
                <c:pt idx="1">
                  <c:v>11.970016169442632</c:v>
                </c:pt>
                <c:pt idx="2">
                  <c:v>9.5064746462727552</c:v>
                </c:pt>
                <c:pt idx="3">
                  <c:v>8.4204726940686285</c:v>
                </c:pt>
                <c:pt idx="4">
                  <c:v>1.8965771827764939</c:v>
                </c:pt>
              </c:numCache>
            </c:numRef>
          </c:val>
          <c:extLst>
            <c:ext xmlns:c16="http://schemas.microsoft.com/office/drawing/2014/chart" uri="{C3380CC4-5D6E-409C-BE32-E72D297353CC}">
              <c16:uniqueId val="{00000001-D3C8-4536-8F29-679ABA7FCE8A}"/>
            </c:ext>
          </c:extLst>
        </c:ser>
        <c:ser>
          <c:idx val="2"/>
          <c:order val="2"/>
          <c:tx>
            <c:strRef>
              <c:f>'MIS07'!$B$20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'MIS07'!$H$15:$L$15</c:f>
              <c:strCache>
                <c:ptCount val="5"/>
                <c:pt idx="0">
                  <c:v>Poorest</c:v>
                </c:pt>
                <c:pt idx="1">
                  <c:v>Poor</c:v>
                </c:pt>
                <c:pt idx="2">
                  <c:v>Middle</c:v>
                </c:pt>
                <c:pt idx="3">
                  <c:v>Rich</c:v>
                </c:pt>
                <c:pt idx="4">
                  <c:v>Richest</c:v>
                </c:pt>
              </c:strCache>
            </c:strRef>
          </c:cat>
          <c:val>
            <c:numRef>
              <c:f>'MIS07'!$H$20:$L$20</c:f>
              <c:numCache>
                <c:formatCode>###0.0</c:formatCode>
                <c:ptCount val="5"/>
                <c:pt idx="0">
                  <c:v>7.4910436815874419</c:v>
                </c:pt>
                <c:pt idx="1">
                  <c:v>3.4515448287778554</c:v>
                </c:pt>
                <c:pt idx="2">
                  <c:v>1.9819606327744452</c:v>
                </c:pt>
                <c:pt idx="3">
                  <c:v>0.72500522334772199</c:v>
                </c:pt>
                <c:pt idx="4">
                  <c:v>0</c:v>
                </c:pt>
              </c:numCache>
            </c:numRef>
          </c:val>
          <c:extLst>
            <c:ext xmlns:c16="http://schemas.microsoft.com/office/drawing/2014/chart" uri="{C3380CC4-5D6E-409C-BE32-E72D297353CC}">
              <c16:uniqueId val="{00000002-D3C8-4536-8F29-679ABA7FCE8A}"/>
            </c:ext>
          </c:extLst>
        </c:ser>
        <c:ser>
          <c:idx val="3"/>
          <c:order val="3"/>
          <c:tx>
            <c:strRef>
              <c:f>'MIS07'!$B$21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'MIS07'!$H$15:$L$15</c:f>
              <c:strCache>
                <c:ptCount val="5"/>
                <c:pt idx="0">
                  <c:v>Poorest</c:v>
                </c:pt>
                <c:pt idx="1">
                  <c:v>Poor</c:v>
                </c:pt>
                <c:pt idx="2">
                  <c:v>Middle</c:v>
                </c:pt>
                <c:pt idx="3">
                  <c:v>Rich</c:v>
                </c:pt>
                <c:pt idx="4">
                  <c:v>Richest</c:v>
                </c:pt>
              </c:strCache>
            </c:strRef>
          </c:cat>
          <c:val>
            <c:numRef>
              <c:f>'MIS07'!$H$21:$L$21</c:f>
              <c:numCache>
                <c:formatCode>###0.0</c:formatCode>
                <c:ptCount val="5"/>
                <c:pt idx="0">
                  <c:v>5.8117262475320137</c:v>
                </c:pt>
                <c:pt idx="1">
                  <c:v>6.2077898856831482</c:v>
                </c:pt>
                <c:pt idx="2">
                  <c:v>0</c:v>
                </c:pt>
                <c:pt idx="3">
                  <c:v>0</c:v>
                </c:pt>
                <c:pt idx="4">
                  <c:v>0</c:v>
                </c:pt>
              </c:numCache>
            </c:numRef>
          </c:val>
          <c:extLst>
            <c:ext xmlns:c16="http://schemas.microsoft.com/office/drawing/2014/chart" uri="{C3380CC4-5D6E-409C-BE32-E72D297353CC}">
              <c16:uniqueId val="{00000003-D3C8-4536-8F29-679ABA7FCE8A}"/>
            </c:ext>
          </c:extLst>
        </c:ser>
        <c:dLbls>
          <c:showLegendKey val="0"/>
          <c:showVal val="0"/>
          <c:showCatName val="0"/>
          <c:showSerName val="0"/>
          <c:showPercent val="0"/>
          <c:showBubbleSize val="0"/>
        </c:dLbls>
        <c:gapWidth val="50"/>
        <c:overlap val="100"/>
        <c:axId val="377468032"/>
        <c:axId val="377469568"/>
      </c:barChart>
      <c:catAx>
        <c:axId val="377468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7469568"/>
        <c:crosses val="autoZero"/>
        <c:auto val="1"/>
        <c:lblAlgn val="ctr"/>
        <c:lblOffset val="100"/>
        <c:tickLblSkip val="1"/>
        <c:tickMarkSkip val="1"/>
        <c:noMultiLvlLbl val="0"/>
      </c:catAx>
      <c:valAx>
        <c:axId val="3774695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7468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'MIS07'!$H$121:$L$121</c:f>
              <c:strCache>
                <c:ptCount val="5"/>
                <c:pt idx="0">
                  <c:v>Poorest</c:v>
                </c:pt>
                <c:pt idx="1">
                  <c:v>Poor</c:v>
                </c:pt>
                <c:pt idx="2">
                  <c:v>Middle</c:v>
                </c:pt>
                <c:pt idx="3">
                  <c:v>Rich</c:v>
                </c:pt>
                <c:pt idx="4">
                  <c:v>Richest</c:v>
                </c:pt>
              </c:strCache>
            </c:strRef>
          </c:cat>
          <c:val>
            <c:numRef>
              <c:f>'MIS07'!$H$124:$L$124</c:f>
              <c:numCache>
                <c:formatCode>###0.0</c:formatCode>
                <c:ptCount val="5"/>
                <c:pt idx="0">
                  <c:v>28.416085195155212</c:v>
                </c:pt>
                <c:pt idx="1">
                  <c:v>47.338346292419622</c:v>
                </c:pt>
                <c:pt idx="2">
                  <c:v>55.530204382957798</c:v>
                </c:pt>
                <c:pt idx="3">
                  <c:v>72.412129946063772</c:v>
                </c:pt>
                <c:pt idx="4">
                  <c:v>90.310398959103907</c:v>
                </c:pt>
              </c:numCache>
            </c:numRef>
          </c:val>
          <c:extLst>
            <c:ext xmlns:c16="http://schemas.microsoft.com/office/drawing/2014/chart" uri="{C3380CC4-5D6E-409C-BE32-E72D297353CC}">
              <c16:uniqueId val="{00000000-4E6F-462F-B0F4-486BBB23BB79}"/>
            </c:ext>
          </c:extLst>
        </c:ser>
        <c:ser>
          <c:idx val="1"/>
          <c:order val="1"/>
          <c:tx>
            <c:strRef>
              <c:f>'MIS07'!$B$125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'MIS07'!$H$121:$L$121</c:f>
              <c:strCache>
                <c:ptCount val="5"/>
                <c:pt idx="0">
                  <c:v>Poorest</c:v>
                </c:pt>
                <c:pt idx="1">
                  <c:v>Poor</c:v>
                </c:pt>
                <c:pt idx="2">
                  <c:v>Middle</c:v>
                </c:pt>
                <c:pt idx="3">
                  <c:v>Rich</c:v>
                </c:pt>
                <c:pt idx="4">
                  <c:v>Richest</c:v>
                </c:pt>
              </c:strCache>
            </c:strRef>
          </c:cat>
          <c:val>
            <c:numRef>
              <c:f>'MIS07'!$H$125:$L$125</c:f>
              <c:numCache>
                <c:formatCode>###0.0</c:formatCode>
                <c:ptCount val="5"/>
                <c:pt idx="0">
                  <c:v>26.380965580695271</c:v>
                </c:pt>
                <c:pt idx="1">
                  <c:v>34.8454805084166</c:v>
                </c:pt>
                <c:pt idx="2">
                  <c:v>33.741539284495076</c:v>
                </c:pt>
                <c:pt idx="3">
                  <c:v>24.601685152415659</c:v>
                </c:pt>
                <c:pt idx="4">
                  <c:v>6.4819872752012033</c:v>
                </c:pt>
              </c:numCache>
            </c:numRef>
          </c:val>
          <c:extLst>
            <c:ext xmlns:c16="http://schemas.microsoft.com/office/drawing/2014/chart" uri="{C3380CC4-5D6E-409C-BE32-E72D297353CC}">
              <c16:uniqueId val="{00000001-4E6F-462F-B0F4-486BBB23BB79}"/>
            </c:ext>
          </c:extLst>
        </c:ser>
        <c:ser>
          <c:idx val="2"/>
          <c:order val="2"/>
          <c:tx>
            <c:strRef>
              <c:f>'MIS07'!$B$126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'MIS07'!$H$121:$L$121</c:f>
              <c:strCache>
                <c:ptCount val="5"/>
                <c:pt idx="0">
                  <c:v>Poorest</c:v>
                </c:pt>
                <c:pt idx="1">
                  <c:v>Poor</c:v>
                </c:pt>
                <c:pt idx="2">
                  <c:v>Middle</c:v>
                </c:pt>
                <c:pt idx="3">
                  <c:v>Rich</c:v>
                </c:pt>
                <c:pt idx="4">
                  <c:v>Richest</c:v>
                </c:pt>
              </c:strCache>
            </c:strRef>
          </c:cat>
          <c:val>
            <c:numRef>
              <c:f>'MIS07'!$H$126:$L$126</c:f>
              <c:numCache>
                <c:formatCode>###0.0</c:formatCode>
                <c:ptCount val="5"/>
                <c:pt idx="0">
                  <c:v>33.285889496342136</c:v>
                </c:pt>
                <c:pt idx="1">
                  <c:v>16.320390881628924</c:v>
                </c:pt>
                <c:pt idx="2">
                  <c:v>9.5971403705309086</c:v>
                </c:pt>
                <c:pt idx="3">
                  <c:v>2.9861849015205735</c:v>
                </c:pt>
                <c:pt idx="4">
                  <c:v>3.2076137656948873</c:v>
                </c:pt>
              </c:numCache>
            </c:numRef>
          </c:val>
          <c:extLst>
            <c:ext xmlns:c16="http://schemas.microsoft.com/office/drawing/2014/chart" uri="{C3380CC4-5D6E-409C-BE32-E72D297353CC}">
              <c16:uniqueId val="{00000002-4E6F-462F-B0F4-486BBB23BB79}"/>
            </c:ext>
          </c:extLst>
        </c:ser>
        <c:ser>
          <c:idx val="3"/>
          <c:order val="3"/>
          <c:tx>
            <c:strRef>
              <c:f>'MIS07'!$B$127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'MIS07'!$H$121:$L$121</c:f>
              <c:strCache>
                <c:ptCount val="5"/>
                <c:pt idx="0">
                  <c:v>Poorest</c:v>
                </c:pt>
                <c:pt idx="1">
                  <c:v>Poor</c:v>
                </c:pt>
                <c:pt idx="2">
                  <c:v>Middle</c:v>
                </c:pt>
                <c:pt idx="3">
                  <c:v>Rich</c:v>
                </c:pt>
                <c:pt idx="4">
                  <c:v>Richest</c:v>
                </c:pt>
              </c:strCache>
            </c:strRef>
          </c:cat>
          <c:val>
            <c:numRef>
              <c:f>'MIS07'!$H$127:$L$127</c:f>
              <c:numCache>
                <c:formatCode>###0.0</c:formatCode>
                <c:ptCount val="5"/>
                <c:pt idx="0">
                  <c:v>11.917059727807388</c:v>
                </c:pt>
                <c:pt idx="1">
                  <c:v>1.4957823175348643</c:v>
                </c:pt>
                <c:pt idx="2">
                  <c:v>1.1311159620162159</c:v>
                </c:pt>
                <c:pt idx="3">
                  <c:v>0</c:v>
                </c:pt>
                <c:pt idx="4">
                  <c:v>0</c:v>
                </c:pt>
              </c:numCache>
            </c:numRef>
          </c:val>
          <c:extLst>
            <c:ext xmlns:c16="http://schemas.microsoft.com/office/drawing/2014/chart" uri="{C3380CC4-5D6E-409C-BE32-E72D297353CC}">
              <c16:uniqueId val="{00000003-4E6F-462F-B0F4-486BBB23BB79}"/>
            </c:ext>
          </c:extLst>
        </c:ser>
        <c:dLbls>
          <c:showLegendKey val="0"/>
          <c:showVal val="0"/>
          <c:showCatName val="0"/>
          <c:showSerName val="0"/>
          <c:showPercent val="0"/>
          <c:showBubbleSize val="0"/>
        </c:dLbls>
        <c:gapWidth val="50"/>
        <c:overlap val="100"/>
        <c:axId val="377547392"/>
        <c:axId val="377553280"/>
      </c:barChart>
      <c:catAx>
        <c:axId val="377547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7553280"/>
        <c:crosses val="autoZero"/>
        <c:auto val="1"/>
        <c:lblAlgn val="ctr"/>
        <c:lblOffset val="100"/>
        <c:tickLblSkip val="1"/>
        <c:tickMarkSkip val="1"/>
        <c:noMultiLvlLbl val="0"/>
      </c:catAx>
      <c:valAx>
        <c:axId val="3775532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75473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'MIS07'!$H$221:$L$221</c:f>
              <c:strCache>
                <c:ptCount val="5"/>
                <c:pt idx="0">
                  <c:v>Poorest</c:v>
                </c:pt>
                <c:pt idx="1">
                  <c:v>Poor</c:v>
                </c:pt>
                <c:pt idx="2">
                  <c:v>Middle</c:v>
                </c:pt>
                <c:pt idx="3">
                  <c:v>Rich</c:v>
                </c:pt>
                <c:pt idx="4">
                  <c:v>Richest</c:v>
                </c:pt>
              </c:strCache>
            </c:strRef>
          </c:cat>
          <c:val>
            <c:numRef>
              <c:f>'MIS07'!$H$222:$L$222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F12-48DD-94EA-609A70A46E6B}"/>
            </c:ext>
          </c:extLst>
        </c:ser>
        <c:ser>
          <c:idx val="1"/>
          <c:order val="1"/>
          <c:tx>
            <c:strRef>
              <c:f>'MIS07'!$B$223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'MIS07'!$H$221:$L$221</c:f>
              <c:strCache>
                <c:ptCount val="5"/>
                <c:pt idx="0">
                  <c:v>Poorest</c:v>
                </c:pt>
                <c:pt idx="1">
                  <c:v>Poor</c:v>
                </c:pt>
                <c:pt idx="2">
                  <c:v>Middle</c:v>
                </c:pt>
                <c:pt idx="3">
                  <c:v>Rich</c:v>
                </c:pt>
                <c:pt idx="4">
                  <c:v>Richest</c:v>
                </c:pt>
              </c:strCache>
            </c:strRef>
          </c:cat>
          <c:val>
            <c:numRef>
              <c:f>'MIS07'!$H$223:$L$223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F12-48DD-94EA-609A70A46E6B}"/>
            </c:ext>
          </c:extLst>
        </c:ser>
        <c:ser>
          <c:idx val="2"/>
          <c:order val="2"/>
          <c:tx>
            <c:strRef>
              <c:f>'MIS07'!$B$224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'MIS07'!$H$221:$L$221</c:f>
              <c:strCache>
                <c:ptCount val="5"/>
                <c:pt idx="0">
                  <c:v>Poorest</c:v>
                </c:pt>
                <c:pt idx="1">
                  <c:v>Poor</c:v>
                </c:pt>
                <c:pt idx="2">
                  <c:v>Middle</c:v>
                </c:pt>
                <c:pt idx="3">
                  <c:v>Rich</c:v>
                </c:pt>
                <c:pt idx="4">
                  <c:v>Richest</c:v>
                </c:pt>
              </c:strCache>
            </c:strRef>
          </c:cat>
          <c:val>
            <c:numRef>
              <c:f>'MIS07'!$H$224:$L$224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F12-48DD-94EA-609A70A46E6B}"/>
            </c:ext>
          </c:extLst>
        </c:ser>
        <c:dLbls>
          <c:showLegendKey val="0"/>
          <c:showVal val="0"/>
          <c:showCatName val="0"/>
          <c:showSerName val="0"/>
          <c:showPercent val="0"/>
          <c:showBubbleSize val="0"/>
        </c:dLbls>
        <c:gapWidth val="50"/>
        <c:overlap val="100"/>
        <c:axId val="377609216"/>
        <c:axId val="377623296"/>
      </c:barChart>
      <c:catAx>
        <c:axId val="377609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7623296"/>
        <c:crosses val="autoZero"/>
        <c:auto val="1"/>
        <c:lblAlgn val="ctr"/>
        <c:lblOffset val="100"/>
        <c:tickLblSkip val="1"/>
        <c:tickMarkSkip val="1"/>
        <c:noMultiLvlLbl val="0"/>
      </c:catAx>
      <c:valAx>
        <c:axId val="377623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7609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'MIS07'!$C$121:$G$121</c:f>
              <c:strCache>
                <c:ptCount val="5"/>
                <c:pt idx="0">
                  <c:v>Poorest</c:v>
                </c:pt>
                <c:pt idx="1">
                  <c:v>Poor</c:v>
                </c:pt>
                <c:pt idx="2">
                  <c:v>Middle</c:v>
                </c:pt>
                <c:pt idx="3">
                  <c:v>Rich</c:v>
                </c:pt>
                <c:pt idx="4">
                  <c:v>Richest</c:v>
                </c:pt>
              </c:strCache>
            </c:strRef>
          </c:cat>
          <c:val>
            <c:numRef>
              <c:f>'MIS07'!$C$124:$G$124</c:f>
              <c:numCache>
                <c:formatCode>###0.0</c:formatCode>
                <c:ptCount val="5"/>
                <c:pt idx="0">
                  <c:v>3.4229963537127106</c:v>
                </c:pt>
                <c:pt idx="1">
                  <c:v>15.771558656791409</c:v>
                </c:pt>
                <c:pt idx="2">
                  <c:v>35.940917619667808</c:v>
                </c:pt>
                <c:pt idx="3">
                  <c:v>57.083635540943462</c:v>
                </c:pt>
                <c:pt idx="4">
                  <c:v>85.307077216860293</c:v>
                </c:pt>
              </c:numCache>
            </c:numRef>
          </c:val>
          <c:extLst>
            <c:ext xmlns:c16="http://schemas.microsoft.com/office/drawing/2014/chart" uri="{C3380CC4-5D6E-409C-BE32-E72D297353CC}">
              <c16:uniqueId val="{00000000-3E67-48C3-B134-02327FBF7BBE}"/>
            </c:ext>
          </c:extLst>
        </c:ser>
        <c:ser>
          <c:idx val="1"/>
          <c:order val="1"/>
          <c:tx>
            <c:strRef>
              <c:f>'MIS07'!$B$125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'MIS07'!$C$121:$G$121</c:f>
              <c:strCache>
                <c:ptCount val="5"/>
                <c:pt idx="0">
                  <c:v>Poorest</c:v>
                </c:pt>
                <c:pt idx="1">
                  <c:v>Poor</c:v>
                </c:pt>
                <c:pt idx="2">
                  <c:v>Middle</c:v>
                </c:pt>
                <c:pt idx="3">
                  <c:v>Rich</c:v>
                </c:pt>
                <c:pt idx="4">
                  <c:v>Richest</c:v>
                </c:pt>
              </c:strCache>
            </c:strRef>
          </c:cat>
          <c:val>
            <c:numRef>
              <c:f>'MIS07'!$C$125:$G$125</c:f>
              <c:numCache>
                <c:formatCode>###0.0</c:formatCode>
                <c:ptCount val="5"/>
                <c:pt idx="0">
                  <c:v>1.2963072891292291</c:v>
                </c:pt>
                <c:pt idx="1">
                  <c:v>8.242317249041001</c:v>
                </c:pt>
                <c:pt idx="2">
                  <c:v>24.751869222061497</c:v>
                </c:pt>
                <c:pt idx="3">
                  <c:v>29.374783104243214</c:v>
                </c:pt>
                <c:pt idx="4">
                  <c:v>11.85369305156266</c:v>
                </c:pt>
              </c:numCache>
            </c:numRef>
          </c:val>
          <c:extLst>
            <c:ext xmlns:c16="http://schemas.microsoft.com/office/drawing/2014/chart" uri="{C3380CC4-5D6E-409C-BE32-E72D297353CC}">
              <c16:uniqueId val="{00000001-3E67-48C3-B134-02327FBF7BBE}"/>
            </c:ext>
          </c:extLst>
        </c:ser>
        <c:ser>
          <c:idx val="2"/>
          <c:order val="2"/>
          <c:tx>
            <c:strRef>
              <c:f>'MIS07'!$B$126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'MIS07'!$C$121:$G$121</c:f>
              <c:strCache>
                <c:ptCount val="5"/>
                <c:pt idx="0">
                  <c:v>Poorest</c:v>
                </c:pt>
                <c:pt idx="1">
                  <c:v>Poor</c:v>
                </c:pt>
                <c:pt idx="2">
                  <c:v>Middle</c:v>
                </c:pt>
                <c:pt idx="3">
                  <c:v>Rich</c:v>
                </c:pt>
                <c:pt idx="4">
                  <c:v>Richest</c:v>
                </c:pt>
              </c:strCache>
            </c:strRef>
          </c:cat>
          <c:val>
            <c:numRef>
              <c:f>'MIS07'!$C$126:$G$126</c:f>
              <c:numCache>
                <c:formatCode>###0.0</c:formatCode>
                <c:ptCount val="5"/>
                <c:pt idx="0">
                  <c:v>31.316221768879018</c:v>
                </c:pt>
                <c:pt idx="1">
                  <c:v>33.828722462206002</c:v>
                </c:pt>
                <c:pt idx="2">
                  <c:v>24.607974528553527</c:v>
                </c:pt>
                <c:pt idx="3">
                  <c:v>12.231367674416376</c:v>
                </c:pt>
                <c:pt idx="4">
                  <c:v>2.6775735731192327</c:v>
                </c:pt>
              </c:numCache>
            </c:numRef>
          </c:val>
          <c:extLst>
            <c:ext xmlns:c16="http://schemas.microsoft.com/office/drawing/2014/chart" uri="{C3380CC4-5D6E-409C-BE32-E72D297353CC}">
              <c16:uniqueId val="{00000002-3E67-48C3-B134-02327FBF7BBE}"/>
            </c:ext>
          </c:extLst>
        </c:ser>
        <c:ser>
          <c:idx val="3"/>
          <c:order val="3"/>
          <c:tx>
            <c:strRef>
              <c:f>'MIS07'!$B$127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'MIS07'!$C$121:$G$121</c:f>
              <c:strCache>
                <c:ptCount val="5"/>
                <c:pt idx="0">
                  <c:v>Poorest</c:v>
                </c:pt>
                <c:pt idx="1">
                  <c:v>Poor</c:v>
                </c:pt>
                <c:pt idx="2">
                  <c:v>Middle</c:v>
                </c:pt>
                <c:pt idx="3">
                  <c:v>Rich</c:v>
                </c:pt>
                <c:pt idx="4">
                  <c:v>Richest</c:v>
                </c:pt>
              </c:strCache>
            </c:strRef>
          </c:cat>
          <c:val>
            <c:numRef>
              <c:f>'MIS07'!$C$127:$G$127</c:f>
              <c:numCache>
                <c:formatCode>###0.0</c:formatCode>
                <c:ptCount val="5"/>
                <c:pt idx="0">
                  <c:v>63.964474588279039</c:v>
                </c:pt>
                <c:pt idx="1">
                  <c:v>42.157401631961591</c:v>
                </c:pt>
                <c:pt idx="2">
                  <c:v>14.699238629717176</c:v>
                </c:pt>
                <c:pt idx="3">
                  <c:v>1.3102136803969529</c:v>
                </c:pt>
                <c:pt idx="4">
                  <c:v>0.16165615845781062</c:v>
                </c:pt>
              </c:numCache>
            </c:numRef>
          </c:val>
          <c:extLst>
            <c:ext xmlns:c16="http://schemas.microsoft.com/office/drawing/2014/chart" uri="{C3380CC4-5D6E-409C-BE32-E72D297353CC}">
              <c16:uniqueId val="{00000003-3E67-48C3-B134-02327FBF7BBE}"/>
            </c:ext>
          </c:extLst>
        </c:ser>
        <c:dLbls>
          <c:showLegendKey val="0"/>
          <c:showVal val="0"/>
          <c:showCatName val="0"/>
          <c:showSerName val="0"/>
          <c:showPercent val="0"/>
          <c:showBubbleSize val="0"/>
        </c:dLbls>
        <c:gapWidth val="50"/>
        <c:overlap val="100"/>
        <c:axId val="376367360"/>
        <c:axId val="376389632"/>
      </c:barChart>
      <c:catAx>
        <c:axId val="376367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6389632"/>
        <c:crosses val="autoZero"/>
        <c:auto val="1"/>
        <c:lblAlgn val="ctr"/>
        <c:lblOffset val="100"/>
        <c:tickLblSkip val="1"/>
        <c:tickMarkSkip val="1"/>
        <c:noMultiLvlLbl val="0"/>
      </c:catAx>
      <c:valAx>
        <c:axId val="376389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63673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'MIS07'!$M$121:$Q$121</c:f>
              <c:strCache>
                <c:ptCount val="5"/>
                <c:pt idx="0">
                  <c:v>Poorest</c:v>
                </c:pt>
                <c:pt idx="1">
                  <c:v>Poor</c:v>
                </c:pt>
                <c:pt idx="2">
                  <c:v>Middle</c:v>
                </c:pt>
                <c:pt idx="3">
                  <c:v>Rich</c:v>
                </c:pt>
                <c:pt idx="4">
                  <c:v>Richest</c:v>
                </c:pt>
              </c:strCache>
            </c:strRef>
          </c:cat>
          <c:val>
            <c:numRef>
              <c:f>'MIS07'!$M$124:$Q$124</c:f>
              <c:numCache>
                <c:formatCode>###0.0</c:formatCode>
                <c:ptCount val="5"/>
                <c:pt idx="0">
                  <c:v>3.1202228177134712</c:v>
                </c:pt>
                <c:pt idx="1">
                  <c:v>4.8427900015240741</c:v>
                </c:pt>
                <c:pt idx="2">
                  <c:v>9.0296631250602779</c:v>
                </c:pt>
                <c:pt idx="3">
                  <c:v>20.261309295814186</c:v>
                </c:pt>
                <c:pt idx="4">
                  <c:v>35.961091992867075</c:v>
                </c:pt>
              </c:numCache>
            </c:numRef>
          </c:val>
          <c:extLst>
            <c:ext xmlns:c16="http://schemas.microsoft.com/office/drawing/2014/chart" uri="{C3380CC4-5D6E-409C-BE32-E72D297353CC}">
              <c16:uniqueId val="{00000000-5834-4C73-A393-FF736A16B3F6}"/>
            </c:ext>
          </c:extLst>
        </c:ser>
        <c:ser>
          <c:idx val="1"/>
          <c:order val="1"/>
          <c:tx>
            <c:strRef>
              <c:f>'MIS07'!$B$125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'MIS07'!$M$121:$Q$121</c:f>
              <c:strCache>
                <c:ptCount val="5"/>
                <c:pt idx="0">
                  <c:v>Poorest</c:v>
                </c:pt>
                <c:pt idx="1">
                  <c:v>Poor</c:v>
                </c:pt>
                <c:pt idx="2">
                  <c:v>Middle</c:v>
                </c:pt>
                <c:pt idx="3">
                  <c:v>Rich</c:v>
                </c:pt>
                <c:pt idx="4">
                  <c:v>Richest</c:v>
                </c:pt>
              </c:strCache>
            </c:strRef>
          </c:cat>
          <c:val>
            <c:numRef>
              <c:f>'MIS07'!$M$125:$Q$125</c:f>
              <c:numCache>
                <c:formatCode>###0.0</c:formatCode>
                <c:ptCount val="5"/>
                <c:pt idx="0">
                  <c:v>0.8756620938442633</c:v>
                </c:pt>
                <c:pt idx="1">
                  <c:v>1.4397976965629622</c:v>
                </c:pt>
                <c:pt idx="2">
                  <c:v>1.840360008193503</c:v>
                </c:pt>
                <c:pt idx="3">
                  <c:v>5.4332069699533942</c:v>
                </c:pt>
                <c:pt idx="4">
                  <c:v>9.2980399595226064</c:v>
                </c:pt>
              </c:numCache>
            </c:numRef>
          </c:val>
          <c:extLst>
            <c:ext xmlns:c16="http://schemas.microsoft.com/office/drawing/2014/chart" uri="{C3380CC4-5D6E-409C-BE32-E72D297353CC}">
              <c16:uniqueId val="{00000001-5834-4C73-A393-FF736A16B3F6}"/>
            </c:ext>
          </c:extLst>
        </c:ser>
        <c:ser>
          <c:idx val="2"/>
          <c:order val="2"/>
          <c:tx>
            <c:strRef>
              <c:f>'MIS07'!$B$126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'MIS07'!$M$121:$Q$121</c:f>
              <c:strCache>
                <c:ptCount val="5"/>
                <c:pt idx="0">
                  <c:v>Poorest</c:v>
                </c:pt>
                <c:pt idx="1">
                  <c:v>Poor</c:v>
                </c:pt>
                <c:pt idx="2">
                  <c:v>Middle</c:v>
                </c:pt>
                <c:pt idx="3">
                  <c:v>Rich</c:v>
                </c:pt>
                <c:pt idx="4">
                  <c:v>Richest</c:v>
                </c:pt>
              </c:strCache>
            </c:strRef>
          </c:cat>
          <c:val>
            <c:numRef>
              <c:f>'MIS07'!$M$126:$Q$126</c:f>
              <c:numCache>
                <c:formatCode>###0.0</c:formatCode>
                <c:ptCount val="5"/>
                <c:pt idx="0">
                  <c:v>30.557809701743437</c:v>
                </c:pt>
                <c:pt idx="1">
                  <c:v>27.153344591718124</c:v>
                </c:pt>
                <c:pt idx="2">
                  <c:v>30.502482126485177</c:v>
                </c:pt>
                <c:pt idx="3">
                  <c:v>36.953304323786824</c:v>
                </c:pt>
                <c:pt idx="4">
                  <c:v>27.273388949589346</c:v>
                </c:pt>
              </c:numCache>
            </c:numRef>
          </c:val>
          <c:extLst>
            <c:ext xmlns:c16="http://schemas.microsoft.com/office/drawing/2014/chart" uri="{C3380CC4-5D6E-409C-BE32-E72D297353CC}">
              <c16:uniqueId val="{00000002-5834-4C73-A393-FF736A16B3F6}"/>
            </c:ext>
          </c:extLst>
        </c:ser>
        <c:ser>
          <c:idx val="3"/>
          <c:order val="3"/>
          <c:tx>
            <c:strRef>
              <c:f>'MIS07'!$B$127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'MIS07'!$M$121:$Q$121</c:f>
              <c:strCache>
                <c:ptCount val="5"/>
                <c:pt idx="0">
                  <c:v>Poorest</c:v>
                </c:pt>
                <c:pt idx="1">
                  <c:v>Poor</c:v>
                </c:pt>
                <c:pt idx="2">
                  <c:v>Middle</c:v>
                </c:pt>
                <c:pt idx="3">
                  <c:v>Rich</c:v>
                </c:pt>
                <c:pt idx="4">
                  <c:v>Richest</c:v>
                </c:pt>
              </c:strCache>
            </c:strRef>
          </c:cat>
          <c:val>
            <c:numRef>
              <c:f>'MIS07'!$M$127:$Q$127</c:f>
              <c:numCache>
                <c:formatCode>###0.0</c:formatCode>
                <c:ptCount val="5"/>
                <c:pt idx="0">
                  <c:v>65.446305386698825</c:v>
                </c:pt>
                <c:pt idx="1">
                  <c:v>66.564067710194834</c:v>
                </c:pt>
                <c:pt idx="2">
                  <c:v>58.627494740261042</c:v>
                </c:pt>
                <c:pt idx="3">
                  <c:v>37.352179410445594</c:v>
                </c:pt>
                <c:pt idx="4">
                  <c:v>27.46747909802097</c:v>
                </c:pt>
              </c:numCache>
            </c:numRef>
          </c:val>
          <c:extLst>
            <c:ext xmlns:c16="http://schemas.microsoft.com/office/drawing/2014/chart" uri="{C3380CC4-5D6E-409C-BE32-E72D297353CC}">
              <c16:uniqueId val="{00000003-5834-4C73-A393-FF736A16B3F6}"/>
            </c:ext>
          </c:extLst>
        </c:ser>
        <c:dLbls>
          <c:showLegendKey val="0"/>
          <c:showVal val="0"/>
          <c:showCatName val="0"/>
          <c:showSerName val="0"/>
          <c:showPercent val="0"/>
          <c:showBubbleSize val="0"/>
        </c:dLbls>
        <c:gapWidth val="50"/>
        <c:overlap val="100"/>
        <c:axId val="376224768"/>
        <c:axId val="376242944"/>
      </c:barChart>
      <c:catAx>
        <c:axId val="376224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6242944"/>
        <c:crosses val="autoZero"/>
        <c:auto val="1"/>
        <c:lblAlgn val="ctr"/>
        <c:lblOffset val="100"/>
        <c:tickLblSkip val="1"/>
        <c:tickMarkSkip val="1"/>
        <c:noMultiLvlLbl val="0"/>
      </c:catAx>
      <c:valAx>
        <c:axId val="376242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6224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'MIS11'!$M$15:$Q$15</c:f>
              <c:strCache>
                <c:ptCount val="5"/>
                <c:pt idx="0">
                  <c:v>Poorest</c:v>
                </c:pt>
                <c:pt idx="1">
                  <c:v>Poor</c:v>
                </c:pt>
                <c:pt idx="2">
                  <c:v>Middle</c:v>
                </c:pt>
                <c:pt idx="3">
                  <c:v>Rich</c:v>
                </c:pt>
                <c:pt idx="4">
                  <c:v>Richest</c:v>
                </c:pt>
              </c:strCache>
            </c:strRef>
          </c:cat>
          <c:val>
            <c:numRef>
              <c:f>'MIS11'!$M$18:$Q$18</c:f>
              <c:numCache>
                <c:formatCode>###0.0</c:formatCode>
                <c:ptCount val="5"/>
                <c:pt idx="0">
                  <c:v>14.930569342765404</c:v>
                </c:pt>
                <c:pt idx="1">
                  <c:v>17.387071521671764</c:v>
                </c:pt>
                <c:pt idx="2">
                  <c:v>23.388023823526265</c:v>
                </c:pt>
                <c:pt idx="3">
                  <c:v>36.689184862808389</c:v>
                </c:pt>
                <c:pt idx="4">
                  <c:v>55.930159067629283</c:v>
                </c:pt>
              </c:numCache>
            </c:numRef>
          </c:val>
          <c:extLst>
            <c:ext xmlns:c16="http://schemas.microsoft.com/office/drawing/2014/chart" uri="{C3380CC4-5D6E-409C-BE32-E72D297353CC}">
              <c16:uniqueId val="{00000000-D749-4C9A-A8DC-4B20B7257FFB}"/>
            </c:ext>
          </c:extLst>
        </c:ser>
        <c:ser>
          <c:idx val="1"/>
          <c:order val="1"/>
          <c:tx>
            <c:strRef>
              <c:f>'MIS11'!$B$19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'MIS11'!$M$15:$Q$15</c:f>
              <c:strCache>
                <c:ptCount val="5"/>
                <c:pt idx="0">
                  <c:v>Poorest</c:v>
                </c:pt>
                <c:pt idx="1">
                  <c:v>Poor</c:v>
                </c:pt>
                <c:pt idx="2">
                  <c:v>Middle</c:v>
                </c:pt>
                <c:pt idx="3">
                  <c:v>Rich</c:v>
                </c:pt>
                <c:pt idx="4">
                  <c:v>Richest</c:v>
                </c:pt>
              </c:strCache>
            </c:strRef>
          </c:cat>
          <c:val>
            <c:numRef>
              <c:f>'MIS11'!$M$19:$Q$19</c:f>
              <c:numCache>
                <c:formatCode>###0.0</c:formatCode>
                <c:ptCount val="5"/>
                <c:pt idx="0">
                  <c:v>9.5824612988606912</c:v>
                </c:pt>
                <c:pt idx="1">
                  <c:v>6.7825162323359436</c:v>
                </c:pt>
                <c:pt idx="2">
                  <c:v>7.8808826213769319</c:v>
                </c:pt>
                <c:pt idx="3">
                  <c:v>10.859153326282806</c:v>
                </c:pt>
                <c:pt idx="4">
                  <c:v>9.7967741598582556</c:v>
                </c:pt>
              </c:numCache>
            </c:numRef>
          </c:val>
          <c:extLst>
            <c:ext xmlns:c16="http://schemas.microsoft.com/office/drawing/2014/chart" uri="{C3380CC4-5D6E-409C-BE32-E72D297353CC}">
              <c16:uniqueId val="{00000001-D749-4C9A-A8DC-4B20B7257FFB}"/>
            </c:ext>
          </c:extLst>
        </c:ser>
        <c:ser>
          <c:idx val="2"/>
          <c:order val="2"/>
          <c:tx>
            <c:strRef>
              <c:f>'MIS11'!$B$20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'MIS11'!$M$15:$Q$15</c:f>
              <c:strCache>
                <c:ptCount val="5"/>
                <c:pt idx="0">
                  <c:v>Poorest</c:v>
                </c:pt>
                <c:pt idx="1">
                  <c:v>Poor</c:v>
                </c:pt>
                <c:pt idx="2">
                  <c:v>Middle</c:v>
                </c:pt>
                <c:pt idx="3">
                  <c:v>Rich</c:v>
                </c:pt>
                <c:pt idx="4">
                  <c:v>Richest</c:v>
                </c:pt>
              </c:strCache>
            </c:strRef>
          </c:cat>
          <c:val>
            <c:numRef>
              <c:f>'MIS11'!$M$20:$Q$20</c:f>
              <c:numCache>
                <c:formatCode>###0.0</c:formatCode>
                <c:ptCount val="5"/>
                <c:pt idx="0">
                  <c:v>4.8352904728181443</c:v>
                </c:pt>
                <c:pt idx="1">
                  <c:v>11.98794972476162</c:v>
                </c:pt>
                <c:pt idx="2">
                  <c:v>8.8405943906385573</c:v>
                </c:pt>
                <c:pt idx="3">
                  <c:v>11.592009709222253</c:v>
                </c:pt>
                <c:pt idx="4">
                  <c:v>14.972159036045596</c:v>
                </c:pt>
              </c:numCache>
            </c:numRef>
          </c:val>
          <c:extLst>
            <c:ext xmlns:c16="http://schemas.microsoft.com/office/drawing/2014/chart" uri="{C3380CC4-5D6E-409C-BE32-E72D297353CC}">
              <c16:uniqueId val="{00000002-D749-4C9A-A8DC-4B20B7257FFB}"/>
            </c:ext>
          </c:extLst>
        </c:ser>
        <c:ser>
          <c:idx val="3"/>
          <c:order val="3"/>
          <c:tx>
            <c:strRef>
              <c:f>'MIS11'!$B$21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'MIS11'!$M$15:$Q$15</c:f>
              <c:strCache>
                <c:ptCount val="5"/>
                <c:pt idx="0">
                  <c:v>Poorest</c:v>
                </c:pt>
                <c:pt idx="1">
                  <c:v>Poor</c:v>
                </c:pt>
                <c:pt idx="2">
                  <c:v>Middle</c:v>
                </c:pt>
                <c:pt idx="3">
                  <c:v>Rich</c:v>
                </c:pt>
                <c:pt idx="4">
                  <c:v>Richest</c:v>
                </c:pt>
              </c:strCache>
            </c:strRef>
          </c:cat>
          <c:val>
            <c:numRef>
              <c:f>'MIS11'!$M$21:$Q$21</c:f>
              <c:numCache>
                <c:formatCode>###0.0</c:formatCode>
                <c:ptCount val="5"/>
                <c:pt idx="0">
                  <c:v>70.651678885555754</c:v>
                </c:pt>
                <c:pt idx="1">
                  <c:v>63.842462521230672</c:v>
                </c:pt>
                <c:pt idx="2">
                  <c:v>59.890499164458255</c:v>
                </c:pt>
                <c:pt idx="3">
                  <c:v>40.859652101686549</c:v>
                </c:pt>
                <c:pt idx="4">
                  <c:v>19.300907736466868</c:v>
                </c:pt>
              </c:numCache>
            </c:numRef>
          </c:val>
          <c:extLst>
            <c:ext xmlns:c16="http://schemas.microsoft.com/office/drawing/2014/chart" uri="{C3380CC4-5D6E-409C-BE32-E72D297353CC}">
              <c16:uniqueId val="{00000003-D749-4C9A-A8DC-4B20B7257FFB}"/>
            </c:ext>
          </c:extLst>
        </c:ser>
        <c:dLbls>
          <c:showLegendKey val="0"/>
          <c:showVal val="0"/>
          <c:showCatName val="0"/>
          <c:showSerName val="0"/>
          <c:showPercent val="0"/>
          <c:showBubbleSize val="0"/>
        </c:dLbls>
        <c:gapWidth val="50"/>
        <c:overlap val="100"/>
        <c:axId val="377873536"/>
        <c:axId val="377875072"/>
      </c:barChart>
      <c:catAx>
        <c:axId val="377873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7875072"/>
        <c:crosses val="autoZero"/>
        <c:auto val="1"/>
        <c:lblAlgn val="ctr"/>
        <c:lblOffset val="100"/>
        <c:tickLblSkip val="1"/>
        <c:tickMarkSkip val="1"/>
        <c:noMultiLvlLbl val="0"/>
      </c:catAx>
      <c:valAx>
        <c:axId val="377875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78735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'MIS11'!$R$15:$U$15</c:f>
              <c:strCache>
                <c:ptCount val="4"/>
                <c:pt idx="0">
                  <c:v>Hiperendemica</c:v>
                </c:pt>
                <c:pt idx="1">
                  <c:v>Luanda</c:v>
                </c:pt>
                <c:pt idx="2">
                  <c:v>Mesoendemica Estavel</c:v>
                </c:pt>
                <c:pt idx="3">
                  <c:v>Mesoendemica Instavel</c:v>
                </c:pt>
              </c:strCache>
            </c:strRef>
          </c:cat>
          <c:val>
            <c:numRef>
              <c:f>'MIS11'!$R$18:$U$18</c:f>
              <c:numCache>
                <c:formatCode>###0.0</c:formatCode>
                <c:ptCount val="4"/>
                <c:pt idx="0">
                  <c:v>29.656157984852609</c:v>
                </c:pt>
                <c:pt idx="1">
                  <c:v>90.411852095556313</c:v>
                </c:pt>
                <c:pt idx="2">
                  <c:v>49.603665532556619</c:v>
                </c:pt>
                <c:pt idx="3">
                  <c:v>56.470630364643213</c:v>
                </c:pt>
              </c:numCache>
            </c:numRef>
          </c:val>
          <c:extLst>
            <c:ext xmlns:c16="http://schemas.microsoft.com/office/drawing/2014/chart" uri="{C3380CC4-5D6E-409C-BE32-E72D297353CC}">
              <c16:uniqueId val="{00000000-EC65-4F63-9882-2471DFCBF254}"/>
            </c:ext>
          </c:extLst>
        </c:ser>
        <c:ser>
          <c:idx val="1"/>
          <c:order val="1"/>
          <c:tx>
            <c:strRef>
              <c:f>'MIS11'!$B$19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'MIS11'!$R$15:$U$15</c:f>
              <c:strCache>
                <c:ptCount val="4"/>
                <c:pt idx="0">
                  <c:v>Hiperendemica</c:v>
                </c:pt>
                <c:pt idx="1">
                  <c:v>Luanda</c:v>
                </c:pt>
                <c:pt idx="2">
                  <c:v>Mesoendemica Estavel</c:v>
                </c:pt>
                <c:pt idx="3">
                  <c:v>Mesoendemica Instavel</c:v>
                </c:pt>
              </c:strCache>
            </c:strRef>
          </c:cat>
          <c:val>
            <c:numRef>
              <c:f>'MIS11'!$R$19:$U$19</c:f>
              <c:numCache>
                <c:formatCode>###0.0</c:formatCode>
                <c:ptCount val="4"/>
                <c:pt idx="0">
                  <c:v>3.7462655019478373</c:v>
                </c:pt>
                <c:pt idx="1">
                  <c:v>7.5724809137660296</c:v>
                </c:pt>
                <c:pt idx="2">
                  <c:v>4.5687662241594476</c:v>
                </c:pt>
                <c:pt idx="3">
                  <c:v>5.4498525394463639</c:v>
                </c:pt>
              </c:numCache>
            </c:numRef>
          </c:val>
          <c:extLst>
            <c:ext xmlns:c16="http://schemas.microsoft.com/office/drawing/2014/chart" uri="{C3380CC4-5D6E-409C-BE32-E72D297353CC}">
              <c16:uniqueId val="{00000001-EC65-4F63-9882-2471DFCBF254}"/>
            </c:ext>
          </c:extLst>
        </c:ser>
        <c:ser>
          <c:idx val="2"/>
          <c:order val="2"/>
          <c:tx>
            <c:strRef>
              <c:f>'MIS11'!$B$20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'MIS11'!$R$15:$U$15</c:f>
              <c:strCache>
                <c:ptCount val="4"/>
                <c:pt idx="0">
                  <c:v>Hiperendemica</c:v>
                </c:pt>
                <c:pt idx="1">
                  <c:v>Luanda</c:v>
                </c:pt>
                <c:pt idx="2">
                  <c:v>Mesoendemica Estavel</c:v>
                </c:pt>
                <c:pt idx="3">
                  <c:v>Mesoendemica Instavel</c:v>
                </c:pt>
              </c:strCache>
            </c:strRef>
          </c:cat>
          <c:val>
            <c:numRef>
              <c:f>'MIS11'!$R$20:$U$20</c:f>
              <c:numCache>
                <c:formatCode>###0.0</c:formatCode>
                <c:ptCount val="4"/>
                <c:pt idx="0">
                  <c:v>8.5653245486376477</c:v>
                </c:pt>
                <c:pt idx="1">
                  <c:v>0.85633024670863733</c:v>
                </c:pt>
                <c:pt idx="2">
                  <c:v>9.7469500702107155</c:v>
                </c:pt>
                <c:pt idx="3">
                  <c:v>7.6397611306585986</c:v>
                </c:pt>
              </c:numCache>
            </c:numRef>
          </c:val>
          <c:extLst>
            <c:ext xmlns:c16="http://schemas.microsoft.com/office/drawing/2014/chart" uri="{C3380CC4-5D6E-409C-BE32-E72D297353CC}">
              <c16:uniqueId val="{00000002-EC65-4F63-9882-2471DFCBF254}"/>
            </c:ext>
          </c:extLst>
        </c:ser>
        <c:ser>
          <c:idx val="3"/>
          <c:order val="3"/>
          <c:tx>
            <c:strRef>
              <c:f>'MIS11'!$B$21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'MIS11'!$R$15:$U$15</c:f>
              <c:strCache>
                <c:ptCount val="4"/>
                <c:pt idx="0">
                  <c:v>Hiperendemica</c:v>
                </c:pt>
                <c:pt idx="1">
                  <c:v>Luanda</c:v>
                </c:pt>
                <c:pt idx="2">
                  <c:v>Mesoendemica Estavel</c:v>
                </c:pt>
                <c:pt idx="3">
                  <c:v>Mesoendemica Instavel</c:v>
                </c:pt>
              </c:strCache>
            </c:strRef>
          </c:cat>
          <c:val>
            <c:numRef>
              <c:f>'MIS11'!$R$21:$U$21</c:f>
              <c:numCache>
                <c:formatCode>###0.0</c:formatCode>
                <c:ptCount val="4"/>
                <c:pt idx="0">
                  <c:v>58.032251964561908</c:v>
                </c:pt>
                <c:pt idx="1">
                  <c:v>1.159336743969019</c:v>
                </c:pt>
                <c:pt idx="2">
                  <c:v>36.080618173073219</c:v>
                </c:pt>
                <c:pt idx="3">
                  <c:v>30.439755965251823</c:v>
                </c:pt>
              </c:numCache>
            </c:numRef>
          </c:val>
          <c:extLst>
            <c:ext xmlns:c16="http://schemas.microsoft.com/office/drawing/2014/chart" uri="{C3380CC4-5D6E-409C-BE32-E72D297353CC}">
              <c16:uniqueId val="{00000003-EC65-4F63-9882-2471DFCBF254}"/>
            </c:ext>
          </c:extLst>
        </c:ser>
        <c:dLbls>
          <c:showLegendKey val="0"/>
          <c:showVal val="0"/>
          <c:showCatName val="0"/>
          <c:showSerName val="0"/>
          <c:showPercent val="0"/>
          <c:showBubbleSize val="0"/>
        </c:dLbls>
        <c:gapWidth val="50"/>
        <c:overlap val="100"/>
        <c:axId val="377932416"/>
        <c:axId val="377946496"/>
      </c:barChart>
      <c:catAx>
        <c:axId val="3779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7946496"/>
        <c:crosses val="autoZero"/>
        <c:auto val="1"/>
        <c:lblAlgn val="ctr"/>
        <c:lblOffset val="100"/>
        <c:tickLblSkip val="1"/>
        <c:tickMarkSkip val="1"/>
        <c:noMultiLvlLbl val="0"/>
      </c:catAx>
      <c:valAx>
        <c:axId val="377946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79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'MIS11'!$C$15:$G$15</c:f>
              <c:strCache>
                <c:ptCount val="5"/>
                <c:pt idx="0">
                  <c:v>Poorest</c:v>
                </c:pt>
                <c:pt idx="1">
                  <c:v>Poor</c:v>
                </c:pt>
                <c:pt idx="2">
                  <c:v>Middle</c:v>
                </c:pt>
                <c:pt idx="3">
                  <c:v>Rich</c:v>
                </c:pt>
                <c:pt idx="4">
                  <c:v>Richest</c:v>
                </c:pt>
              </c:strCache>
            </c:strRef>
          </c:cat>
          <c:val>
            <c:numRef>
              <c:f>'MIS11'!$C$18:$G$18</c:f>
              <c:numCache>
                <c:formatCode>###0.0</c:formatCode>
                <c:ptCount val="5"/>
                <c:pt idx="0">
                  <c:v>16.884531221760891</c:v>
                </c:pt>
                <c:pt idx="1">
                  <c:v>28.510084020854983</c:v>
                </c:pt>
                <c:pt idx="2">
                  <c:v>54.744210420339286</c:v>
                </c:pt>
                <c:pt idx="3">
                  <c:v>84.430051618990262</c:v>
                </c:pt>
                <c:pt idx="4">
                  <c:v>90.839545905426036</c:v>
                </c:pt>
              </c:numCache>
            </c:numRef>
          </c:val>
          <c:extLst>
            <c:ext xmlns:c16="http://schemas.microsoft.com/office/drawing/2014/chart" uri="{C3380CC4-5D6E-409C-BE32-E72D297353CC}">
              <c16:uniqueId val="{00000000-93EB-4B56-B8F1-2316D503F7E6}"/>
            </c:ext>
          </c:extLst>
        </c:ser>
        <c:ser>
          <c:idx val="1"/>
          <c:order val="1"/>
          <c:tx>
            <c:strRef>
              <c:f>'MIS11'!$B$19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'MIS11'!$C$15:$G$15</c:f>
              <c:strCache>
                <c:ptCount val="5"/>
                <c:pt idx="0">
                  <c:v>Poorest</c:v>
                </c:pt>
                <c:pt idx="1">
                  <c:v>Poor</c:v>
                </c:pt>
                <c:pt idx="2">
                  <c:v>Middle</c:v>
                </c:pt>
                <c:pt idx="3">
                  <c:v>Rich</c:v>
                </c:pt>
                <c:pt idx="4">
                  <c:v>Richest</c:v>
                </c:pt>
              </c:strCache>
            </c:strRef>
          </c:cat>
          <c:val>
            <c:numRef>
              <c:f>'MIS11'!$C$19:$G$19</c:f>
              <c:numCache>
                <c:formatCode>###0.0</c:formatCode>
                <c:ptCount val="5"/>
                <c:pt idx="0">
                  <c:v>7.3803639482849475</c:v>
                </c:pt>
                <c:pt idx="1">
                  <c:v>5.8397026528419715</c:v>
                </c:pt>
                <c:pt idx="2">
                  <c:v>6.6946786730468775</c:v>
                </c:pt>
                <c:pt idx="3">
                  <c:v>7.7297925799142995</c:v>
                </c:pt>
                <c:pt idx="4">
                  <c:v>8.145915487118252</c:v>
                </c:pt>
              </c:numCache>
            </c:numRef>
          </c:val>
          <c:extLst>
            <c:ext xmlns:c16="http://schemas.microsoft.com/office/drawing/2014/chart" uri="{C3380CC4-5D6E-409C-BE32-E72D297353CC}">
              <c16:uniqueId val="{00000001-93EB-4B56-B8F1-2316D503F7E6}"/>
            </c:ext>
          </c:extLst>
        </c:ser>
        <c:ser>
          <c:idx val="2"/>
          <c:order val="2"/>
          <c:tx>
            <c:strRef>
              <c:f>'MIS11'!$B$20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'MIS11'!$C$15:$G$15</c:f>
              <c:strCache>
                <c:ptCount val="5"/>
                <c:pt idx="0">
                  <c:v>Poorest</c:v>
                </c:pt>
                <c:pt idx="1">
                  <c:v>Poor</c:v>
                </c:pt>
                <c:pt idx="2">
                  <c:v>Middle</c:v>
                </c:pt>
                <c:pt idx="3">
                  <c:v>Rich</c:v>
                </c:pt>
                <c:pt idx="4">
                  <c:v>Richest</c:v>
                </c:pt>
              </c:strCache>
            </c:strRef>
          </c:cat>
          <c:val>
            <c:numRef>
              <c:f>'MIS11'!$C$20:$G$20</c:f>
              <c:numCache>
                <c:formatCode>###0.0</c:formatCode>
                <c:ptCount val="5"/>
                <c:pt idx="0">
                  <c:v>7.596500715108192</c:v>
                </c:pt>
                <c:pt idx="1">
                  <c:v>9.6967340889640496</c:v>
                </c:pt>
                <c:pt idx="2">
                  <c:v>12.115893966222913</c:v>
                </c:pt>
                <c:pt idx="3">
                  <c:v>4.3333563327483517</c:v>
                </c:pt>
                <c:pt idx="4">
                  <c:v>0.85642240078857412</c:v>
                </c:pt>
              </c:numCache>
            </c:numRef>
          </c:val>
          <c:extLst>
            <c:ext xmlns:c16="http://schemas.microsoft.com/office/drawing/2014/chart" uri="{C3380CC4-5D6E-409C-BE32-E72D297353CC}">
              <c16:uniqueId val="{00000002-93EB-4B56-B8F1-2316D503F7E6}"/>
            </c:ext>
          </c:extLst>
        </c:ser>
        <c:ser>
          <c:idx val="3"/>
          <c:order val="3"/>
          <c:tx>
            <c:strRef>
              <c:f>'MIS11'!$B$21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'MIS11'!$C$15:$G$15</c:f>
              <c:strCache>
                <c:ptCount val="5"/>
                <c:pt idx="0">
                  <c:v>Poorest</c:v>
                </c:pt>
                <c:pt idx="1">
                  <c:v>Poor</c:v>
                </c:pt>
                <c:pt idx="2">
                  <c:v>Middle</c:v>
                </c:pt>
                <c:pt idx="3">
                  <c:v>Rich</c:v>
                </c:pt>
                <c:pt idx="4">
                  <c:v>Richest</c:v>
                </c:pt>
              </c:strCache>
            </c:strRef>
          </c:cat>
          <c:val>
            <c:numRef>
              <c:f>'MIS11'!$C$21:$G$21</c:f>
              <c:numCache>
                <c:formatCode>###0.0</c:formatCode>
                <c:ptCount val="5"/>
                <c:pt idx="0">
                  <c:v>68.138604114845961</c:v>
                </c:pt>
                <c:pt idx="1">
                  <c:v>55.953479237338996</c:v>
                </c:pt>
                <c:pt idx="2">
                  <c:v>26.445216940390925</c:v>
                </c:pt>
                <c:pt idx="3">
                  <c:v>3.5067994683470896</c:v>
                </c:pt>
                <c:pt idx="4">
                  <c:v>0.15811620666713166</c:v>
                </c:pt>
              </c:numCache>
            </c:numRef>
          </c:val>
          <c:extLst>
            <c:ext xmlns:c16="http://schemas.microsoft.com/office/drawing/2014/chart" uri="{C3380CC4-5D6E-409C-BE32-E72D297353CC}">
              <c16:uniqueId val="{00000003-93EB-4B56-B8F1-2316D503F7E6}"/>
            </c:ext>
          </c:extLst>
        </c:ser>
        <c:dLbls>
          <c:showLegendKey val="0"/>
          <c:showVal val="0"/>
          <c:showCatName val="0"/>
          <c:showSerName val="0"/>
          <c:showPercent val="0"/>
          <c:showBubbleSize val="0"/>
        </c:dLbls>
        <c:gapWidth val="50"/>
        <c:overlap val="100"/>
        <c:axId val="378012032"/>
        <c:axId val="378013568"/>
      </c:barChart>
      <c:catAx>
        <c:axId val="378012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013568"/>
        <c:crosses val="autoZero"/>
        <c:auto val="1"/>
        <c:lblAlgn val="ctr"/>
        <c:lblOffset val="100"/>
        <c:tickLblSkip val="1"/>
        <c:tickMarkSkip val="1"/>
        <c:noMultiLvlLbl val="0"/>
      </c:catAx>
      <c:valAx>
        <c:axId val="3780135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012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'MIS11'!$R$121:$U$121</c:f>
              <c:strCache>
                <c:ptCount val="4"/>
                <c:pt idx="0">
                  <c:v>Hiperendemica</c:v>
                </c:pt>
                <c:pt idx="1">
                  <c:v>Luanda</c:v>
                </c:pt>
                <c:pt idx="2">
                  <c:v>Mesoendemica Estavel</c:v>
                </c:pt>
                <c:pt idx="3">
                  <c:v>Mesoendemica Instavel</c:v>
                </c:pt>
              </c:strCache>
            </c:strRef>
          </c:cat>
          <c:val>
            <c:numRef>
              <c:f>'MIS11'!$R$124:$U$124</c:f>
              <c:numCache>
                <c:formatCode>###0.0</c:formatCode>
                <c:ptCount val="4"/>
                <c:pt idx="0">
                  <c:v>20.921776909996737</c:v>
                </c:pt>
                <c:pt idx="1">
                  <c:v>57.415703288580254</c:v>
                </c:pt>
                <c:pt idx="2">
                  <c:v>24.96534149258806</c:v>
                </c:pt>
                <c:pt idx="3">
                  <c:v>15.000912961462422</c:v>
                </c:pt>
              </c:numCache>
            </c:numRef>
          </c:val>
          <c:extLst>
            <c:ext xmlns:c16="http://schemas.microsoft.com/office/drawing/2014/chart" uri="{C3380CC4-5D6E-409C-BE32-E72D297353CC}">
              <c16:uniqueId val="{00000000-C8EB-4734-852E-6F3A591DCE31}"/>
            </c:ext>
          </c:extLst>
        </c:ser>
        <c:ser>
          <c:idx val="1"/>
          <c:order val="1"/>
          <c:tx>
            <c:strRef>
              <c:f>'MIS11'!$B$125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'MIS11'!$R$121:$U$121</c:f>
              <c:strCache>
                <c:ptCount val="4"/>
                <c:pt idx="0">
                  <c:v>Hiperendemica</c:v>
                </c:pt>
                <c:pt idx="1">
                  <c:v>Luanda</c:v>
                </c:pt>
                <c:pt idx="2">
                  <c:v>Mesoendemica Estavel</c:v>
                </c:pt>
                <c:pt idx="3">
                  <c:v>Mesoendemica Instavel</c:v>
                </c:pt>
              </c:strCache>
            </c:strRef>
          </c:cat>
          <c:val>
            <c:numRef>
              <c:f>'MIS11'!$R$125:$U$125</c:f>
              <c:numCache>
                <c:formatCode>###0.0</c:formatCode>
                <c:ptCount val="4"/>
                <c:pt idx="0">
                  <c:v>6.1274047552216651</c:v>
                </c:pt>
                <c:pt idx="1">
                  <c:v>36.033574638682246</c:v>
                </c:pt>
                <c:pt idx="2">
                  <c:v>12.71758058726642</c:v>
                </c:pt>
                <c:pt idx="3">
                  <c:v>13.199011293459046</c:v>
                </c:pt>
              </c:numCache>
            </c:numRef>
          </c:val>
          <c:extLst>
            <c:ext xmlns:c16="http://schemas.microsoft.com/office/drawing/2014/chart" uri="{C3380CC4-5D6E-409C-BE32-E72D297353CC}">
              <c16:uniqueId val="{00000001-C8EB-4734-852E-6F3A591DCE31}"/>
            </c:ext>
          </c:extLst>
        </c:ser>
        <c:ser>
          <c:idx val="2"/>
          <c:order val="2"/>
          <c:tx>
            <c:strRef>
              <c:f>'MIS11'!$B$126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'MIS11'!$R$121:$U$121</c:f>
              <c:strCache>
                <c:ptCount val="4"/>
                <c:pt idx="0">
                  <c:v>Hiperendemica</c:v>
                </c:pt>
                <c:pt idx="1">
                  <c:v>Luanda</c:v>
                </c:pt>
                <c:pt idx="2">
                  <c:v>Mesoendemica Estavel</c:v>
                </c:pt>
                <c:pt idx="3">
                  <c:v>Mesoendemica Instavel</c:v>
                </c:pt>
              </c:strCache>
            </c:strRef>
          </c:cat>
          <c:val>
            <c:numRef>
              <c:f>'MIS11'!$R$126:$U$126</c:f>
              <c:numCache>
                <c:formatCode>###0.0</c:formatCode>
                <c:ptCount val="4"/>
                <c:pt idx="0">
                  <c:v>15.238994384796172</c:v>
                </c:pt>
                <c:pt idx="1">
                  <c:v>5.7834109065370285</c:v>
                </c:pt>
                <c:pt idx="2">
                  <c:v>22.896903563829369</c:v>
                </c:pt>
                <c:pt idx="3">
                  <c:v>14.942334464173257</c:v>
                </c:pt>
              </c:numCache>
            </c:numRef>
          </c:val>
          <c:extLst>
            <c:ext xmlns:c16="http://schemas.microsoft.com/office/drawing/2014/chart" uri="{C3380CC4-5D6E-409C-BE32-E72D297353CC}">
              <c16:uniqueId val="{00000002-C8EB-4734-852E-6F3A591DCE31}"/>
            </c:ext>
          </c:extLst>
        </c:ser>
        <c:ser>
          <c:idx val="3"/>
          <c:order val="3"/>
          <c:tx>
            <c:strRef>
              <c:f>'MIS11'!$B$127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'MIS11'!$R$121:$U$121</c:f>
              <c:strCache>
                <c:ptCount val="4"/>
                <c:pt idx="0">
                  <c:v>Hiperendemica</c:v>
                </c:pt>
                <c:pt idx="1">
                  <c:v>Luanda</c:v>
                </c:pt>
                <c:pt idx="2">
                  <c:v>Mesoendemica Estavel</c:v>
                </c:pt>
                <c:pt idx="3">
                  <c:v>Mesoendemica Instavel</c:v>
                </c:pt>
              </c:strCache>
            </c:strRef>
          </c:cat>
          <c:val>
            <c:numRef>
              <c:f>'MIS11'!$R$127:$U$127</c:f>
              <c:numCache>
                <c:formatCode>###0.0</c:formatCode>
                <c:ptCount val="4"/>
                <c:pt idx="0">
                  <c:v>57.71182394998543</c:v>
                </c:pt>
                <c:pt idx="1">
                  <c:v>0.76731116620046813</c:v>
                </c:pt>
                <c:pt idx="2">
                  <c:v>39.420174356316146</c:v>
                </c:pt>
                <c:pt idx="3">
                  <c:v>56.85774128090528</c:v>
                </c:pt>
              </c:numCache>
            </c:numRef>
          </c:val>
          <c:extLst>
            <c:ext xmlns:c16="http://schemas.microsoft.com/office/drawing/2014/chart" uri="{C3380CC4-5D6E-409C-BE32-E72D297353CC}">
              <c16:uniqueId val="{00000003-C8EB-4734-852E-6F3A591DCE31}"/>
            </c:ext>
          </c:extLst>
        </c:ser>
        <c:dLbls>
          <c:showLegendKey val="0"/>
          <c:showVal val="0"/>
          <c:showCatName val="0"/>
          <c:showSerName val="0"/>
          <c:showPercent val="0"/>
          <c:showBubbleSize val="0"/>
        </c:dLbls>
        <c:gapWidth val="50"/>
        <c:overlap val="100"/>
        <c:axId val="378158464"/>
        <c:axId val="378184832"/>
      </c:barChart>
      <c:catAx>
        <c:axId val="378158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184832"/>
        <c:crosses val="autoZero"/>
        <c:auto val="1"/>
        <c:lblAlgn val="ctr"/>
        <c:lblOffset val="100"/>
        <c:tickLblSkip val="1"/>
        <c:tickMarkSkip val="1"/>
        <c:noMultiLvlLbl val="0"/>
      </c:catAx>
      <c:valAx>
        <c:axId val="378184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1584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'MIS11'!$M$221:$Q$221</c:f>
              <c:strCache>
                <c:ptCount val="5"/>
                <c:pt idx="0">
                  <c:v>Poorest</c:v>
                </c:pt>
                <c:pt idx="1">
                  <c:v>Poor</c:v>
                </c:pt>
                <c:pt idx="2">
                  <c:v>Middle</c:v>
                </c:pt>
                <c:pt idx="3">
                  <c:v>Rich</c:v>
                </c:pt>
                <c:pt idx="4">
                  <c:v>Richest</c:v>
                </c:pt>
              </c:strCache>
            </c:strRef>
          </c:cat>
          <c:val>
            <c:numRef>
              <c:f>'MIS11'!$M$222:$Q$222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EB1-415D-BC01-23FAF7E85C15}"/>
            </c:ext>
          </c:extLst>
        </c:ser>
        <c:ser>
          <c:idx val="1"/>
          <c:order val="1"/>
          <c:tx>
            <c:strRef>
              <c:f>'MIS11'!$B$223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'MIS11'!$M$221:$Q$221</c:f>
              <c:strCache>
                <c:ptCount val="5"/>
                <c:pt idx="0">
                  <c:v>Poorest</c:v>
                </c:pt>
                <c:pt idx="1">
                  <c:v>Poor</c:v>
                </c:pt>
                <c:pt idx="2">
                  <c:v>Middle</c:v>
                </c:pt>
                <c:pt idx="3">
                  <c:v>Rich</c:v>
                </c:pt>
                <c:pt idx="4">
                  <c:v>Richest</c:v>
                </c:pt>
              </c:strCache>
            </c:strRef>
          </c:cat>
          <c:val>
            <c:numRef>
              <c:f>'MIS11'!$M$223:$Q$223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EB1-415D-BC01-23FAF7E85C15}"/>
            </c:ext>
          </c:extLst>
        </c:ser>
        <c:ser>
          <c:idx val="2"/>
          <c:order val="2"/>
          <c:tx>
            <c:strRef>
              <c:f>'MIS11'!$B$224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'MIS11'!$M$221:$Q$221</c:f>
              <c:strCache>
                <c:ptCount val="5"/>
                <c:pt idx="0">
                  <c:v>Poorest</c:v>
                </c:pt>
                <c:pt idx="1">
                  <c:v>Poor</c:v>
                </c:pt>
                <c:pt idx="2">
                  <c:v>Middle</c:v>
                </c:pt>
                <c:pt idx="3">
                  <c:v>Rich</c:v>
                </c:pt>
                <c:pt idx="4">
                  <c:v>Richest</c:v>
                </c:pt>
              </c:strCache>
            </c:strRef>
          </c:cat>
          <c:val>
            <c:numRef>
              <c:f>'MIS11'!$M$224:$Q$224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EB1-415D-BC01-23FAF7E85C15}"/>
            </c:ext>
          </c:extLst>
        </c:ser>
        <c:dLbls>
          <c:showLegendKey val="0"/>
          <c:showVal val="0"/>
          <c:showCatName val="0"/>
          <c:showSerName val="0"/>
          <c:showPercent val="0"/>
          <c:showBubbleSize val="0"/>
        </c:dLbls>
        <c:gapWidth val="50"/>
        <c:overlap val="100"/>
        <c:axId val="378291712"/>
        <c:axId val="378293248"/>
      </c:barChart>
      <c:catAx>
        <c:axId val="378291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293248"/>
        <c:crosses val="autoZero"/>
        <c:auto val="1"/>
        <c:lblAlgn val="ctr"/>
        <c:lblOffset val="100"/>
        <c:tickLblSkip val="1"/>
        <c:tickMarkSkip val="1"/>
        <c:noMultiLvlLbl val="0"/>
      </c:catAx>
      <c:valAx>
        <c:axId val="3782932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2917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'MIS11'!$R$221:$U$221</c:f>
              <c:strCache>
                <c:ptCount val="4"/>
                <c:pt idx="0">
                  <c:v>Hiperendemica</c:v>
                </c:pt>
                <c:pt idx="1">
                  <c:v>Luanda</c:v>
                </c:pt>
                <c:pt idx="2">
                  <c:v>Mesoendemica Estavel</c:v>
                </c:pt>
                <c:pt idx="3">
                  <c:v>Mesoendemica Instavel</c:v>
                </c:pt>
              </c:strCache>
            </c:strRef>
          </c:cat>
          <c:val>
            <c:numRef>
              <c:f>'MIS11'!$R$222:$U$222</c:f>
              <c:numCache>
                <c:formatCode>###0.0</c:formatCode>
                <c:ptCount val="4"/>
                <c:pt idx="0">
                  <c:v>0</c:v>
                </c:pt>
                <c:pt idx="1">
                  <c:v>0</c:v>
                </c:pt>
                <c:pt idx="2">
                  <c:v>0</c:v>
                </c:pt>
                <c:pt idx="3">
                  <c:v>0</c:v>
                </c:pt>
              </c:numCache>
            </c:numRef>
          </c:val>
          <c:extLst>
            <c:ext xmlns:c16="http://schemas.microsoft.com/office/drawing/2014/chart" uri="{C3380CC4-5D6E-409C-BE32-E72D297353CC}">
              <c16:uniqueId val="{00000000-91D6-4F4D-8A06-382B14003520}"/>
            </c:ext>
          </c:extLst>
        </c:ser>
        <c:ser>
          <c:idx val="1"/>
          <c:order val="1"/>
          <c:tx>
            <c:strRef>
              <c:f>'MIS11'!$B$223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'MIS11'!$R$221:$U$221</c:f>
              <c:strCache>
                <c:ptCount val="4"/>
                <c:pt idx="0">
                  <c:v>Hiperendemica</c:v>
                </c:pt>
                <c:pt idx="1">
                  <c:v>Luanda</c:v>
                </c:pt>
                <c:pt idx="2">
                  <c:v>Mesoendemica Estavel</c:v>
                </c:pt>
                <c:pt idx="3">
                  <c:v>Mesoendemica Instavel</c:v>
                </c:pt>
              </c:strCache>
            </c:strRef>
          </c:cat>
          <c:val>
            <c:numRef>
              <c:f>'MIS11'!$R$223:$U$223</c:f>
              <c:numCache>
                <c:formatCode>###0.0</c:formatCode>
                <c:ptCount val="4"/>
                <c:pt idx="0">
                  <c:v>0</c:v>
                </c:pt>
                <c:pt idx="1">
                  <c:v>0</c:v>
                </c:pt>
                <c:pt idx="2">
                  <c:v>0</c:v>
                </c:pt>
                <c:pt idx="3">
                  <c:v>0</c:v>
                </c:pt>
              </c:numCache>
            </c:numRef>
          </c:val>
          <c:extLst>
            <c:ext xmlns:c16="http://schemas.microsoft.com/office/drawing/2014/chart" uri="{C3380CC4-5D6E-409C-BE32-E72D297353CC}">
              <c16:uniqueId val="{00000001-91D6-4F4D-8A06-382B14003520}"/>
            </c:ext>
          </c:extLst>
        </c:ser>
        <c:ser>
          <c:idx val="2"/>
          <c:order val="2"/>
          <c:tx>
            <c:strRef>
              <c:f>'MIS11'!$B$224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'MIS11'!$R$221:$U$221</c:f>
              <c:strCache>
                <c:ptCount val="4"/>
                <c:pt idx="0">
                  <c:v>Hiperendemica</c:v>
                </c:pt>
                <c:pt idx="1">
                  <c:v>Luanda</c:v>
                </c:pt>
                <c:pt idx="2">
                  <c:v>Mesoendemica Estavel</c:v>
                </c:pt>
                <c:pt idx="3">
                  <c:v>Mesoendemica Instavel</c:v>
                </c:pt>
              </c:strCache>
            </c:strRef>
          </c:cat>
          <c:val>
            <c:numRef>
              <c:f>'MIS11'!$R$224:$U$224</c:f>
              <c:numCache>
                <c:formatCode>###0.0</c:formatCode>
                <c:ptCount val="4"/>
                <c:pt idx="0">
                  <c:v>0</c:v>
                </c:pt>
                <c:pt idx="1">
                  <c:v>0</c:v>
                </c:pt>
                <c:pt idx="2">
                  <c:v>0</c:v>
                </c:pt>
                <c:pt idx="3">
                  <c:v>0</c:v>
                </c:pt>
              </c:numCache>
            </c:numRef>
          </c:val>
          <c:extLst>
            <c:ext xmlns:c16="http://schemas.microsoft.com/office/drawing/2014/chart" uri="{C3380CC4-5D6E-409C-BE32-E72D297353CC}">
              <c16:uniqueId val="{00000002-91D6-4F4D-8A06-382B14003520}"/>
            </c:ext>
          </c:extLst>
        </c:ser>
        <c:dLbls>
          <c:showLegendKey val="0"/>
          <c:showVal val="0"/>
          <c:showCatName val="0"/>
          <c:showSerName val="0"/>
          <c:showPercent val="0"/>
          <c:showBubbleSize val="0"/>
        </c:dLbls>
        <c:gapWidth val="50"/>
        <c:overlap val="100"/>
        <c:axId val="378345344"/>
        <c:axId val="378346880"/>
      </c:barChart>
      <c:catAx>
        <c:axId val="378345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346880"/>
        <c:crosses val="autoZero"/>
        <c:auto val="1"/>
        <c:lblAlgn val="ctr"/>
        <c:lblOffset val="100"/>
        <c:tickLblSkip val="1"/>
        <c:tickMarkSkip val="1"/>
        <c:noMultiLvlLbl val="0"/>
      </c:catAx>
      <c:valAx>
        <c:axId val="378346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3453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'MIS11'!$C$221:$G$221</c:f>
              <c:strCache>
                <c:ptCount val="5"/>
                <c:pt idx="0">
                  <c:v>Poorest</c:v>
                </c:pt>
                <c:pt idx="1">
                  <c:v>Poor</c:v>
                </c:pt>
                <c:pt idx="2">
                  <c:v>Middle</c:v>
                </c:pt>
                <c:pt idx="3">
                  <c:v>Rich</c:v>
                </c:pt>
                <c:pt idx="4">
                  <c:v>Richest</c:v>
                </c:pt>
              </c:strCache>
            </c:strRef>
          </c:cat>
          <c:val>
            <c:numRef>
              <c:f>'MIS11'!$C$222:$G$222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266-4518-A2C8-ED9D9890087E}"/>
            </c:ext>
          </c:extLst>
        </c:ser>
        <c:ser>
          <c:idx val="1"/>
          <c:order val="1"/>
          <c:tx>
            <c:strRef>
              <c:f>'MIS11'!$B$223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'MIS11'!$C$221:$G$221</c:f>
              <c:strCache>
                <c:ptCount val="5"/>
                <c:pt idx="0">
                  <c:v>Poorest</c:v>
                </c:pt>
                <c:pt idx="1">
                  <c:v>Poor</c:v>
                </c:pt>
                <c:pt idx="2">
                  <c:v>Middle</c:v>
                </c:pt>
                <c:pt idx="3">
                  <c:v>Rich</c:v>
                </c:pt>
                <c:pt idx="4">
                  <c:v>Richest</c:v>
                </c:pt>
              </c:strCache>
            </c:strRef>
          </c:cat>
          <c:val>
            <c:numRef>
              <c:f>'MIS11'!$C$223:$G$223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266-4518-A2C8-ED9D9890087E}"/>
            </c:ext>
          </c:extLst>
        </c:ser>
        <c:ser>
          <c:idx val="2"/>
          <c:order val="2"/>
          <c:tx>
            <c:strRef>
              <c:f>'MIS11'!$B$224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'MIS11'!$C$221:$G$221</c:f>
              <c:strCache>
                <c:ptCount val="5"/>
                <c:pt idx="0">
                  <c:v>Poorest</c:v>
                </c:pt>
                <c:pt idx="1">
                  <c:v>Poor</c:v>
                </c:pt>
                <c:pt idx="2">
                  <c:v>Middle</c:v>
                </c:pt>
                <c:pt idx="3">
                  <c:v>Rich</c:v>
                </c:pt>
                <c:pt idx="4">
                  <c:v>Richest</c:v>
                </c:pt>
              </c:strCache>
            </c:strRef>
          </c:cat>
          <c:val>
            <c:numRef>
              <c:f>'MIS11'!$C$224:$G$224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266-4518-A2C8-ED9D9890087E}"/>
            </c:ext>
          </c:extLst>
        </c:ser>
        <c:dLbls>
          <c:showLegendKey val="0"/>
          <c:showVal val="0"/>
          <c:showCatName val="0"/>
          <c:showSerName val="0"/>
          <c:showPercent val="0"/>
          <c:showBubbleSize val="0"/>
        </c:dLbls>
        <c:gapWidth val="50"/>
        <c:overlap val="100"/>
        <c:axId val="378407168"/>
        <c:axId val="378437632"/>
      </c:barChart>
      <c:catAx>
        <c:axId val="378407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437632"/>
        <c:crosses val="autoZero"/>
        <c:auto val="1"/>
        <c:lblAlgn val="ctr"/>
        <c:lblOffset val="100"/>
        <c:tickLblSkip val="1"/>
        <c:tickMarkSkip val="1"/>
        <c:noMultiLvlLbl val="0"/>
      </c:catAx>
      <c:valAx>
        <c:axId val="378437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407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'MIS11'!$H$15:$L$15</c:f>
              <c:strCache>
                <c:ptCount val="5"/>
                <c:pt idx="0">
                  <c:v>Poorest</c:v>
                </c:pt>
                <c:pt idx="1">
                  <c:v>Poor</c:v>
                </c:pt>
                <c:pt idx="2">
                  <c:v>Middle</c:v>
                </c:pt>
                <c:pt idx="3">
                  <c:v>Rich</c:v>
                </c:pt>
                <c:pt idx="4">
                  <c:v>Richest</c:v>
                </c:pt>
              </c:strCache>
            </c:strRef>
          </c:cat>
          <c:val>
            <c:numRef>
              <c:f>'MIS11'!$H$18:$L$18</c:f>
              <c:numCache>
                <c:formatCode>###0.0</c:formatCode>
                <c:ptCount val="5"/>
                <c:pt idx="0">
                  <c:v>71.689299596234108</c:v>
                </c:pt>
                <c:pt idx="1">
                  <c:v>88.965846934902871</c:v>
                </c:pt>
                <c:pt idx="2">
                  <c:v>90.790004777687031</c:v>
                </c:pt>
                <c:pt idx="3">
                  <c:v>90.809107907417186</c:v>
                </c:pt>
                <c:pt idx="4">
                  <c:v>91.911774260923792</c:v>
                </c:pt>
              </c:numCache>
            </c:numRef>
          </c:val>
          <c:extLst>
            <c:ext xmlns:c16="http://schemas.microsoft.com/office/drawing/2014/chart" uri="{C3380CC4-5D6E-409C-BE32-E72D297353CC}">
              <c16:uniqueId val="{00000000-2951-419B-B0C9-46DEAB315402}"/>
            </c:ext>
          </c:extLst>
        </c:ser>
        <c:ser>
          <c:idx val="1"/>
          <c:order val="1"/>
          <c:tx>
            <c:strRef>
              <c:f>'MIS11'!$B$19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'MIS11'!$H$15:$L$15</c:f>
              <c:strCache>
                <c:ptCount val="5"/>
                <c:pt idx="0">
                  <c:v>Poorest</c:v>
                </c:pt>
                <c:pt idx="1">
                  <c:v>Poor</c:v>
                </c:pt>
                <c:pt idx="2">
                  <c:v>Middle</c:v>
                </c:pt>
                <c:pt idx="3">
                  <c:v>Rich</c:v>
                </c:pt>
                <c:pt idx="4">
                  <c:v>Richest</c:v>
                </c:pt>
              </c:strCache>
            </c:strRef>
          </c:cat>
          <c:val>
            <c:numRef>
              <c:f>'MIS11'!$H$19:$L$19</c:f>
              <c:numCache>
                <c:formatCode>###0.0</c:formatCode>
                <c:ptCount val="5"/>
                <c:pt idx="0">
                  <c:v>11.867507727254939</c:v>
                </c:pt>
                <c:pt idx="1">
                  <c:v>9.4509119584689376</c:v>
                </c:pt>
                <c:pt idx="2">
                  <c:v>7.8119638145792418</c:v>
                </c:pt>
                <c:pt idx="3">
                  <c:v>8.5728486427426827</c:v>
                </c:pt>
                <c:pt idx="4">
                  <c:v>7.6372221277293635</c:v>
                </c:pt>
              </c:numCache>
            </c:numRef>
          </c:val>
          <c:extLst>
            <c:ext xmlns:c16="http://schemas.microsoft.com/office/drawing/2014/chart" uri="{C3380CC4-5D6E-409C-BE32-E72D297353CC}">
              <c16:uniqueId val="{00000001-2951-419B-B0C9-46DEAB315402}"/>
            </c:ext>
          </c:extLst>
        </c:ser>
        <c:ser>
          <c:idx val="2"/>
          <c:order val="2"/>
          <c:tx>
            <c:strRef>
              <c:f>'MIS11'!$B$20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'MIS11'!$H$15:$L$15</c:f>
              <c:strCache>
                <c:ptCount val="5"/>
                <c:pt idx="0">
                  <c:v>Poorest</c:v>
                </c:pt>
                <c:pt idx="1">
                  <c:v>Poor</c:v>
                </c:pt>
                <c:pt idx="2">
                  <c:v>Middle</c:v>
                </c:pt>
                <c:pt idx="3">
                  <c:v>Rich</c:v>
                </c:pt>
                <c:pt idx="4">
                  <c:v>Richest</c:v>
                </c:pt>
              </c:strCache>
            </c:strRef>
          </c:cat>
          <c:val>
            <c:numRef>
              <c:f>'MIS11'!$H$20:$L$20</c:f>
              <c:numCache>
                <c:formatCode>###0.0</c:formatCode>
                <c:ptCount val="5"/>
                <c:pt idx="0">
                  <c:v>6.2944164830156097</c:v>
                </c:pt>
                <c:pt idx="1">
                  <c:v>0.92737190490875321</c:v>
                </c:pt>
                <c:pt idx="2">
                  <c:v>1.1864115219046028</c:v>
                </c:pt>
                <c:pt idx="3">
                  <c:v>0.58768656396118502</c:v>
                </c:pt>
                <c:pt idx="4">
                  <c:v>0.45100361134684874</c:v>
                </c:pt>
              </c:numCache>
            </c:numRef>
          </c:val>
          <c:extLst>
            <c:ext xmlns:c16="http://schemas.microsoft.com/office/drawing/2014/chart" uri="{C3380CC4-5D6E-409C-BE32-E72D297353CC}">
              <c16:uniqueId val="{00000002-2951-419B-B0C9-46DEAB315402}"/>
            </c:ext>
          </c:extLst>
        </c:ser>
        <c:ser>
          <c:idx val="3"/>
          <c:order val="3"/>
          <c:tx>
            <c:strRef>
              <c:f>'MIS11'!$B$21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'MIS11'!$H$15:$L$15</c:f>
              <c:strCache>
                <c:ptCount val="5"/>
                <c:pt idx="0">
                  <c:v>Poorest</c:v>
                </c:pt>
                <c:pt idx="1">
                  <c:v>Poor</c:v>
                </c:pt>
                <c:pt idx="2">
                  <c:v>Middle</c:v>
                </c:pt>
                <c:pt idx="3">
                  <c:v>Rich</c:v>
                </c:pt>
                <c:pt idx="4">
                  <c:v>Richest</c:v>
                </c:pt>
              </c:strCache>
            </c:strRef>
          </c:cat>
          <c:val>
            <c:numRef>
              <c:f>'MIS11'!$H$21:$L$21</c:f>
              <c:numCache>
                <c:formatCode>###0.0</c:formatCode>
                <c:ptCount val="5"/>
                <c:pt idx="0">
                  <c:v>10.148776193495351</c:v>
                </c:pt>
                <c:pt idx="1">
                  <c:v>0.65586920171944318</c:v>
                </c:pt>
                <c:pt idx="2">
                  <c:v>0.21161988582912755</c:v>
                </c:pt>
                <c:pt idx="3">
                  <c:v>3.0356885878941895E-2</c:v>
                </c:pt>
                <c:pt idx="4">
                  <c:v>0</c:v>
                </c:pt>
              </c:numCache>
            </c:numRef>
          </c:val>
          <c:extLst>
            <c:ext xmlns:c16="http://schemas.microsoft.com/office/drawing/2014/chart" uri="{C3380CC4-5D6E-409C-BE32-E72D297353CC}">
              <c16:uniqueId val="{00000003-2951-419B-B0C9-46DEAB315402}"/>
            </c:ext>
          </c:extLst>
        </c:ser>
        <c:dLbls>
          <c:showLegendKey val="0"/>
          <c:showVal val="0"/>
          <c:showCatName val="0"/>
          <c:showSerName val="0"/>
          <c:showPercent val="0"/>
          <c:showBubbleSize val="0"/>
        </c:dLbls>
        <c:gapWidth val="50"/>
        <c:overlap val="100"/>
        <c:axId val="378511360"/>
        <c:axId val="378512896"/>
      </c:barChart>
      <c:catAx>
        <c:axId val="378511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512896"/>
        <c:crosses val="autoZero"/>
        <c:auto val="1"/>
        <c:lblAlgn val="ctr"/>
        <c:lblOffset val="100"/>
        <c:tickLblSkip val="1"/>
        <c:tickMarkSkip val="1"/>
        <c:noMultiLvlLbl val="0"/>
      </c:catAx>
      <c:valAx>
        <c:axId val="3785128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5113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'MIS11'!$H$121:$L$121</c:f>
              <c:strCache>
                <c:ptCount val="5"/>
                <c:pt idx="0">
                  <c:v>Poorest</c:v>
                </c:pt>
                <c:pt idx="1">
                  <c:v>Poor</c:v>
                </c:pt>
                <c:pt idx="2">
                  <c:v>Middle</c:v>
                </c:pt>
                <c:pt idx="3">
                  <c:v>Rich</c:v>
                </c:pt>
                <c:pt idx="4">
                  <c:v>Richest</c:v>
                </c:pt>
              </c:strCache>
            </c:strRef>
          </c:cat>
          <c:val>
            <c:numRef>
              <c:f>'MIS11'!$H$124:$L$124</c:f>
              <c:numCache>
                <c:formatCode>###0.0</c:formatCode>
                <c:ptCount val="5"/>
                <c:pt idx="0">
                  <c:v>33.118821965281299</c:v>
                </c:pt>
                <c:pt idx="1">
                  <c:v>50.669058842958577</c:v>
                </c:pt>
                <c:pt idx="2">
                  <c:v>59.330538510061864</c:v>
                </c:pt>
                <c:pt idx="3">
                  <c:v>72.938476117880114</c:v>
                </c:pt>
                <c:pt idx="4">
                  <c:v>92.525993914042772</c:v>
                </c:pt>
              </c:numCache>
            </c:numRef>
          </c:val>
          <c:extLst>
            <c:ext xmlns:c16="http://schemas.microsoft.com/office/drawing/2014/chart" uri="{C3380CC4-5D6E-409C-BE32-E72D297353CC}">
              <c16:uniqueId val="{00000000-ABA1-41C1-BEC3-C50FCF8C4ADD}"/>
            </c:ext>
          </c:extLst>
        </c:ser>
        <c:ser>
          <c:idx val="1"/>
          <c:order val="1"/>
          <c:tx>
            <c:strRef>
              <c:f>'MIS11'!$B$125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'MIS11'!$H$121:$L$121</c:f>
              <c:strCache>
                <c:ptCount val="5"/>
                <c:pt idx="0">
                  <c:v>Poorest</c:v>
                </c:pt>
                <c:pt idx="1">
                  <c:v>Poor</c:v>
                </c:pt>
                <c:pt idx="2">
                  <c:v>Middle</c:v>
                </c:pt>
                <c:pt idx="3">
                  <c:v>Rich</c:v>
                </c:pt>
                <c:pt idx="4">
                  <c:v>Richest</c:v>
                </c:pt>
              </c:strCache>
            </c:strRef>
          </c:cat>
          <c:val>
            <c:numRef>
              <c:f>'MIS11'!$H$125:$L$125</c:f>
              <c:numCache>
                <c:formatCode>###0.0</c:formatCode>
                <c:ptCount val="5"/>
                <c:pt idx="0">
                  <c:v>30.746899030561138</c:v>
                </c:pt>
                <c:pt idx="1">
                  <c:v>37.297198583695632</c:v>
                </c:pt>
                <c:pt idx="2">
                  <c:v>36.050717229520657</c:v>
                </c:pt>
                <c:pt idx="3">
                  <c:v>24.780508822011473</c:v>
                </c:pt>
                <c:pt idx="4">
                  <c:v>6.6410105822670618</c:v>
                </c:pt>
              </c:numCache>
            </c:numRef>
          </c:val>
          <c:extLst>
            <c:ext xmlns:c16="http://schemas.microsoft.com/office/drawing/2014/chart" uri="{C3380CC4-5D6E-409C-BE32-E72D297353CC}">
              <c16:uniqueId val="{00000001-ABA1-41C1-BEC3-C50FCF8C4ADD}"/>
            </c:ext>
          </c:extLst>
        </c:ser>
        <c:ser>
          <c:idx val="2"/>
          <c:order val="2"/>
          <c:tx>
            <c:strRef>
              <c:f>'MIS11'!$B$126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'MIS11'!$H$121:$L$121</c:f>
              <c:strCache>
                <c:ptCount val="5"/>
                <c:pt idx="0">
                  <c:v>Poorest</c:v>
                </c:pt>
                <c:pt idx="1">
                  <c:v>Poor</c:v>
                </c:pt>
                <c:pt idx="2">
                  <c:v>Middle</c:v>
                </c:pt>
                <c:pt idx="3">
                  <c:v>Rich</c:v>
                </c:pt>
                <c:pt idx="4">
                  <c:v>Richest</c:v>
                </c:pt>
              </c:strCache>
            </c:strRef>
          </c:cat>
          <c:val>
            <c:numRef>
              <c:f>'MIS11'!$H$126:$L$126</c:f>
              <c:numCache>
                <c:formatCode>###0.0</c:formatCode>
                <c:ptCount val="5"/>
                <c:pt idx="0">
                  <c:v>20.577157727409187</c:v>
                </c:pt>
                <c:pt idx="1">
                  <c:v>11.130981020894708</c:v>
                </c:pt>
                <c:pt idx="2">
                  <c:v>4.0202438087520989</c:v>
                </c:pt>
                <c:pt idx="3">
                  <c:v>2.281015060108416</c:v>
                </c:pt>
                <c:pt idx="4">
                  <c:v>0.83299550369017084</c:v>
                </c:pt>
              </c:numCache>
            </c:numRef>
          </c:val>
          <c:extLst>
            <c:ext xmlns:c16="http://schemas.microsoft.com/office/drawing/2014/chart" uri="{C3380CC4-5D6E-409C-BE32-E72D297353CC}">
              <c16:uniqueId val="{00000002-ABA1-41C1-BEC3-C50FCF8C4ADD}"/>
            </c:ext>
          </c:extLst>
        </c:ser>
        <c:ser>
          <c:idx val="3"/>
          <c:order val="3"/>
          <c:tx>
            <c:strRef>
              <c:f>'MIS11'!$B$127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'MIS11'!$H$121:$L$121</c:f>
              <c:strCache>
                <c:ptCount val="5"/>
                <c:pt idx="0">
                  <c:v>Poorest</c:v>
                </c:pt>
                <c:pt idx="1">
                  <c:v>Poor</c:v>
                </c:pt>
                <c:pt idx="2">
                  <c:v>Middle</c:v>
                </c:pt>
                <c:pt idx="3">
                  <c:v>Rich</c:v>
                </c:pt>
                <c:pt idx="4">
                  <c:v>Richest</c:v>
                </c:pt>
              </c:strCache>
            </c:strRef>
          </c:cat>
          <c:val>
            <c:numRef>
              <c:f>'MIS11'!$H$127:$L$127</c:f>
              <c:numCache>
                <c:formatCode>###0.0</c:formatCode>
                <c:ptCount val="5"/>
                <c:pt idx="0">
                  <c:v>15.557121276748376</c:v>
                </c:pt>
                <c:pt idx="1">
                  <c:v>0.90276155245108347</c:v>
                </c:pt>
                <c:pt idx="2">
                  <c:v>0.59850045166539201</c:v>
                </c:pt>
                <c:pt idx="3">
                  <c:v>0</c:v>
                </c:pt>
                <c:pt idx="4">
                  <c:v>0</c:v>
                </c:pt>
              </c:numCache>
            </c:numRef>
          </c:val>
          <c:extLst>
            <c:ext xmlns:c16="http://schemas.microsoft.com/office/drawing/2014/chart" uri="{C3380CC4-5D6E-409C-BE32-E72D297353CC}">
              <c16:uniqueId val="{00000003-ABA1-41C1-BEC3-C50FCF8C4ADD}"/>
            </c:ext>
          </c:extLst>
        </c:ser>
        <c:dLbls>
          <c:showLegendKey val="0"/>
          <c:showVal val="0"/>
          <c:showCatName val="0"/>
          <c:showSerName val="0"/>
          <c:showPercent val="0"/>
          <c:showBubbleSize val="0"/>
        </c:dLbls>
        <c:gapWidth val="50"/>
        <c:overlap val="100"/>
        <c:axId val="389150208"/>
        <c:axId val="389151744"/>
      </c:barChart>
      <c:catAx>
        <c:axId val="389150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9151744"/>
        <c:crosses val="autoZero"/>
        <c:auto val="1"/>
        <c:lblAlgn val="ctr"/>
        <c:lblOffset val="100"/>
        <c:tickLblSkip val="1"/>
        <c:tickMarkSkip val="1"/>
        <c:noMultiLvlLbl val="0"/>
      </c:catAx>
      <c:valAx>
        <c:axId val="3891517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91502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'MIS11'!$H$221:$L$221</c:f>
              <c:strCache>
                <c:ptCount val="5"/>
                <c:pt idx="0">
                  <c:v>Poorest</c:v>
                </c:pt>
                <c:pt idx="1">
                  <c:v>Poor</c:v>
                </c:pt>
                <c:pt idx="2">
                  <c:v>Middle</c:v>
                </c:pt>
                <c:pt idx="3">
                  <c:v>Rich</c:v>
                </c:pt>
                <c:pt idx="4">
                  <c:v>Richest</c:v>
                </c:pt>
              </c:strCache>
            </c:strRef>
          </c:cat>
          <c:val>
            <c:numRef>
              <c:f>'MIS11'!$H$222:$L$222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083-4BC8-B729-656D17574261}"/>
            </c:ext>
          </c:extLst>
        </c:ser>
        <c:ser>
          <c:idx val="1"/>
          <c:order val="1"/>
          <c:tx>
            <c:strRef>
              <c:f>'MIS11'!$B$223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'MIS11'!$H$221:$L$221</c:f>
              <c:strCache>
                <c:ptCount val="5"/>
                <c:pt idx="0">
                  <c:v>Poorest</c:v>
                </c:pt>
                <c:pt idx="1">
                  <c:v>Poor</c:v>
                </c:pt>
                <c:pt idx="2">
                  <c:v>Middle</c:v>
                </c:pt>
                <c:pt idx="3">
                  <c:v>Rich</c:v>
                </c:pt>
                <c:pt idx="4">
                  <c:v>Richest</c:v>
                </c:pt>
              </c:strCache>
            </c:strRef>
          </c:cat>
          <c:val>
            <c:numRef>
              <c:f>'MIS11'!$H$223:$L$223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083-4BC8-B729-656D17574261}"/>
            </c:ext>
          </c:extLst>
        </c:ser>
        <c:ser>
          <c:idx val="2"/>
          <c:order val="2"/>
          <c:tx>
            <c:strRef>
              <c:f>'MIS11'!$B$224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'MIS11'!$H$221:$L$221</c:f>
              <c:strCache>
                <c:ptCount val="5"/>
                <c:pt idx="0">
                  <c:v>Poorest</c:v>
                </c:pt>
                <c:pt idx="1">
                  <c:v>Poor</c:v>
                </c:pt>
                <c:pt idx="2">
                  <c:v>Middle</c:v>
                </c:pt>
                <c:pt idx="3">
                  <c:v>Rich</c:v>
                </c:pt>
                <c:pt idx="4">
                  <c:v>Richest</c:v>
                </c:pt>
              </c:strCache>
            </c:strRef>
          </c:cat>
          <c:val>
            <c:numRef>
              <c:f>'MIS11'!$H$224:$L$224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083-4BC8-B729-656D17574261}"/>
            </c:ext>
          </c:extLst>
        </c:ser>
        <c:dLbls>
          <c:showLegendKey val="0"/>
          <c:showVal val="0"/>
          <c:showCatName val="0"/>
          <c:showSerName val="0"/>
          <c:showPercent val="0"/>
          <c:showBubbleSize val="0"/>
        </c:dLbls>
        <c:gapWidth val="50"/>
        <c:overlap val="100"/>
        <c:axId val="390850432"/>
        <c:axId val="390851968"/>
      </c:barChart>
      <c:catAx>
        <c:axId val="390850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0851968"/>
        <c:crosses val="autoZero"/>
        <c:auto val="1"/>
        <c:lblAlgn val="ctr"/>
        <c:lblOffset val="100"/>
        <c:tickLblSkip val="1"/>
        <c:tickMarkSkip val="1"/>
        <c:noMultiLvlLbl val="0"/>
      </c:catAx>
      <c:valAx>
        <c:axId val="390851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0850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'MIS11'!$C$121:$G$121</c:f>
              <c:strCache>
                <c:ptCount val="5"/>
                <c:pt idx="0">
                  <c:v>Poorest</c:v>
                </c:pt>
                <c:pt idx="1">
                  <c:v>Poor</c:v>
                </c:pt>
                <c:pt idx="2">
                  <c:v>Middle</c:v>
                </c:pt>
                <c:pt idx="3">
                  <c:v>Rich</c:v>
                </c:pt>
                <c:pt idx="4">
                  <c:v>Richest</c:v>
                </c:pt>
              </c:strCache>
            </c:strRef>
          </c:cat>
          <c:val>
            <c:numRef>
              <c:f>'MIS11'!$C$124:$G$124</c:f>
              <c:numCache>
                <c:formatCode>###0.0</c:formatCode>
                <c:ptCount val="5"/>
                <c:pt idx="0">
                  <c:v>4.6135028791370862</c:v>
                </c:pt>
                <c:pt idx="1">
                  <c:v>10.179749501362574</c:v>
                </c:pt>
                <c:pt idx="2">
                  <c:v>21.715640315916463</c:v>
                </c:pt>
                <c:pt idx="3">
                  <c:v>54.850952454100977</c:v>
                </c:pt>
                <c:pt idx="4">
                  <c:v>85.630429266214108</c:v>
                </c:pt>
              </c:numCache>
            </c:numRef>
          </c:val>
          <c:extLst>
            <c:ext xmlns:c16="http://schemas.microsoft.com/office/drawing/2014/chart" uri="{C3380CC4-5D6E-409C-BE32-E72D297353CC}">
              <c16:uniqueId val="{00000000-BF29-4E7D-87D4-8F28E328624E}"/>
            </c:ext>
          </c:extLst>
        </c:ser>
        <c:ser>
          <c:idx val="1"/>
          <c:order val="1"/>
          <c:tx>
            <c:strRef>
              <c:f>'MIS11'!$B$125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'MIS11'!$C$121:$G$121</c:f>
              <c:strCache>
                <c:ptCount val="5"/>
                <c:pt idx="0">
                  <c:v>Poorest</c:v>
                </c:pt>
                <c:pt idx="1">
                  <c:v>Poor</c:v>
                </c:pt>
                <c:pt idx="2">
                  <c:v>Middle</c:v>
                </c:pt>
                <c:pt idx="3">
                  <c:v>Rich</c:v>
                </c:pt>
                <c:pt idx="4">
                  <c:v>Richest</c:v>
                </c:pt>
              </c:strCache>
            </c:strRef>
          </c:cat>
          <c:val>
            <c:numRef>
              <c:f>'MIS11'!$C$125:$G$125</c:f>
              <c:numCache>
                <c:formatCode>###0.0</c:formatCode>
                <c:ptCount val="5"/>
                <c:pt idx="0">
                  <c:v>1.7471585688829014</c:v>
                </c:pt>
                <c:pt idx="1">
                  <c:v>5.3200020829816301</c:v>
                </c:pt>
                <c:pt idx="2">
                  <c:v>14.955174346432241</c:v>
                </c:pt>
                <c:pt idx="3">
                  <c:v>28.225862213080472</c:v>
                </c:pt>
                <c:pt idx="4">
                  <c:v>11.898623859951394</c:v>
                </c:pt>
              </c:numCache>
            </c:numRef>
          </c:val>
          <c:extLst>
            <c:ext xmlns:c16="http://schemas.microsoft.com/office/drawing/2014/chart" uri="{C3380CC4-5D6E-409C-BE32-E72D297353CC}">
              <c16:uniqueId val="{00000001-BF29-4E7D-87D4-8F28E328624E}"/>
            </c:ext>
          </c:extLst>
        </c:ser>
        <c:ser>
          <c:idx val="2"/>
          <c:order val="2"/>
          <c:tx>
            <c:strRef>
              <c:f>'MIS11'!$B$126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'MIS11'!$C$121:$G$121</c:f>
              <c:strCache>
                <c:ptCount val="5"/>
                <c:pt idx="0">
                  <c:v>Poorest</c:v>
                </c:pt>
                <c:pt idx="1">
                  <c:v>Poor</c:v>
                </c:pt>
                <c:pt idx="2">
                  <c:v>Middle</c:v>
                </c:pt>
                <c:pt idx="3">
                  <c:v>Rich</c:v>
                </c:pt>
                <c:pt idx="4">
                  <c:v>Richest</c:v>
                </c:pt>
              </c:strCache>
            </c:strRef>
          </c:cat>
          <c:val>
            <c:numRef>
              <c:f>'MIS11'!$C$126:$G$126</c:f>
              <c:numCache>
                <c:formatCode>###0.0</c:formatCode>
                <c:ptCount val="5"/>
                <c:pt idx="0">
                  <c:v>12.916765373502869</c:v>
                </c:pt>
                <c:pt idx="1">
                  <c:v>23.710048042271495</c:v>
                </c:pt>
                <c:pt idx="2">
                  <c:v>26.760567745271601</c:v>
                </c:pt>
                <c:pt idx="3">
                  <c:v>12.878104551682483</c:v>
                </c:pt>
                <c:pt idx="4">
                  <c:v>2.1718044707187403</c:v>
                </c:pt>
              </c:numCache>
            </c:numRef>
          </c:val>
          <c:extLst>
            <c:ext xmlns:c16="http://schemas.microsoft.com/office/drawing/2014/chart" uri="{C3380CC4-5D6E-409C-BE32-E72D297353CC}">
              <c16:uniqueId val="{00000002-BF29-4E7D-87D4-8F28E328624E}"/>
            </c:ext>
          </c:extLst>
        </c:ser>
        <c:ser>
          <c:idx val="3"/>
          <c:order val="3"/>
          <c:tx>
            <c:strRef>
              <c:f>'MIS11'!$B$127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'MIS11'!$C$121:$G$121</c:f>
              <c:strCache>
                <c:ptCount val="5"/>
                <c:pt idx="0">
                  <c:v>Poorest</c:v>
                </c:pt>
                <c:pt idx="1">
                  <c:v>Poor</c:v>
                </c:pt>
                <c:pt idx="2">
                  <c:v>Middle</c:v>
                </c:pt>
                <c:pt idx="3">
                  <c:v>Rich</c:v>
                </c:pt>
                <c:pt idx="4">
                  <c:v>Richest</c:v>
                </c:pt>
              </c:strCache>
            </c:strRef>
          </c:cat>
          <c:val>
            <c:numRef>
              <c:f>'MIS11'!$C$127:$G$127</c:f>
              <c:numCache>
                <c:formatCode>###0.0</c:formatCode>
                <c:ptCount val="5"/>
                <c:pt idx="0">
                  <c:v>80.722573178477148</c:v>
                </c:pt>
                <c:pt idx="1">
                  <c:v>60.790200373384309</c:v>
                </c:pt>
                <c:pt idx="2">
                  <c:v>36.568617592379702</c:v>
                </c:pt>
                <c:pt idx="3">
                  <c:v>4.0450807811360683</c:v>
                </c:pt>
                <c:pt idx="4">
                  <c:v>0.29914240311575324</c:v>
                </c:pt>
              </c:numCache>
            </c:numRef>
          </c:val>
          <c:extLst>
            <c:ext xmlns:c16="http://schemas.microsoft.com/office/drawing/2014/chart" uri="{C3380CC4-5D6E-409C-BE32-E72D297353CC}">
              <c16:uniqueId val="{00000003-BF29-4E7D-87D4-8F28E328624E}"/>
            </c:ext>
          </c:extLst>
        </c:ser>
        <c:dLbls>
          <c:showLegendKey val="0"/>
          <c:showVal val="0"/>
          <c:showCatName val="0"/>
          <c:showSerName val="0"/>
          <c:showPercent val="0"/>
          <c:showBubbleSize val="0"/>
        </c:dLbls>
        <c:gapWidth val="50"/>
        <c:overlap val="100"/>
        <c:axId val="378246272"/>
        <c:axId val="378247808"/>
      </c:barChart>
      <c:catAx>
        <c:axId val="378246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247808"/>
        <c:crosses val="autoZero"/>
        <c:auto val="1"/>
        <c:lblAlgn val="ctr"/>
        <c:lblOffset val="100"/>
        <c:tickLblSkip val="1"/>
        <c:tickMarkSkip val="1"/>
        <c:noMultiLvlLbl val="0"/>
      </c:catAx>
      <c:valAx>
        <c:axId val="378247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246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'MIS11'!$M$121:$Q$121</c:f>
              <c:strCache>
                <c:ptCount val="5"/>
                <c:pt idx="0">
                  <c:v>Poorest</c:v>
                </c:pt>
                <c:pt idx="1">
                  <c:v>Poor</c:v>
                </c:pt>
                <c:pt idx="2">
                  <c:v>Middle</c:v>
                </c:pt>
                <c:pt idx="3">
                  <c:v>Rich</c:v>
                </c:pt>
                <c:pt idx="4">
                  <c:v>Richest</c:v>
                </c:pt>
              </c:strCache>
            </c:strRef>
          </c:cat>
          <c:val>
            <c:numRef>
              <c:f>'MIS11'!$M$124:$Q$124</c:f>
              <c:numCache>
                <c:formatCode>###0.0</c:formatCode>
                <c:ptCount val="5"/>
                <c:pt idx="0">
                  <c:v>5.1514373580949986</c:v>
                </c:pt>
                <c:pt idx="1">
                  <c:v>6.4187190408153878</c:v>
                </c:pt>
                <c:pt idx="2">
                  <c:v>11.4194153118492</c:v>
                </c:pt>
                <c:pt idx="3">
                  <c:v>15.436777602940545</c:v>
                </c:pt>
                <c:pt idx="4">
                  <c:v>37.508262959548603</c:v>
                </c:pt>
              </c:numCache>
            </c:numRef>
          </c:val>
          <c:extLst>
            <c:ext xmlns:c16="http://schemas.microsoft.com/office/drawing/2014/chart" uri="{C3380CC4-5D6E-409C-BE32-E72D297353CC}">
              <c16:uniqueId val="{00000000-8663-4867-9980-0390ACD1AB34}"/>
            </c:ext>
          </c:extLst>
        </c:ser>
        <c:ser>
          <c:idx val="1"/>
          <c:order val="1"/>
          <c:tx>
            <c:strRef>
              <c:f>'MIS11'!$B$125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'MIS11'!$M$121:$Q$121</c:f>
              <c:strCache>
                <c:ptCount val="5"/>
                <c:pt idx="0">
                  <c:v>Poorest</c:v>
                </c:pt>
                <c:pt idx="1">
                  <c:v>Poor</c:v>
                </c:pt>
                <c:pt idx="2">
                  <c:v>Middle</c:v>
                </c:pt>
                <c:pt idx="3">
                  <c:v>Rich</c:v>
                </c:pt>
                <c:pt idx="4">
                  <c:v>Richest</c:v>
                </c:pt>
              </c:strCache>
            </c:strRef>
          </c:cat>
          <c:val>
            <c:numRef>
              <c:f>'MIS11'!$M$125:$Q$125</c:f>
              <c:numCache>
                <c:formatCode>###0.0</c:formatCode>
                <c:ptCount val="5"/>
                <c:pt idx="0">
                  <c:v>1.4457039406572474</c:v>
                </c:pt>
                <c:pt idx="1">
                  <c:v>1.9083331895337972</c:v>
                </c:pt>
                <c:pt idx="2">
                  <c:v>2.3274218501633768</c:v>
                </c:pt>
                <c:pt idx="3">
                  <c:v>4.1394762027172689</c:v>
                </c:pt>
                <c:pt idx="4">
                  <c:v>9.6980739038553168</c:v>
                </c:pt>
              </c:numCache>
            </c:numRef>
          </c:val>
          <c:extLst>
            <c:ext xmlns:c16="http://schemas.microsoft.com/office/drawing/2014/chart" uri="{C3380CC4-5D6E-409C-BE32-E72D297353CC}">
              <c16:uniqueId val="{00000001-8663-4867-9980-0390ACD1AB34}"/>
            </c:ext>
          </c:extLst>
        </c:ser>
        <c:ser>
          <c:idx val="2"/>
          <c:order val="2"/>
          <c:tx>
            <c:strRef>
              <c:f>'MIS11'!$B$126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'MIS11'!$M$121:$Q$121</c:f>
              <c:strCache>
                <c:ptCount val="5"/>
                <c:pt idx="0">
                  <c:v>Poorest</c:v>
                </c:pt>
                <c:pt idx="1">
                  <c:v>Poor</c:v>
                </c:pt>
                <c:pt idx="2">
                  <c:v>Middle</c:v>
                </c:pt>
                <c:pt idx="3">
                  <c:v>Rich</c:v>
                </c:pt>
                <c:pt idx="4">
                  <c:v>Richest</c:v>
                </c:pt>
              </c:strCache>
            </c:strRef>
          </c:cat>
          <c:val>
            <c:numRef>
              <c:f>'MIS11'!$M$126:$Q$126</c:f>
              <c:numCache>
                <c:formatCode>###0.0</c:formatCode>
                <c:ptCount val="5"/>
                <c:pt idx="0">
                  <c:v>10.905362174450715</c:v>
                </c:pt>
                <c:pt idx="1">
                  <c:v>16.608245192290624</c:v>
                </c:pt>
                <c:pt idx="2">
                  <c:v>24.037483695195093</c:v>
                </c:pt>
                <c:pt idx="3">
                  <c:v>29.848151034435944</c:v>
                </c:pt>
                <c:pt idx="4">
                  <c:v>24.791343412895998</c:v>
                </c:pt>
              </c:numCache>
            </c:numRef>
          </c:val>
          <c:extLst>
            <c:ext xmlns:c16="http://schemas.microsoft.com/office/drawing/2014/chart" uri="{C3380CC4-5D6E-409C-BE32-E72D297353CC}">
              <c16:uniqueId val="{00000002-8663-4867-9980-0390ACD1AB34}"/>
            </c:ext>
          </c:extLst>
        </c:ser>
        <c:ser>
          <c:idx val="3"/>
          <c:order val="3"/>
          <c:tx>
            <c:strRef>
              <c:f>'MIS11'!$B$127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'MIS11'!$M$121:$Q$121</c:f>
              <c:strCache>
                <c:ptCount val="5"/>
                <c:pt idx="0">
                  <c:v>Poorest</c:v>
                </c:pt>
                <c:pt idx="1">
                  <c:v>Poor</c:v>
                </c:pt>
                <c:pt idx="2">
                  <c:v>Middle</c:v>
                </c:pt>
                <c:pt idx="3">
                  <c:v>Rich</c:v>
                </c:pt>
                <c:pt idx="4">
                  <c:v>Richest</c:v>
                </c:pt>
              </c:strCache>
            </c:strRef>
          </c:cat>
          <c:val>
            <c:numRef>
              <c:f>'MIS11'!$M$127:$Q$127</c:f>
              <c:numCache>
                <c:formatCode>###0.0</c:formatCode>
                <c:ptCount val="5"/>
                <c:pt idx="0">
                  <c:v>82.497496526797036</c:v>
                </c:pt>
                <c:pt idx="1">
                  <c:v>75.064702577360194</c:v>
                </c:pt>
                <c:pt idx="2">
                  <c:v>62.215679142792332</c:v>
                </c:pt>
                <c:pt idx="3">
                  <c:v>50.575595159906243</c:v>
                </c:pt>
                <c:pt idx="4">
                  <c:v>28.002319723700086</c:v>
                </c:pt>
              </c:numCache>
            </c:numRef>
          </c:val>
          <c:extLst>
            <c:ext xmlns:c16="http://schemas.microsoft.com/office/drawing/2014/chart" uri="{C3380CC4-5D6E-409C-BE32-E72D297353CC}">
              <c16:uniqueId val="{00000003-8663-4867-9980-0390ACD1AB34}"/>
            </c:ext>
          </c:extLst>
        </c:ser>
        <c:dLbls>
          <c:showLegendKey val="0"/>
          <c:showVal val="0"/>
          <c:showCatName val="0"/>
          <c:showSerName val="0"/>
          <c:showPercent val="0"/>
          <c:showBubbleSize val="0"/>
        </c:dLbls>
        <c:gapWidth val="50"/>
        <c:overlap val="100"/>
        <c:axId val="378075008"/>
        <c:axId val="378076544"/>
      </c:barChart>
      <c:catAx>
        <c:axId val="378075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076544"/>
        <c:crosses val="autoZero"/>
        <c:auto val="1"/>
        <c:lblAlgn val="ctr"/>
        <c:lblOffset val="100"/>
        <c:tickLblSkip val="1"/>
        <c:tickMarkSkip val="1"/>
        <c:noMultiLvlLbl val="0"/>
      </c:catAx>
      <c:valAx>
        <c:axId val="378076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075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'DHS16'!$M$18:$Q$18</c:f>
              <c:numCache>
                <c:formatCode>###0.0</c:formatCode>
                <c:ptCount val="5"/>
                <c:pt idx="0">
                  <c:v>16.199646803206143</c:v>
                </c:pt>
                <c:pt idx="1">
                  <c:v>21.222428578039793</c:v>
                </c:pt>
                <c:pt idx="2">
                  <c:v>21.604932609394865</c:v>
                </c:pt>
                <c:pt idx="3">
                  <c:v>25.329850392408865</c:v>
                </c:pt>
                <c:pt idx="4">
                  <c:v>44.755635638673873</c:v>
                </c:pt>
              </c:numCache>
            </c:numRef>
          </c:val>
          <c:extLst>
            <c:ext xmlns:c16="http://schemas.microsoft.com/office/drawing/2014/chart" uri="{C3380CC4-5D6E-409C-BE32-E72D297353CC}">
              <c16:uniqueId val="{00000000-4993-4503-91EF-D3B53897142E}"/>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'DHS16'!$M$19:$Q$19</c:f>
              <c:numCache>
                <c:formatCode>###0.0</c:formatCode>
                <c:ptCount val="5"/>
                <c:pt idx="0">
                  <c:v>10.396957073988137</c:v>
                </c:pt>
                <c:pt idx="1">
                  <c:v>8.2786492331806532</c:v>
                </c:pt>
                <c:pt idx="2">
                  <c:v>7.2800480802541108</c:v>
                </c:pt>
                <c:pt idx="3">
                  <c:v>7.4970520651114274</c:v>
                </c:pt>
                <c:pt idx="4">
                  <c:v>7.8394351463012306</c:v>
                </c:pt>
              </c:numCache>
            </c:numRef>
          </c:val>
          <c:extLst>
            <c:ext xmlns:c16="http://schemas.microsoft.com/office/drawing/2014/chart" uri="{C3380CC4-5D6E-409C-BE32-E72D297353CC}">
              <c16:uniqueId val="{00000001-4993-4503-91EF-D3B53897142E}"/>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'DHS16'!$M$20:$Q$20</c:f>
              <c:numCache>
                <c:formatCode>###0.0</c:formatCode>
                <c:ptCount val="5"/>
                <c:pt idx="0">
                  <c:v>28.592497891681106</c:v>
                </c:pt>
                <c:pt idx="1">
                  <c:v>24.022215448293498</c:v>
                </c:pt>
                <c:pt idx="2">
                  <c:v>29.737727484348316</c:v>
                </c:pt>
                <c:pt idx="3">
                  <c:v>31.389047629751644</c:v>
                </c:pt>
                <c:pt idx="4">
                  <c:v>20.605387927659926</c:v>
                </c:pt>
              </c:numCache>
            </c:numRef>
          </c:val>
          <c:extLst>
            <c:ext xmlns:c16="http://schemas.microsoft.com/office/drawing/2014/chart" uri="{C3380CC4-5D6E-409C-BE32-E72D297353CC}">
              <c16:uniqueId val="{00000002-4993-4503-91EF-D3B53897142E}"/>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'DHS16'!$M$21:$Q$21</c:f>
              <c:numCache>
                <c:formatCode>###0.0</c:formatCode>
                <c:ptCount val="5"/>
                <c:pt idx="0">
                  <c:v>44.810898231124611</c:v>
                </c:pt>
                <c:pt idx="1">
                  <c:v>46.476706740485909</c:v>
                </c:pt>
                <c:pt idx="2">
                  <c:v>41.377291826002647</c:v>
                </c:pt>
                <c:pt idx="3">
                  <c:v>35.784049912728157</c:v>
                </c:pt>
                <c:pt idx="4">
                  <c:v>26.79954128736507</c:v>
                </c:pt>
              </c:numCache>
            </c:numRef>
          </c:val>
          <c:extLst>
            <c:ext xmlns:c16="http://schemas.microsoft.com/office/drawing/2014/chart" uri="{C3380CC4-5D6E-409C-BE32-E72D297353CC}">
              <c16:uniqueId val="{00000003-4993-4503-91EF-D3B53897142E}"/>
            </c:ext>
          </c:extLst>
        </c:ser>
        <c:dLbls>
          <c:showLegendKey val="0"/>
          <c:showVal val="0"/>
          <c:showCatName val="0"/>
          <c:showSerName val="0"/>
          <c:showPercent val="0"/>
          <c:showBubbleSize val="0"/>
        </c:dLbls>
        <c:gapWidth val="50"/>
        <c:overlap val="100"/>
        <c:axId val="417083392"/>
        <c:axId val="417084928"/>
      </c:barChart>
      <c:catAx>
        <c:axId val="417083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17084928"/>
        <c:crosses val="autoZero"/>
        <c:auto val="1"/>
        <c:lblAlgn val="ctr"/>
        <c:lblOffset val="100"/>
        <c:tickLblSkip val="1"/>
        <c:tickMarkSkip val="1"/>
        <c:noMultiLvlLbl val="0"/>
      </c:catAx>
      <c:valAx>
        <c:axId val="4170849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170833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'DHS16'!$R$15:$AI$15</c:f>
              <c:strCache>
                <c:ptCount val="18"/>
                <c:pt idx="0">
                  <c:v>Bengo</c:v>
                </c:pt>
                <c:pt idx="1">
                  <c:v>Benguela</c:v>
                </c:pt>
                <c:pt idx="2">
                  <c:v>Bié</c:v>
                </c:pt>
                <c:pt idx="3">
                  <c:v>Cabinda</c:v>
                </c:pt>
                <c:pt idx="4">
                  <c:v>Cuando Cubango</c:v>
                </c:pt>
                <c:pt idx="5">
                  <c:v>Cuanza Norte</c:v>
                </c:pt>
                <c:pt idx="6">
                  <c:v>Cuanza Sul</c:v>
                </c:pt>
                <c:pt idx="7">
                  <c:v>Cunene</c:v>
                </c:pt>
                <c:pt idx="8">
                  <c:v>Huambo</c:v>
                </c:pt>
                <c:pt idx="9">
                  <c:v>Huíla</c:v>
                </c:pt>
                <c:pt idx="10">
                  <c:v>Luanda</c:v>
                </c:pt>
                <c:pt idx="11">
                  <c:v>Lunda Norte</c:v>
                </c:pt>
                <c:pt idx="12">
                  <c:v>Lunda Sul</c:v>
                </c:pt>
                <c:pt idx="13">
                  <c:v>Malanje</c:v>
                </c:pt>
                <c:pt idx="14">
                  <c:v>Moxico</c:v>
                </c:pt>
                <c:pt idx="15">
                  <c:v>Namibe</c:v>
                </c:pt>
                <c:pt idx="16">
                  <c:v>Uíge</c:v>
                </c:pt>
                <c:pt idx="17">
                  <c:v>Zaire</c:v>
                </c:pt>
              </c:strCache>
            </c:strRef>
          </c:cat>
          <c:val>
            <c:numRef>
              <c:f>'DHS16'!$R$18:$AI$18</c:f>
              <c:numCache>
                <c:formatCode>###0.0</c:formatCode>
                <c:ptCount val="18"/>
                <c:pt idx="0">
                  <c:v>38.611207739727845</c:v>
                </c:pt>
                <c:pt idx="1">
                  <c:v>58.411459872338767</c:v>
                </c:pt>
                <c:pt idx="2">
                  <c:v>49.869368772430164</c:v>
                </c:pt>
                <c:pt idx="3">
                  <c:v>77.938794164274299</c:v>
                </c:pt>
                <c:pt idx="4">
                  <c:v>54.915724705962809</c:v>
                </c:pt>
                <c:pt idx="5">
                  <c:v>59.163703894302742</c:v>
                </c:pt>
                <c:pt idx="6">
                  <c:v>30.901071139878098</c:v>
                </c:pt>
                <c:pt idx="7">
                  <c:v>31.395119472550743</c:v>
                </c:pt>
                <c:pt idx="8">
                  <c:v>52.654255423361462</c:v>
                </c:pt>
                <c:pt idx="9">
                  <c:v>43.108949372351013</c:v>
                </c:pt>
                <c:pt idx="10">
                  <c:v>86.937439718403539</c:v>
                </c:pt>
                <c:pt idx="11">
                  <c:v>46.784212731511268</c:v>
                </c:pt>
                <c:pt idx="12">
                  <c:v>48.674325630233973</c:v>
                </c:pt>
                <c:pt idx="13">
                  <c:v>56.128190702922844</c:v>
                </c:pt>
                <c:pt idx="14">
                  <c:v>35.66251893358276</c:v>
                </c:pt>
                <c:pt idx="15">
                  <c:v>69.768559307668497</c:v>
                </c:pt>
                <c:pt idx="16">
                  <c:v>28.350896531775589</c:v>
                </c:pt>
                <c:pt idx="17">
                  <c:v>58.970237337868824</c:v>
                </c:pt>
              </c:numCache>
            </c:numRef>
          </c:val>
          <c:extLst>
            <c:ext xmlns:c16="http://schemas.microsoft.com/office/drawing/2014/chart" uri="{C3380CC4-5D6E-409C-BE32-E72D297353CC}">
              <c16:uniqueId val="{00000000-8AB1-4D12-A883-56F1D2674B7E}"/>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'DHS16'!$R$15:$AI$15</c:f>
              <c:strCache>
                <c:ptCount val="18"/>
                <c:pt idx="0">
                  <c:v>Bengo</c:v>
                </c:pt>
                <c:pt idx="1">
                  <c:v>Benguela</c:v>
                </c:pt>
                <c:pt idx="2">
                  <c:v>Bié</c:v>
                </c:pt>
                <c:pt idx="3">
                  <c:v>Cabinda</c:v>
                </c:pt>
                <c:pt idx="4">
                  <c:v>Cuando Cubango</c:v>
                </c:pt>
                <c:pt idx="5">
                  <c:v>Cuanza Norte</c:v>
                </c:pt>
                <c:pt idx="6">
                  <c:v>Cuanza Sul</c:v>
                </c:pt>
                <c:pt idx="7">
                  <c:v>Cunene</c:v>
                </c:pt>
                <c:pt idx="8">
                  <c:v>Huambo</c:v>
                </c:pt>
                <c:pt idx="9">
                  <c:v>Huíla</c:v>
                </c:pt>
                <c:pt idx="10">
                  <c:v>Luanda</c:v>
                </c:pt>
                <c:pt idx="11">
                  <c:v>Lunda Norte</c:v>
                </c:pt>
                <c:pt idx="12">
                  <c:v>Lunda Sul</c:v>
                </c:pt>
                <c:pt idx="13">
                  <c:v>Malanje</c:v>
                </c:pt>
                <c:pt idx="14">
                  <c:v>Moxico</c:v>
                </c:pt>
                <c:pt idx="15">
                  <c:v>Namibe</c:v>
                </c:pt>
                <c:pt idx="16">
                  <c:v>Uíge</c:v>
                </c:pt>
                <c:pt idx="17">
                  <c:v>Zaire</c:v>
                </c:pt>
              </c:strCache>
            </c:strRef>
          </c:cat>
          <c:val>
            <c:numRef>
              <c:f>'DHS16'!$R$19:$AI$19</c:f>
              <c:numCache>
                <c:formatCode>###0.0</c:formatCode>
                <c:ptCount val="18"/>
                <c:pt idx="0">
                  <c:v>4.8774974700959293</c:v>
                </c:pt>
                <c:pt idx="1">
                  <c:v>4.8922752357844388</c:v>
                </c:pt>
                <c:pt idx="2">
                  <c:v>4.593238931467484</c:v>
                </c:pt>
                <c:pt idx="3">
                  <c:v>7.5216963677370376</c:v>
                </c:pt>
                <c:pt idx="4">
                  <c:v>1.4430226944446938</c:v>
                </c:pt>
                <c:pt idx="5">
                  <c:v>19.31581857389018</c:v>
                </c:pt>
                <c:pt idx="6">
                  <c:v>3.8510453235948745</c:v>
                </c:pt>
                <c:pt idx="7">
                  <c:v>33.576178509823755</c:v>
                </c:pt>
                <c:pt idx="8">
                  <c:v>2.7033325882477479</c:v>
                </c:pt>
                <c:pt idx="9">
                  <c:v>6.7950887204121919</c:v>
                </c:pt>
                <c:pt idx="10">
                  <c:v>8.9921350967441906</c:v>
                </c:pt>
                <c:pt idx="11">
                  <c:v>9.2655297906166929</c:v>
                </c:pt>
                <c:pt idx="12">
                  <c:v>12.495122709500148</c:v>
                </c:pt>
                <c:pt idx="13">
                  <c:v>2.2873643515971103</c:v>
                </c:pt>
                <c:pt idx="14">
                  <c:v>6.4840239577817549</c:v>
                </c:pt>
                <c:pt idx="15">
                  <c:v>5.6835482035579057</c:v>
                </c:pt>
                <c:pt idx="16">
                  <c:v>12.193816104138905</c:v>
                </c:pt>
                <c:pt idx="17">
                  <c:v>9.6328124150868408</c:v>
                </c:pt>
              </c:numCache>
            </c:numRef>
          </c:val>
          <c:extLst>
            <c:ext xmlns:c16="http://schemas.microsoft.com/office/drawing/2014/chart" uri="{C3380CC4-5D6E-409C-BE32-E72D297353CC}">
              <c16:uniqueId val="{00000001-8AB1-4D12-A883-56F1D2674B7E}"/>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'DHS16'!$R$15:$AI$15</c:f>
              <c:strCache>
                <c:ptCount val="18"/>
                <c:pt idx="0">
                  <c:v>Bengo</c:v>
                </c:pt>
                <c:pt idx="1">
                  <c:v>Benguela</c:v>
                </c:pt>
                <c:pt idx="2">
                  <c:v>Bié</c:v>
                </c:pt>
                <c:pt idx="3">
                  <c:v>Cabinda</c:v>
                </c:pt>
                <c:pt idx="4">
                  <c:v>Cuando Cubango</c:v>
                </c:pt>
                <c:pt idx="5">
                  <c:v>Cuanza Norte</c:v>
                </c:pt>
                <c:pt idx="6">
                  <c:v>Cuanza Sul</c:v>
                </c:pt>
                <c:pt idx="7">
                  <c:v>Cunene</c:v>
                </c:pt>
                <c:pt idx="8">
                  <c:v>Huambo</c:v>
                </c:pt>
                <c:pt idx="9">
                  <c:v>Huíla</c:v>
                </c:pt>
                <c:pt idx="10">
                  <c:v>Luanda</c:v>
                </c:pt>
                <c:pt idx="11">
                  <c:v>Lunda Norte</c:v>
                </c:pt>
                <c:pt idx="12">
                  <c:v>Lunda Sul</c:v>
                </c:pt>
                <c:pt idx="13">
                  <c:v>Malanje</c:v>
                </c:pt>
                <c:pt idx="14">
                  <c:v>Moxico</c:v>
                </c:pt>
                <c:pt idx="15">
                  <c:v>Namibe</c:v>
                </c:pt>
                <c:pt idx="16">
                  <c:v>Uíge</c:v>
                </c:pt>
                <c:pt idx="17">
                  <c:v>Zaire</c:v>
                </c:pt>
              </c:strCache>
            </c:strRef>
          </c:cat>
          <c:val>
            <c:numRef>
              <c:f>'DHS16'!$R$20:$AI$20</c:f>
              <c:numCache>
                <c:formatCode>###0.0</c:formatCode>
                <c:ptCount val="18"/>
                <c:pt idx="0">
                  <c:v>24.679372759041595</c:v>
                </c:pt>
                <c:pt idx="1">
                  <c:v>13.116490572857591</c:v>
                </c:pt>
                <c:pt idx="2">
                  <c:v>23.678213002951164</c:v>
                </c:pt>
                <c:pt idx="3">
                  <c:v>2.984825391782985</c:v>
                </c:pt>
                <c:pt idx="4">
                  <c:v>16.030966362857168</c:v>
                </c:pt>
                <c:pt idx="5">
                  <c:v>12.27442166854105</c:v>
                </c:pt>
                <c:pt idx="6">
                  <c:v>27.444728312527911</c:v>
                </c:pt>
                <c:pt idx="7">
                  <c:v>24.370235695748516</c:v>
                </c:pt>
                <c:pt idx="8">
                  <c:v>20.293348083412084</c:v>
                </c:pt>
                <c:pt idx="9">
                  <c:v>18.800398823460171</c:v>
                </c:pt>
                <c:pt idx="10">
                  <c:v>4.0704251848525388</c:v>
                </c:pt>
                <c:pt idx="11">
                  <c:v>14.360336081391607</c:v>
                </c:pt>
                <c:pt idx="12">
                  <c:v>1.9387241658429575</c:v>
                </c:pt>
                <c:pt idx="13">
                  <c:v>26.138710348379878</c:v>
                </c:pt>
                <c:pt idx="14">
                  <c:v>15.09272787518762</c:v>
                </c:pt>
                <c:pt idx="15">
                  <c:v>4.8017627873205289</c:v>
                </c:pt>
                <c:pt idx="16">
                  <c:v>36.626341775591662</c:v>
                </c:pt>
                <c:pt idx="17">
                  <c:v>26.58086090404786</c:v>
                </c:pt>
              </c:numCache>
            </c:numRef>
          </c:val>
          <c:extLst>
            <c:ext xmlns:c16="http://schemas.microsoft.com/office/drawing/2014/chart" uri="{C3380CC4-5D6E-409C-BE32-E72D297353CC}">
              <c16:uniqueId val="{00000002-8AB1-4D12-A883-56F1D2674B7E}"/>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'DHS16'!$R$15:$AI$15</c:f>
              <c:strCache>
                <c:ptCount val="18"/>
                <c:pt idx="0">
                  <c:v>Bengo</c:v>
                </c:pt>
                <c:pt idx="1">
                  <c:v>Benguela</c:v>
                </c:pt>
                <c:pt idx="2">
                  <c:v>Bié</c:v>
                </c:pt>
                <c:pt idx="3">
                  <c:v>Cabinda</c:v>
                </c:pt>
                <c:pt idx="4">
                  <c:v>Cuando Cubango</c:v>
                </c:pt>
                <c:pt idx="5">
                  <c:v>Cuanza Norte</c:v>
                </c:pt>
                <c:pt idx="6">
                  <c:v>Cuanza Sul</c:v>
                </c:pt>
                <c:pt idx="7">
                  <c:v>Cunene</c:v>
                </c:pt>
                <c:pt idx="8">
                  <c:v>Huambo</c:v>
                </c:pt>
                <c:pt idx="9">
                  <c:v>Huíla</c:v>
                </c:pt>
                <c:pt idx="10">
                  <c:v>Luanda</c:v>
                </c:pt>
                <c:pt idx="11">
                  <c:v>Lunda Norte</c:v>
                </c:pt>
                <c:pt idx="12">
                  <c:v>Lunda Sul</c:v>
                </c:pt>
                <c:pt idx="13">
                  <c:v>Malanje</c:v>
                </c:pt>
                <c:pt idx="14">
                  <c:v>Moxico</c:v>
                </c:pt>
                <c:pt idx="15">
                  <c:v>Namibe</c:v>
                </c:pt>
                <c:pt idx="16">
                  <c:v>Uíge</c:v>
                </c:pt>
                <c:pt idx="17">
                  <c:v>Zaire</c:v>
                </c:pt>
              </c:strCache>
            </c:strRef>
          </c:cat>
          <c:val>
            <c:numRef>
              <c:f>'DHS16'!$R$21:$AI$21</c:f>
              <c:numCache>
                <c:formatCode>###0.0</c:formatCode>
                <c:ptCount val="18"/>
                <c:pt idx="0">
                  <c:v>31.831922031134507</c:v>
                </c:pt>
                <c:pt idx="1">
                  <c:v>23.579774319019091</c:v>
                </c:pt>
                <c:pt idx="2">
                  <c:v>21.859179293151193</c:v>
                </c:pt>
                <c:pt idx="3">
                  <c:v>11.554684076205525</c:v>
                </c:pt>
                <c:pt idx="4">
                  <c:v>27.610286236735078</c:v>
                </c:pt>
                <c:pt idx="5">
                  <c:v>9.2460558632659637</c:v>
                </c:pt>
                <c:pt idx="6">
                  <c:v>37.803155223999141</c:v>
                </c:pt>
                <c:pt idx="7">
                  <c:v>10.658466321876933</c:v>
                </c:pt>
                <c:pt idx="8">
                  <c:v>24.349063904979008</c:v>
                </c:pt>
                <c:pt idx="9">
                  <c:v>31.295563083776738</c:v>
                </c:pt>
                <c:pt idx="10">
                  <c:v>0</c:v>
                </c:pt>
                <c:pt idx="11">
                  <c:v>29.589921396480573</c:v>
                </c:pt>
                <c:pt idx="12">
                  <c:v>36.891827494422962</c:v>
                </c:pt>
                <c:pt idx="13">
                  <c:v>15.445734597099953</c:v>
                </c:pt>
                <c:pt idx="14">
                  <c:v>42.760729233448004</c:v>
                </c:pt>
                <c:pt idx="15">
                  <c:v>19.746129701453075</c:v>
                </c:pt>
                <c:pt idx="16">
                  <c:v>22.828945588493603</c:v>
                </c:pt>
                <c:pt idx="17">
                  <c:v>4.8160893429965466</c:v>
                </c:pt>
              </c:numCache>
            </c:numRef>
          </c:val>
          <c:extLst>
            <c:ext xmlns:c16="http://schemas.microsoft.com/office/drawing/2014/chart" uri="{C3380CC4-5D6E-409C-BE32-E72D297353CC}">
              <c16:uniqueId val="{00000003-8AB1-4D12-A883-56F1D2674B7E}"/>
            </c:ext>
          </c:extLst>
        </c:ser>
        <c:dLbls>
          <c:showLegendKey val="0"/>
          <c:showVal val="0"/>
          <c:showCatName val="0"/>
          <c:showSerName val="0"/>
          <c:showPercent val="0"/>
          <c:showBubbleSize val="0"/>
        </c:dLbls>
        <c:gapWidth val="50"/>
        <c:overlap val="100"/>
        <c:axId val="417181056"/>
        <c:axId val="451920640"/>
      </c:barChart>
      <c:catAx>
        <c:axId val="4171810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51920640"/>
        <c:crosses val="autoZero"/>
        <c:auto val="1"/>
        <c:lblAlgn val="ctr"/>
        <c:lblOffset val="100"/>
        <c:tickLblSkip val="1"/>
        <c:tickMarkSkip val="1"/>
        <c:noMultiLvlLbl val="0"/>
      </c:catAx>
      <c:valAx>
        <c:axId val="451920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171810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'DHS16'!$C$18:$G$18</c:f>
              <c:numCache>
                <c:formatCode>###0.0</c:formatCode>
                <c:ptCount val="5"/>
                <c:pt idx="0">
                  <c:v>20.801068730356867</c:v>
                </c:pt>
                <c:pt idx="1">
                  <c:v>36.049187988673644</c:v>
                </c:pt>
                <c:pt idx="2">
                  <c:v>70.365044349970816</c:v>
                </c:pt>
                <c:pt idx="3">
                  <c:v>85.032244964471218</c:v>
                </c:pt>
                <c:pt idx="4">
                  <c:v>89.208107600794506</c:v>
                </c:pt>
              </c:numCache>
            </c:numRef>
          </c:val>
          <c:extLst>
            <c:ext xmlns:c16="http://schemas.microsoft.com/office/drawing/2014/chart" uri="{C3380CC4-5D6E-409C-BE32-E72D297353CC}">
              <c16:uniqueId val="{00000000-23FB-4AC4-9853-AAB8AC722E68}"/>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'DHS16'!$C$19:$G$19</c:f>
              <c:numCache>
                <c:formatCode>###0.0</c:formatCode>
                <c:ptCount val="5"/>
                <c:pt idx="0">
                  <c:v>9.0923138893821527</c:v>
                </c:pt>
                <c:pt idx="1">
                  <c:v>7.3839325964898812</c:v>
                </c:pt>
                <c:pt idx="2">
                  <c:v>8.6049530739551727</c:v>
                </c:pt>
                <c:pt idx="3">
                  <c:v>7.7849249594914021</c:v>
                </c:pt>
                <c:pt idx="4">
                  <c:v>7.9996184265207475</c:v>
                </c:pt>
              </c:numCache>
            </c:numRef>
          </c:val>
          <c:extLst>
            <c:ext xmlns:c16="http://schemas.microsoft.com/office/drawing/2014/chart" uri="{C3380CC4-5D6E-409C-BE32-E72D297353CC}">
              <c16:uniqueId val="{00000001-23FB-4AC4-9853-AAB8AC722E68}"/>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'DHS16'!$C$20:$G$20</c:f>
              <c:numCache>
                <c:formatCode>###0.0</c:formatCode>
                <c:ptCount val="5"/>
                <c:pt idx="0">
                  <c:v>26.248445082126675</c:v>
                </c:pt>
                <c:pt idx="1">
                  <c:v>27.181958635654084</c:v>
                </c:pt>
                <c:pt idx="2">
                  <c:v>13.342306209481572</c:v>
                </c:pt>
                <c:pt idx="3">
                  <c:v>5.4589612885186005</c:v>
                </c:pt>
                <c:pt idx="4">
                  <c:v>2.3691111553185418</c:v>
                </c:pt>
              </c:numCache>
            </c:numRef>
          </c:val>
          <c:extLst>
            <c:ext xmlns:c16="http://schemas.microsoft.com/office/drawing/2014/chart" uri="{C3380CC4-5D6E-409C-BE32-E72D297353CC}">
              <c16:uniqueId val="{00000002-23FB-4AC4-9853-AAB8AC722E68}"/>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'DHS16'!$C$21:$G$21</c:f>
              <c:numCache>
                <c:formatCode>###0.0</c:formatCode>
                <c:ptCount val="5"/>
                <c:pt idx="0">
                  <c:v>43.858172298134235</c:v>
                </c:pt>
                <c:pt idx="1">
                  <c:v>29.384920779182629</c:v>
                </c:pt>
                <c:pt idx="2">
                  <c:v>7.6876963665924389</c:v>
                </c:pt>
                <c:pt idx="3">
                  <c:v>1.7238687875188377</c:v>
                </c:pt>
                <c:pt idx="4">
                  <c:v>0.42316281736615613</c:v>
                </c:pt>
              </c:numCache>
            </c:numRef>
          </c:val>
          <c:extLst>
            <c:ext xmlns:c16="http://schemas.microsoft.com/office/drawing/2014/chart" uri="{C3380CC4-5D6E-409C-BE32-E72D297353CC}">
              <c16:uniqueId val="{00000003-23FB-4AC4-9853-AAB8AC722E68}"/>
            </c:ext>
          </c:extLst>
        </c:ser>
        <c:dLbls>
          <c:showLegendKey val="0"/>
          <c:showVal val="0"/>
          <c:showCatName val="0"/>
          <c:showSerName val="0"/>
          <c:showPercent val="0"/>
          <c:showBubbleSize val="0"/>
        </c:dLbls>
        <c:gapWidth val="50"/>
        <c:overlap val="100"/>
        <c:axId val="365173376"/>
        <c:axId val="365175168"/>
      </c:barChart>
      <c:catAx>
        <c:axId val="365173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5175168"/>
        <c:crosses val="autoZero"/>
        <c:auto val="1"/>
        <c:lblAlgn val="ctr"/>
        <c:lblOffset val="100"/>
        <c:tickLblSkip val="1"/>
        <c:tickMarkSkip val="1"/>
        <c:noMultiLvlLbl val="0"/>
      </c:catAx>
      <c:valAx>
        <c:axId val="365175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5173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'DHS16'!$R$121:$AI$121</c:f>
              <c:strCache>
                <c:ptCount val="18"/>
                <c:pt idx="0">
                  <c:v>Bengo</c:v>
                </c:pt>
                <c:pt idx="1">
                  <c:v>Benguela</c:v>
                </c:pt>
                <c:pt idx="2">
                  <c:v>Bié</c:v>
                </c:pt>
                <c:pt idx="3">
                  <c:v>Cabinda</c:v>
                </c:pt>
                <c:pt idx="4">
                  <c:v>Cuando Cubango</c:v>
                </c:pt>
                <c:pt idx="5">
                  <c:v>Cuanza Norte</c:v>
                </c:pt>
                <c:pt idx="6">
                  <c:v>Cuanza Sul</c:v>
                </c:pt>
                <c:pt idx="7">
                  <c:v>Cunene</c:v>
                </c:pt>
                <c:pt idx="8">
                  <c:v>Huambo</c:v>
                </c:pt>
                <c:pt idx="9">
                  <c:v>Huíla</c:v>
                </c:pt>
                <c:pt idx="10">
                  <c:v>Luanda</c:v>
                </c:pt>
                <c:pt idx="11">
                  <c:v>Lunda Norte</c:v>
                </c:pt>
                <c:pt idx="12">
                  <c:v>Lunda Sul</c:v>
                </c:pt>
                <c:pt idx="13">
                  <c:v>Malanje</c:v>
                </c:pt>
                <c:pt idx="14">
                  <c:v>Moxico</c:v>
                </c:pt>
                <c:pt idx="15">
                  <c:v>Namibe</c:v>
                </c:pt>
                <c:pt idx="16">
                  <c:v>Uíge</c:v>
                </c:pt>
                <c:pt idx="17">
                  <c:v>Zaire</c:v>
                </c:pt>
              </c:strCache>
            </c:strRef>
          </c:cat>
          <c:val>
            <c:numRef>
              <c:f>'DHS16'!$R$124:$AI$124</c:f>
              <c:numCache>
                <c:formatCode>###0.0</c:formatCode>
                <c:ptCount val="18"/>
                <c:pt idx="0">
                  <c:v>52.040711539265757</c:v>
                </c:pt>
                <c:pt idx="1">
                  <c:v>32.009420538160953</c:v>
                </c:pt>
                <c:pt idx="2">
                  <c:v>47.502405098356974</c:v>
                </c:pt>
                <c:pt idx="3">
                  <c:v>38.716411335763929</c:v>
                </c:pt>
                <c:pt idx="4">
                  <c:v>39.104765717361182</c:v>
                </c:pt>
                <c:pt idx="5">
                  <c:v>33.369538551743098</c:v>
                </c:pt>
                <c:pt idx="6">
                  <c:v>25.608821774797509</c:v>
                </c:pt>
                <c:pt idx="7">
                  <c:v>12.273448670948813</c:v>
                </c:pt>
                <c:pt idx="8">
                  <c:v>59.554267930545549</c:v>
                </c:pt>
                <c:pt idx="9">
                  <c:v>21.271186285069067</c:v>
                </c:pt>
                <c:pt idx="10">
                  <c:v>71.460237518997801</c:v>
                </c:pt>
                <c:pt idx="11">
                  <c:v>34.862649760693444</c:v>
                </c:pt>
                <c:pt idx="12">
                  <c:v>37.61673234614328</c:v>
                </c:pt>
                <c:pt idx="13">
                  <c:v>33.003849288648915</c:v>
                </c:pt>
                <c:pt idx="14">
                  <c:v>52.320699422008332</c:v>
                </c:pt>
                <c:pt idx="15">
                  <c:v>29.132253630127941</c:v>
                </c:pt>
                <c:pt idx="16">
                  <c:v>41.033832945435158</c:v>
                </c:pt>
                <c:pt idx="17">
                  <c:v>41.159724528877092</c:v>
                </c:pt>
              </c:numCache>
            </c:numRef>
          </c:val>
          <c:extLst>
            <c:ext xmlns:c16="http://schemas.microsoft.com/office/drawing/2014/chart" uri="{C3380CC4-5D6E-409C-BE32-E72D297353CC}">
              <c16:uniqueId val="{00000000-07D6-4440-8A53-217EC2CF787D}"/>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'DHS16'!$R$121:$AI$121</c:f>
              <c:strCache>
                <c:ptCount val="18"/>
                <c:pt idx="0">
                  <c:v>Bengo</c:v>
                </c:pt>
                <c:pt idx="1">
                  <c:v>Benguela</c:v>
                </c:pt>
                <c:pt idx="2">
                  <c:v>Bié</c:v>
                </c:pt>
                <c:pt idx="3">
                  <c:v>Cabinda</c:v>
                </c:pt>
                <c:pt idx="4">
                  <c:v>Cuando Cubango</c:v>
                </c:pt>
                <c:pt idx="5">
                  <c:v>Cuanza Norte</c:v>
                </c:pt>
                <c:pt idx="6">
                  <c:v>Cuanza Sul</c:v>
                </c:pt>
                <c:pt idx="7">
                  <c:v>Cunene</c:v>
                </c:pt>
                <c:pt idx="8">
                  <c:v>Huambo</c:v>
                </c:pt>
                <c:pt idx="9">
                  <c:v>Huíla</c:v>
                </c:pt>
                <c:pt idx="10">
                  <c:v>Luanda</c:v>
                </c:pt>
                <c:pt idx="11">
                  <c:v>Lunda Norte</c:v>
                </c:pt>
                <c:pt idx="12">
                  <c:v>Lunda Sul</c:v>
                </c:pt>
                <c:pt idx="13">
                  <c:v>Malanje</c:v>
                </c:pt>
                <c:pt idx="14">
                  <c:v>Moxico</c:v>
                </c:pt>
                <c:pt idx="15">
                  <c:v>Namibe</c:v>
                </c:pt>
                <c:pt idx="16">
                  <c:v>Uíge</c:v>
                </c:pt>
                <c:pt idx="17">
                  <c:v>Zaire</c:v>
                </c:pt>
              </c:strCache>
            </c:strRef>
          </c:cat>
          <c:val>
            <c:numRef>
              <c:f>'DHS16'!$R$125:$AI$125</c:f>
              <c:numCache>
                <c:formatCode>###0.0</c:formatCode>
                <c:ptCount val="18"/>
                <c:pt idx="0">
                  <c:v>15.241272513447601</c:v>
                </c:pt>
                <c:pt idx="1">
                  <c:v>20.088822012778525</c:v>
                </c:pt>
                <c:pt idx="2">
                  <c:v>24.198173500117573</c:v>
                </c:pt>
                <c:pt idx="3">
                  <c:v>34.065816645678026</c:v>
                </c:pt>
                <c:pt idx="4">
                  <c:v>12.361076102429246</c:v>
                </c:pt>
                <c:pt idx="5">
                  <c:v>19.748982617350499</c:v>
                </c:pt>
                <c:pt idx="6">
                  <c:v>6.0218358962623491</c:v>
                </c:pt>
                <c:pt idx="7">
                  <c:v>2.0708835868942237</c:v>
                </c:pt>
                <c:pt idx="8">
                  <c:v>19.104100809627944</c:v>
                </c:pt>
                <c:pt idx="9">
                  <c:v>11.578504333717683</c:v>
                </c:pt>
                <c:pt idx="10">
                  <c:v>24.746032204304015</c:v>
                </c:pt>
                <c:pt idx="11">
                  <c:v>15.979464868468856</c:v>
                </c:pt>
                <c:pt idx="12">
                  <c:v>12.155440929411657</c:v>
                </c:pt>
                <c:pt idx="13">
                  <c:v>25.585050928533864</c:v>
                </c:pt>
                <c:pt idx="14">
                  <c:v>7.9435094137111069</c:v>
                </c:pt>
                <c:pt idx="15">
                  <c:v>16.227793558493648</c:v>
                </c:pt>
                <c:pt idx="16">
                  <c:v>18.104375911481892</c:v>
                </c:pt>
                <c:pt idx="17">
                  <c:v>32.523620011638975</c:v>
                </c:pt>
              </c:numCache>
            </c:numRef>
          </c:val>
          <c:extLst>
            <c:ext xmlns:c16="http://schemas.microsoft.com/office/drawing/2014/chart" uri="{C3380CC4-5D6E-409C-BE32-E72D297353CC}">
              <c16:uniqueId val="{00000001-07D6-4440-8A53-217EC2CF787D}"/>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'DHS16'!$R$121:$AI$121</c:f>
              <c:strCache>
                <c:ptCount val="18"/>
                <c:pt idx="0">
                  <c:v>Bengo</c:v>
                </c:pt>
                <c:pt idx="1">
                  <c:v>Benguela</c:v>
                </c:pt>
                <c:pt idx="2">
                  <c:v>Bié</c:v>
                </c:pt>
                <c:pt idx="3">
                  <c:v>Cabinda</c:v>
                </c:pt>
                <c:pt idx="4">
                  <c:v>Cuando Cubango</c:v>
                </c:pt>
                <c:pt idx="5">
                  <c:v>Cuanza Norte</c:v>
                </c:pt>
                <c:pt idx="6">
                  <c:v>Cuanza Sul</c:v>
                </c:pt>
                <c:pt idx="7">
                  <c:v>Cunene</c:v>
                </c:pt>
                <c:pt idx="8">
                  <c:v>Huambo</c:v>
                </c:pt>
                <c:pt idx="9">
                  <c:v>Huíla</c:v>
                </c:pt>
                <c:pt idx="10">
                  <c:v>Luanda</c:v>
                </c:pt>
                <c:pt idx="11">
                  <c:v>Lunda Norte</c:v>
                </c:pt>
                <c:pt idx="12">
                  <c:v>Lunda Sul</c:v>
                </c:pt>
                <c:pt idx="13">
                  <c:v>Malanje</c:v>
                </c:pt>
                <c:pt idx="14">
                  <c:v>Moxico</c:v>
                </c:pt>
                <c:pt idx="15">
                  <c:v>Namibe</c:v>
                </c:pt>
                <c:pt idx="16">
                  <c:v>Uíge</c:v>
                </c:pt>
                <c:pt idx="17">
                  <c:v>Zaire</c:v>
                </c:pt>
              </c:strCache>
            </c:strRef>
          </c:cat>
          <c:val>
            <c:numRef>
              <c:f>'DHS16'!$R$126:$AI$126</c:f>
              <c:numCache>
                <c:formatCode>###0.0</c:formatCode>
                <c:ptCount val="18"/>
                <c:pt idx="0">
                  <c:v>1.6705961075477425</c:v>
                </c:pt>
                <c:pt idx="1">
                  <c:v>3.4629887005992197</c:v>
                </c:pt>
                <c:pt idx="2">
                  <c:v>13.477905269820617</c:v>
                </c:pt>
                <c:pt idx="3">
                  <c:v>24.684157535563074</c:v>
                </c:pt>
                <c:pt idx="4">
                  <c:v>9.1239407297863746</c:v>
                </c:pt>
                <c:pt idx="5">
                  <c:v>6.3661354587058714</c:v>
                </c:pt>
                <c:pt idx="6">
                  <c:v>1.8127650680696046</c:v>
                </c:pt>
                <c:pt idx="7">
                  <c:v>0.50258802335450981</c:v>
                </c:pt>
                <c:pt idx="8">
                  <c:v>15.883194095479283</c:v>
                </c:pt>
                <c:pt idx="9">
                  <c:v>4.8707987748817603</c:v>
                </c:pt>
                <c:pt idx="10">
                  <c:v>1.4282236822327237</c:v>
                </c:pt>
                <c:pt idx="11">
                  <c:v>6.5101714496849015</c:v>
                </c:pt>
                <c:pt idx="12">
                  <c:v>25.55401080873057</c:v>
                </c:pt>
                <c:pt idx="13">
                  <c:v>8.7516039797894223</c:v>
                </c:pt>
                <c:pt idx="14">
                  <c:v>24.768687489535758</c:v>
                </c:pt>
                <c:pt idx="15">
                  <c:v>0.88183318030948388</c:v>
                </c:pt>
                <c:pt idx="16">
                  <c:v>4.1988480178224288</c:v>
                </c:pt>
                <c:pt idx="17">
                  <c:v>11.988692857019259</c:v>
                </c:pt>
              </c:numCache>
            </c:numRef>
          </c:val>
          <c:extLst>
            <c:ext xmlns:c16="http://schemas.microsoft.com/office/drawing/2014/chart" uri="{C3380CC4-5D6E-409C-BE32-E72D297353CC}">
              <c16:uniqueId val="{00000002-07D6-4440-8A53-217EC2CF787D}"/>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'DHS16'!$R$121:$AI$121</c:f>
              <c:strCache>
                <c:ptCount val="18"/>
                <c:pt idx="0">
                  <c:v>Bengo</c:v>
                </c:pt>
                <c:pt idx="1">
                  <c:v>Benguela</c:v>
                </c:pt>
                <c:pt idx="2">
                  <c:v>Bié</c:v>
                </c:pt>
                <c:pt idx="3">
                  <c:v>Cabinda</c:v>
                </c:pt>
                <c:pt idx="4">
                  <c:v>Cuando Cubango</c:v>
                </c:pt>
                <c:pt idx="5">
                  <c:v>Cuanza Norte</c:v>
                </c:pt>
                <c:pt idx="6">
                  <c:v>Cuanza Sul</c:v>
                </c:pt>
                <c:pt idx="7">
                  <c:v>Cunene</c:v>
                </c:pt>
                <c:pt idx="8">
                  <c:v>Huambo</c:v>
                </c:pt>
                <c:pt idx="9">
                  <c:v>Huíla</c:v>
                </c:pt>
                <c:pt idx="10">
                  <c:v>Luanda</c:v>
                </c:pt>
                <c:pt idx="11">
                  <c:v>Lunda Norte</c:v>
                </c:pt>
                <c:pt idx="12">
                  <c:v>Lunda Sul</c:v>
                </c:pt>
                <c:pt idx="13">
                  <c:v>Malanje</c:v>
                </c:pt>
                <c:pt idx="14">
                  <c:v>Moxico</c:v>
                </c:pt>
                <c:pt idx="15">
                  <c:v>Namibe</c:v>
                </c:pt>
                <c:pt idx="16">
                  <c:v>Uíge</c:v>
                </c:pt>
                <c:pt idx="17">
                  <c:v>Zaire</c:v>
                </c:pt>
              </c:strCache>
            </c:strRef>
          </c:cat>
          <c:val>
            <c:numRef>
              <c:f>'DHS16'!$R$127:$AI$127</c:f>
              <c:numCache>
                <c:formatCode>###0.0</c:formatCode>
                <c:ptCount val="18"/>
                <c:pt idx="0">
                  <c:v>31.047419839738716</c:v>
                </c:pt>
                <c:pt idx="1">
                  <c:v>44.438768748461108</c:v>
                </c:pt>
                <c:pt idx="2">
                  <c:v>14.821516131704863</c:v>
                </c:pt>
                <c:pt idx="3">
                  <c:v>2.5336144829948433</c:v>
                </c:pt>
                <c:pt idx="4">
                  <c:v>39.410217450423026</c:v>
                </c:pt>
                <c:pt idx="5">
                  <c:v>40.515343372200242</c:v>
                </c:pt>
                <c:pt idx="6">
                  <c:v>66.556577260870569</c:v>
                </c:pt>
                <c:pt idx="7">
                  <c:v>85.153079718802346</c:v>
                </c:pt>
                <c:pt idx="8">
                  <c:v>5.4584371643473677</c:v>
                </c:pt>
                <c:pt idx="9">
                  <c:v>62.279510606331598</c:v>
                </c:pt>
                <c:pt idx="10">
                  <c:v>2.3655065944657361</c:v>
                </c:pt>
                <c:pt idx="11">
                  <c:v>42.647713921152892</c:v>
                </c:pt>
                <c:pt idx="12">
                  <c:v>24.673815915714556</c:v>
                </c:pt>
                <c:pt idx="13">
                  <c:v>32.659495803027582</c:v>
                </c:pt>
                <c:pt idx="14">
                  <c:v>14.967103674744864</c:v>
                </c:pt>
                <c:pt idx="15">
                  <c:v>53.758119631068894</c:v>
                </c:pt>
                <c:pt idx="16">
                  <c:v>36.662943125260227</c:v>
                </c:pt>
                <c:pt idx="17">
                  <c:v>14.32796260246471</c:v>
                </c:pt>
              </c:numCache>
            </c:numRef>
          </c:val>
          <c:extLst>
            <c:ext xmlns:c16="http://schemas.microsoft.com/office/drawing/2014/chart" uri="{C3380CC4-5D6E-409C-BE32-E72D297353CC}">
              <c16:uniqueId val="{00000003-07D6-4440-8A53-217EC2CF787D}"/>
            </c:ext>
          </c:extLst>
        </c:ser>
        <c:dLbls>
          <c:showLegendKey val="0"/>
          <c:showVal val="0"/>
          <c:showCatName val="0"/>
          <c:showSerName val="0"/>
          <c:showPercent val="0"/>
          <c:showBubbleSize val="0"/>
        </c:dLbls>
        <c:gapWidth val="50"/>
        <c:overlap val="100"/>
        <c:axId val="365442944"/>
        <c:axId val="365444480"/>
      </c:barChart>
      <c:catAx>
        <c:axId val="365442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5444480"/>
        <c:crosses val="autoZero"/>
        <c:auto val="1"/>
        <c:lblAlgn val="ctr"/>
        <c:lblOffset val="100"/>
        <c:tickLblSkip val="1"/>
        <c:tickMarkSkip val="1"/>
        <c:noMultiLvlLbl val="0"/>
      </c:catAx>
      <c:valAx>
        <c:axId val="3654444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5442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'DHS16'!$M$222:$Q$222</c:f>
              <c:numCache>
                <c:formatCode>###0.0</c:formatCode>
                <c:ptCount val="5"/>
                <c:pt idx="0">
                  <c:v>7.2338802393165871</c:v>
                </c:pt>
                <c:pt idx="1">
                  <c:v>6.9510917374159114</c:v>
                </c:pt>
                <c:pt idx="2">
                  <c:v>14.570336531860043</c:v>
                </c:pt>
                <c:pt idx="3">
                  <c:v>16.506752359678408</c:v>
                </c:pt>
                <c:pt idx="4">
                  <c:v>21.068203293361485</c:v>
                </c:pt>
              </c:numCache>
            </c:numRef>
          </c:val>
          <c:extLst>
            <c:ext xmlns:c16="http://schemas.microsoft.com/office/drawing/2014/chart" uri="{C3380CC4-5D6E-409C-BE32-E72D297353CC}">
              <c16:uniqueId val="{00000000-BB33-424F-8A2A-E1170059F7F3}"/>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'DHS16'!$M$223:$Q$223</c:f>
              <c:numCache>
                <c:formatCode>###0.0</c:formatCode>
                <c:ptCount val="5"/>
                <c:pt idx="0">
                  <c:v>14.871061499255511</c:v>
                </c:pt>
                <c:pt idx="1">
                  <c:v>13.583236112017511</c:v>
                </c:pt>
                <c:pt idx="2">
                  <c:v>12.280328953681712</c:v>
                </c:pt>
                <c:pt idx="3">
                  <c:v>13.670090575245869</c:v>
                </c:pt>
                <c:pt idx="4">
                  <c:v>14.232768693717565</c:v>
                </c:pt>
              </c:numCache>
            </c:numRef>
          </c:val>
          <c:extLst>
            <c:ext xmlns:c16="http://schemas.microsoft.com/office/drawing/2014/chart" uri="{C3380CC4-5D6E-409C-BE32-E72D297353CC}">
              <c16:uniqueId val="{00000001-BB33-424F-8A2A-E1170059F7F3}"/>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'DHS16'!$M$224:$Q$224</c:f>
              <c:numCache>
                <c:formatCode>###0.0</c:formatCode>
                <c:ptCount val="5"/>
                <c:pt idx="0">
                  <c:v>77.895058261427906</c:v>
                </c:pt>
                <c:pt idx="1">
                  <c:v>79.465672150566547</c:v>
                </c:pt>
                <c:pt idx="2">
                  <c:v>73.149334514458161</c:v>
                </c:pt>
                <c:pt idx="3">
                  <c:v>69.823157065075819</c:v>
                </c:pt>
                <c:pt idx="4">
                  <c:v>64.699028012921048</c:v>
                </c:pt>
              </c:numCache>
            </c:numRef>
          </c:val>
          <c:extLst>
            <c:ext xmlns:c16="http://schemas.microsoft.com/office/drawing/2014/chart" uri="{C3380CC4-5D6E-409C-BE32-E72D297353CC}">
              <c16:uniqueId val="{00000002-BB33-424F-8A2A-E1170059F7F3}"/>
            </c:ext>
          </c:extLst>
        </c:ser>
        <c:dLbls>
          <c:showLegendKey val="0"/>
          <c:showVal val="0"/>
          <c:showCatName val="0"/>
          <c:showSerName val="0"/>
          <c:showPercent val="0"/>
          <c:showBubbleSize val="0"/>
        </c:dLbls>
        <c:gapWidth val="50"/>
        <c:overlap val="100"/>
        <c:axId val="365957120"/>
        <c:axId val="365958656"/>
      </c:barChart>
      <c:catAx>
        <c:axId val="365957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5958656"/>
        <c:crosses val="autoZero"/>
        <c:auto val="1"/>
        <c:lblAlgn val="ctr"/>
        <c:lblOffset val="100"/>
        <c:tickLblSkip val="1"/>
        <c:tickMarkSkip val="1"/>
        <c:noMultiLvlLbl val="0"/>
      </c:catAx>
      <c:valAx>
        <c:axId val="365958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59571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'DHS16'!$R$221:$AI$221</c:f>
              <c:strCache>
                <c:ptCount val="18"/>
                <c:pt idx="0">
                  <c:v>Bengo</c:v>
                </c:pt>
                <c:pt idx="1">
                  <c:v>Benguela</c:v>
                </c:pt>
                <c:pt idx="2">
                  <c:v>Bié</c:v>
                </c:pt>
                <c:pt idx="3">
                  <c:v>Cabinda</c:v>
                </c:pt>
                <c:pt idx="4">
                  <c:v>Cuando Cubango</c:v>
                </c:pt>
                <c:pt idx="5">
                  <c:v>Cuanza Norte</c:v>
                </c:pt>
                <c:pt idx="6">
                  <c:v>Cuanza Sul</c:v>
                </c:pt>
                <c:pt idx="7">
                  <c:v>Cunene</c:v>
                </c:pt>
                <c:pt idx="8">
                  <c:v>Huambo</c:v>
                </c:pt>
                <c:pt idx="9">
                  <c:v>Huíla</c:v>
                </c:pt>
                <c:pt idx="10">
                  <c:v>Luanda</c:v>
                </c:pt>
                <c:pt idx="11">
                  <c:v>Lunda Norte</c:v>
                </c:pt>
                <c:pt idx="12">
                  <c:v>Lunda Sul</c:v>
                </c:pt>
                <c:pt idx="13">
                  <c:v>Malanje</c:v>
                </c:pt>
                <c:pt idx="14">
                  <c:v>Moxico</c:v>
                </c:pt>
                <c:pt idx="15">
                  <c:v>Namibe</c:v>
                </c:pt>
                <c:pt idx="16">
                  <c:v>Uíge</c:v>
                </c:pt>
                <c:pt idx="17">
                  <c:v>Zaire</c:v>
                </c:pt>
              </c:strCache>
            </c:strRef>
          </c:cat>
          <c:val>
            <c:numRef>
              <c:f>'DHS16'!$R$222:$AI$222</c:f>
              <c:numCache>
                <c:formatCode>###0.0</c:formatCode>
                <c:ptCount val="18"/>
                <c:pt idx="0">
                  <c:v>5.8117659730211866</c:v>
                </c:pt>
                <c:pt idx="1">
                  <c:v>6.2430025825312701</c:v>
                </c:pt>
                <c:pt idx="2">
                  <c:v>7.8368245995558139</c:v>
                </c:pt>
                <c:pt idx="3">
                  <c:v>30.525591551803643</c:v>
                </c:pt>
                <c:pt idx="4">
                  <c:v>14.10945339890878</c:v>
                </c:pt>
                <c:pt idx="5">
                  <c:v>22.848099726658866</c:v>
                </c:pt>
                <c:pt idx="6">
                  <c:v>11.821437811503706</c:v>
                </c:pt>
                <c:pt idx="7">
                  <c:v>3.564674737824622</c:v>
                </c:pt>
                <c:pt idx="8">
                  <c:v>23.170072828336171</c:v>
                </c:pt>
                <c:pt idx="9">
                  <c:v>17.422278981760709</c:v>
                </c:pt>
                <c:pt idx="10">
                  <c:v>45.468577866333561</c:v>
                </c:pt>
                <c:pt idx="11">
                  <c:v>36.960662602565172</c:v>
                </c:pt>
                <c:pt idx="12">
                  <c:v>23.364698251152777</c:v>
                </c:pt>
                <c:pt idx="13">
                  <c:v>14.926116152968882</c:v>
                </c:pt>
                <c:pt idx="14">
                  <c:v>55.613337700196496</c:v>
                </c:pt>
                <c:pt idx="15">
                  <c:v>25.688733818653741</c:v>
                </c:pt>
                <c:pt idx="16">
                  <c:v>21.975701871834126</c:v>
                </c:pt>
                <c:pt idx="17">
                  <c:v>19.021750553577714</c:v>
                </c:pt>
              </c:numCache>
            </c:numRef>
          </c:val>
          <c:extLst>
            <c:ext xmlns:c16="http://schemas.microsoft.com/office/drawing/2014/chart" uri="{C3380CC4-5D6E-409C-BE32-E72D297353CC}">
              <c16:uniqueId val="{00000000-D093-4BEF-BEA6-EFD028582546}"/>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'DHS16'!$R$221:$AI$221</c:f>
              <c:strCache>
                <c:ptCount val="18"/>
                <c:pt idx="0">
                  <c:v>Bengo</c:v>
                </c:pt>
                <c:pt idx="1">
                  <c:v>Benguela</c:v>
                </c:pt>
                <c:pt idx="2">
                  <c:v>Bié</c:v>
                </c:pt>
                <c:pt idx="3">
                  <c:v>Cabinda</c:v>
                </c:pt>
                <c:pt idx="4">
                  <c:v>Cuando Cubango</c:v>
                </c:pt>
                <c:pt idx="5">
                  <c:v>Cuanza Norte</c:v>
                </c:pt>
                <c:pt idx="6">
                  <c:v>Cuanza Sul</c:v>
                </c:pt>
                <c:pt idx="7">
                  <c:v>Cunene</c:v>
                </c:pt>
                <c:pt idx="8">
                  <c:v>Huambo</c:v>
                </c:pt>
                <c:pt idx="9">
                  <c:v>Huíla</c:v>
                </c:pt>
                <c:pt idx="10">
                  <c:v>Luanda</c:v>
                </c:pt>
                <c:pt idx="11">
                  <c:v>Lunda Norte</c:v>
                </c:pt>
                <c:pt idx="12">
                  <c:v>Lunda Sul</c:v>
                </c:pt>
                <c:pt idx="13">
                  <c:v>Malanje</c:v>
                </c:pt>
                <c:pt idx="14">
                  <c:v>Moxico</c:v>
                </c:pt>
                <c:pt idx="15">
                  <c:v>Namibe</c:v>
                </c:pt>
                <c:pt idx="16">
                  <c:v>Uíge</c:v>
                </c:pt>
                <c:pt idx="17">
                  <c:v>Zaire</c:v>
                </c:pt>
              </c:strCache>
            </c:strRef>
          </c:cat>
          <c:val>
            <c:numRef>
              <c:f>'DHS16'!$R$223:$AI$223</c:f>
              <c:numCache>
                <c:formatCode>###0.0</c:formatCode>
                <c:ptCount val="18"/>
                <c:pt idx="0">
                  <c:v>3.230978348478164</c:v>
                </c:pt>
                <c:pt idx="1">
                  <c:v>11.112701131599264</c:v>
                </c:pt>
                <c:pt idx="2">
                  <c:v>15.919964731821972</c:v>
                </c:pt>
                <c:pt idx="3">
                  <c:v>0.77238070487436972</c:v>
                </c:pt>
                <c:pt idx="4">
                  <c:v>10.200138219322398</c:v>
                </c:pt>
                <c:pt idx="5">
                  <c:v>30.873939224807735</c:v>
                </c:pt>
                <c:pt idx="6">
                  <c:v>11.86166222617504</c:v>
                </c:pt>
                <c:pt idx="7">
                  <c:v>27.730374065864822</c:v>
                </c:pt>
                <c:pt idx="8">
                  <c:v>14.787521266994791</c:v>
                </c:pt>
                <c:pt idx="9">
                  <c:v>21.387491544526686</c:v>
                </c:pt>
                <c:pt idx="10">
                  <c:v>15.049827375652992</c:v>
                </c:pt>
                <c:pt idx="11">
                  <c:v>2.6975880239754435</c:v>
                </c:pt>
                <c:pt idx="12">
                  <c:v>9.9406884454837154</c:v>
                </c:pt>
                <c:pt idx="13">
                  <c:v>17.145026919182982</c:v>
                </c:pt>
                <c:pt idx="14">
                  <c:v>15.158662628492896</c:v>
                </c:pt>
                <c:pt idx="15">
                  <c:v>21.441204303477608</c:v>
                </c:pt>
                <c:pt idx="16">
                  <c:v>11.136514986510242</c:v>
                </c:pt>
                <c:pt idx="17">
                  <c:v>27.72162606783774</c:v>
                </c:pt>
              </c:numCache>
            </c:numRef>
          </c:val>
          <c:extLst>
            <c:ext xmlns:c16="http://schemas.microsoft.com/office/drawing/2014/chart" uri="{C3380CC4-5D6E-409C-BE32-E72D297353CC}">
              <c16:uniqueId val="{00000001-D093-4BEF-BEA6-EFD028582546}"/>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'DHS16'!$R$221:$AI$221</c:f>
              <c:strCache>
                <c:ptCount val="18"/>
                <c:pt idx="0">
                  <c:v>Bengo</c:v>
                </c:pt>
                <c:pt idx="1">
                  <c:v>Benguela</c:v>
                </c:pt>
                <c:pt idx="2">
                  <c:v>Bié</c:v>
                </c:pt>
                <c:pt idx="3">
                  <c:v>Cabinda</c:v>
                </c:pt>
                <c:pt idx="4">
                  <c:v>Cuando Cubango</c:v>
                </c:pt>
                <c:pt idx="5">
                  <c:v>Cuanza Norte</c:v>
                </c:pt>
                <c:pt idx="6">
                  <c:v>Cuanza Sul</c:v>
                </c:pt>
                <c:pt idx="7">
                  <c:v>Cunene</c:v>
                </c:pt>
                <c:pt idx="8">
                  <c:v>Huambo</c:v>
                </c:pt>
                <c:pt idx="9">
                  <c:v>Huíla</c:v>
                </c:pt>
                <c:pt idx="10">
                  <c:v>Luanda</c:v>
                </c:pt>
                <c:pt idx="11">
                  <c:v>Lunda Norte</c:v>
                </c:pt>
                <c:pt idx="12">
                  <c:v>Lunda Sul</c:v>
                </c:pt>
                <c:pt idx="13">
                  <c:v>Malanje</c:v>
                </c:pt>
                <c:pt idx="14">
                  <c:v>Moxico</c:v>
                </c:pt>
                <c:pt idx="15">
                  <c:v>Namibe</c:v>
                </c:pt>
                <c:pt idx="16">
                  <c:v>Uíge</c:v>
                </c:pt>
                <c:pt idx="17">
                  <c:v>Zaire</c:v>
                </c:pt>
              </c:strCache>
            </c:strRef>
          </c:cat>
          <c:val>
            <c:numRef>
              <c:f>'DHS16'!$R$224:$AI$224</c:f>
              <c:numCache>
                <c:formatCode>###0.0</c:formatCode>
                <c:ptCount val="18"/>
                <c:pt idx="0">
                  <c:v>90.957255678500587</c:v>
                </c:pt>
                <c:pt idx="1">
                  <c:v>82.644296285869459</c:v>
                </c:pt>
                <c:pt idx="2">
                  <c:v>76.243210668622325</c:v>
                </c:pt>
                <c:pt idx="3">
                  <c:v>68.702027743321949</c:v>
                </c:pt>
                <c:pt idx="4">
                  <c:v>75.69040838176862</c:v>
                </c:pt>
                <c:pt idx="5">
                  <c:v>46.27796104853315</c:v>
                </c:pt>
                <c:pt idx="6">
                  <c:v>76.316899962321301</c:v>
                </c:pt>
                <c:pt idx="7">
                  <c:v>68.704951196310475</c:v>
                </c:pt>
                <c:pt idx="8">
                  <c:v>62.042405904669252</c:v>
                </c:pt>
                <c:pt idx="9">
                  <c:v>61.190229473712712</c:v>
                </c:pt>
                <c:pt idx="10">
                  <c:v>39.481594758013664</c:v>
                </c:pt>
                <c:pt idx="11">
                  <c:v>60.341749373459429</c:v>
                </c:pt>
                <c:pt idx="12">
                  <c:v>66.694613303363525</c:v>
                </c:pt>
                <c:pt idx="13">
                  <c:v>67.928856927847903</c:v>
                </c:pt>
                <c:pt idx="14">
                  <c:v>29.227999671310734</c:v>
                </c:pt>
                <c:pt idx="15">
                  <c:v>52.870061877868643</c:v>
                </c:pt>
                <c:pt idx="16">
                  <c:v>66.887783141655405</c:v>
                </c:pt>
                <c:pt idx="17">
                  <c:v>53.256623378584656</c:v>
                </c:pt>
              </c:numCache>
            </c:numRef>
          </c:val>
          <c:extLst>
            <c:ext xmlns:c16="http://schemas.microsoft.com/office/drawing/2014/chart" uri="{C3380CC4-5D6E-409C-BE32-E72D297353CC}">
              <c16:uniqueId val="{00000002-D093-4BEF-BEA6-EFD028582546}"/>
            </c:ext>
          </c:extLst>
        </c:ser>
        <c:dLbls>
          <c:showLegendKey val="0"/>
          <c:showVal val="0"/>
          <c:showCatName val="0"/>
          <c:showSerName val="0"/>
          <c:showPercent val="0"/>
          <c:showBubbleSize val="0"/>
        </c:dLbls>
        <c:gapWidth val="50"/>
        <c:overlap val="100"/>
        <c:axId val="365973888"/>
        <c:axId val="365975424"/>
      </c:barChart>
      <c:catAx>
        <c:axId val="365973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5975424"/>
        <c:crosses val="autoZero"/>
        <c:auto val="1"/>
        <c:lblAlgn val="ctr"/>
        <c:lblOffset val="100"/>
        <c:tickLblSkip val="1"/>
        <c:tickMarkSkip val="1"/>
        <c:noMultiLvlLbl val="0"/>
      </c:catAx>
      <c:valAx>
        <c:axId val="365975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5973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'DHS16'!$C$222:$G$222</c:f>
              <c:numCache>
                <c:formatCode>###0.0</c:formatCode>
                <c:ptCount val="5"/>
                <c:pt idx="0">
                  <c:v>9.1508871682965314</c:v>
                </c:pt>
                <c:pt idx="1">
                  <c:v>16.08014329189421</c:v>
                </c:pt>
                <c:pt idx="2">
                  <c:v>18.201865349733801</c:v>
                </c:pt>
                <c:pt idx="3">
                  <c:v>33.816425351531151</c:v>
                </c:pt>
                <c:pt idx="4">
                  <c:v>56.618447486198377</c:v>
                </c:pt>
              </c:numCache>
            </c:numRef>
          </c:val>
          <c:extLst>
            <c:ext xmlns:c16="http://schemas.microsoft.com/office/drawing/2014/chart" uri="{C3380CC4-5D6E-409C-BE32-E72D297353CC}">
              <c16:uniqueId val="{00000000-E87B-4F29-9E56-D248A1155B71}"/>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'DHS16'!$C$223:$G$223</c:f>
              <c:numCache>
                <c:formatCode>###0.0</c:formatCode>
                <c:ptCount val="5"/>
                <c:pt idx="0">
                  <c:v>13.633764247282333</c:v>
                </c:pt>
                <c:pt idx="1">
                  <c:v>14.197495569825042</c:v>
                </c:pt>
                <c:pt idx="2">
                  <c:v>20.333247052608055</c:v>
                </c:pt>
                <c:pt idx="3">
                  <c:v>16.045910533031602</c:v>
                </c:pt>
                <c:pt idx="4">
                  <c:v>10.812606006982971</c:v>
                </c:pt>
              </c:numCache>
            </c:numRef>
          </c:val>
          <c:extLst>
            <c:ext xmlns:c16="http://schemas.microsoft.com/office/drawing/2014/chart" uri="{C3380CC4-5D6E-409C-BE32-E72D297353CC}">
              <c16:uniqueId val="{00000001-E87B-4F29-9E56-D248A1155B71}"/>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'DHS16'!$C$224:$G$224</c:f>
              <c:numCache>
                <c:formatCode>###0.0</c:formatCode>
                <c:ptCount val="5"/>
                <c:pt idx="0">
                  <c:v>77.215348584421079</c:v>
                </c:pt>
                <c:pt idx="1">
                  <c:v>69.72236113828086</c:v>
                </c:pt>
                <c:pt idx="2">
                  <c:v>61.464887597657778</c:v>
                </c:pt>
                <c:pt idx="3">
                  <c:v>50.13766411543741</c:v>
                </c:pt>
                <c:pt idx="4">
                  <c:v>32.568946506818698</c:v>
                </c:pt>
              </c:numCache>
            </c:numRef>
          </c:val>
          <c:extLst>
            <c:ext xmlns:c16="http://schemas.microsoft.com/office/drawing/2014/chart" uri="{C3380CC4-5D6E-409C-BE32-E72D297353CC}">
              <c16:uniqueId val="{00000002-E87B-4F29-9E56-D248A1155B71}"/>
            </c:ext>
          </c:extLst>
        </c:ser>
        <c:dLbls>
          <c:showLegendKey val="0"/>
          <c:showVal val="0"/>
          <c:showCatName val="0"/>
          <c:showSerName val="0"/>
          <c:showPercent val="0"/>
          <c:showBubbleSize val="0"/>
        </c:dLbls>
        <c:gapWidth val="50"/>
        <c:overlap val="100"/>
        <c:axId val="366007040"/>
        <c:axId val="366008576"/>
      </c:barChart>
      <c:catAx>
        <c:axId val="366007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6008576"/>
        <c:crosses val="autoZero"/>
        <c:auto val="1"/>
        <c:lblAlgn val="ctr"/>
        <c:lblOffset val="100"/>
        <c:tickLblSkip val="1"/>
        <c:tickMarkSkip val="1"/>
        <c:noMultiLvlLbl val="0"/>
      </c:catAx>
      <c:valAx>
        <c:axId val="366008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60070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'DHS16'!$H$18:$L$18</c:f>
              <c:numCache>
                <c:formatCode>###0.0</c:formatCode>
                <c:ptCount val="5"/>
                <c:pt idx="0">
                  <c:v>56.792281380558798</c:v>
                </c:pt>
                <c:pt idx="1">
                  <c:v>77.065908492436691</c:v>
                </c:pt>
                <c:pt idx="2">
                  <c:v>85.703562874060935</c:v>
                </c:pt>
                <c:pt idx="3">
                  <c:v>86.376142882694424</c:v>
                </c:pt>
                <c:pt idx="4">
                  <c:v>90.837804932669926</c:v>
                </c:pt>
              </c:numCache>
            </c:numRef>
          </c:val>
          <c:extLst>
            <c:ext xmlns:c16="http://schemas.microsoft.com/office/drawing/2014/chart" uri="{C3380CC4-5D6E-409C-BE32-E72D297353CC}">
              <c16:uniqueId val="{00000000-0331-4E28-ACD7-8E20DA095278}"/>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'DHS16'!$H$19:$L$19</c:f>
              <c:numCache>
                <c:formatCode>###0.0</c:formatCode>
                <c:ptCount val="5"/>
                <c:pt idx="0">
                  <c:v>9.4014426410663816</c:v>
                </c:pt>
                <c:pt idx="1">
                  <c:v>8.1867721294709632</c:v>
                </c:pt>
                <c:pt idx="2">
                  <c:v>7.3743044026937152</c:v>
                </c:pt>
                <c:pt idx="3">
                  <c:v>8.1543538565779983</c:v>
                </c:pt>
                <c:pt idx="4">
                  <c:v>7.5479828285840931</c:v>
                </c:pt>
              </c:numCache>
            </c:numRef>
          </c:val>
          <c:extLst>
            <c:ext xmlns:c16="http://schemas.microsoft.com/office/drawing/2014/chart" uri="{C3380CC4-5D6E-409C-BE32-E72D297353CC}">
              <c16:uniqueId val="{00000001-0331-4E28-ACD7-8E20DA095278}"/>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'DHS16'!$H$20:$L$20</c:f>
              <c:numCache>
                <c:formatCode>###0.0</c:formatCode>
                <c:ptCount val="5"/>
                <c:pt idx="0">
                  <c:v>18.760151081802181</c:v>
                </c:pt>
                <c:pt idx="1">
                  <c:v>11.219247995864444</c:v>
                </c:pt>
                <c:pt idx="2">
                  <c:v>5.5273560486868059</c:v>
                </c:pt>
                <c:pt idx="3">
                  <c:v>4.6815055499023428</c:v>
                </c:pt>
                <c:pt idx="4">
                  <c:v>1.3834354519153231</c:v>
                </c:pt>
              </c:numCache>
            </c:numRef>
          </c:val>
          <c:extLst>
            <c:ext xmlns:c16="http://schemas.microsoft.com/office/drawing/2014/chart" uri="{C3380CC4-5D6E-409C-BE32-E72D297353CC}">
              <c16:uniqueId val="{00000002-0331-4E28-ACD7-8E20DA095278}"/>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'DHS16'!$H$21:$L$21</c:f>
              <c:numCache>
                <c:formatCode>###0.0</c:formatCode>
                <c:ptCount val="5"/>
                <c:pt idx="0">
                  <c:v>15.046124896572376</c:v>
                </c:pt>
                <c:pt idx="1">
                  <c:v>3.5280713822277368</c:v>
                </c:pt>
                <c:pt idx="2">
                  <c:v>1.3947766745586794</c:v>
                </c:pt>
                <c:pt idx="3">
                  <c:v>0.7879977108253805</c:v>
                </c:pt>
                <c:pt idx="4">
                  <c:v>0.23077678683063074</c:v>
                </c:pt>
              </c:numCache>
            </c:numRef>
          </c:val>
          <c:extLst>
            <c:ext xmlns:c16="http://schemas.microsoft.com/office/drawing/2014/chart" uri="{C3380CC4-5D6E-409C-BE32-E72D297353CC}">
              <c16:uniqueId val="{00000003-0331-4E28-ACD7-8E20DA095278}"/>
            </c:ext>
          </c:extLst>
        </c:ser>
        <c:dLbls>
          <c:showLegendKey val="0"/>
          <c:showVal val="0"/>
          <c:showCatName val="0"/>
          <c:showSerName val="0"/>
          <c:showPercent val="0"/>
          <c:showBubbleSize val="0"/>
        </c:dLbls>
        <c:gapWidth val="50"/>
        <c:overlap val="100"/>
        <c:axId val="366164224"/>
        <c:axId val="366170112"/>
      </c:barChart>
      <c:catAx>
        <c:axId val="366164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6170112"/>
        <c:crosses val="autoZero"/>
        <c:auto val="1"/>
        <c:lblAlgn val="ctr"/>
        <c:lblOffset val="100"/>
        <c:tickLblSkip val="1"/>
        <c:tickMarkSkip val="1"/>
        <c:noMultiLvlLbl val="0"/>
      </c:catAx>
      <c:valAx>
        <c:axId val="3661701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6164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'DHS16'!$H$124:$L$124</c:f>
              <c:numCache>
                <c:formatCode>###0.0</c:formatCode>
                <c:ptCount val="5"/>
                <c:pt idx="0">
                  <c:v>31.805144055041033</c:v>
                </c:pt>
                <c:pt idx="1">
                  <c:v>48.197661346547982</c:v>
                </c:pt>
                <c:pt idx="2">
                  <c:v>58.8566385709983</c:v>
                </c:pt>
                <c:pt idx="3">
                  <c:v>72.719024647832839</c:v>
                </c:pt>
                <c:pt idx="4">
                  <c:v>92.87980995767704</c:v>
                </c:pt>
              </c:numCache>
            </c:numRef>
          </c:val>
          <c:extLst>
            <c:ext xmlns:c16="http://schemas.microsoft.com/office/drawing/2014/chart" uri="{C3380CC4-5D6E-409C-BE32-E72D297353CC}">
              <c16:uniqueId val="{00000000-BEB6-410F-A01D-3CB40DCBEA33}"/>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'DHS16'!$H$125:$L$125</c:f>
              <c:numCache>
                <c:formatCode>###0.0</c:formatCode>
                <c:ptCount val="5"/>
                <c:pt idx="0">
                  <c:v>29.527304864223382</c:v>
                </c:pt>
                <c:pt idx="1">
                  <c:v>35.478017306053175</c:v>
                </c:pt>
                <c:pt idx="2">
                  <c:v>35.76276378889294</c:v>
                </c:pt>
                <c:pt idx="3">
                  <c:v>24.705951203331306</c:v>
                </c:pt>
                <c:pt idx="4">
                  <c:v>6.6664055657798453</c:v>
                </c:pt>
              </c:numCache>
            </c:numRef>
          </c:val>
          <c:extLst>
            <c:ext xmlns:c16="http://schemas.microsoft.com/office/drawing/2014/chart" uri="{C3380CC4-5D6E-409C-BE32-E72D297353CC}">
              <c16:uniqueId val="{00000001-BEB6-410F-A01D-3CB40DCBEA33}"/>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'DHS16'!$H$126:$L$126</c:f>
              <c:numCache>
                <c:formatCode>###0.0</c:formatCode>
                <c:ptCount val="5"/>
                <c:pt idx="0">
                  <c:v>12.093915549248846</c:v>
                </c:pt>
                <c:pt idx="1">
                  <c:v>6.8144445467238519</c:v>
                </c:pt>
                <c:pt idx="2">
                  <c:v>3.0667799630909225</c:v>
                </c:pt>
                <c:pt idx="3">
                  <c:v>2.1884487560485235</c:v>
                </c:pt>
                <c:pt idx="4">
                  <c:v>0.43884895218774006</c:v>
                </c:pt>
              </c:numCache>
            </c:numRef>
          </c:val>
          <c:extLst>
            <c:ext xmlns:c16="http://schemas.microsoft.com/office/drawing/2014/chart" uri="{C3380CC4-5D6E-409C-BE32-E72D297353CC}">
              <c16:uniqueId val="{00000002-BEB6-410F-A01D-3CB40DCBEA33}"/>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'DHS16'!$H$127:$L$127</c:f>
              <c:numCache>
                <c:formatCode>###0.0</c:formatCode>
                <c:ptCount val="5"/>
                <c:pt idx="0">
                  <c:v>26.57363553148636</c:v>
                </c:pt>
                <c:pt idx="1">
                  <c:v>9.5098768006747676</c:v>
                </c:pt>
                <c:pt idx="2">
                  <c:v>2.3138176770178829</c:v>
                </c:pt>
                <c:pt idx="3">
                  <c:v>0.38657539278732422</c:v>
                </c:pt>
                <c:pt idx="4">
                  <c:v>1.4935524355312122E-2</c:v>
                </c:pt>
              </c:numCache>
            </c:numRef>
          </c:val>
          <c:extLst>
            <c:ext xmlns:c16="http://schemas.microsoft.com/office/drawing/2014/chart" uri="{C3380CC4-5D6E-409C-BE32-E72D297353CC}">
              <c16:uniqueId val="{00000003-BEB6-410F-A01D-3CB40DCBEA33}"/>
            </c:ext>
          </c:extLst>
        </c:ser>
        <c:dLbls>
          <c:showLegendKey val="0"/>
          <c:showVal val="0"/>
          <c:showCatName val="0"/>
          <c:showSerName val="0"/>
          <c:showPercent val="0"/>
          <c:showBubbleSize val="0"/>
        </c:dLbls>
        <c:gapWidth val="50"/>
        <c:overlap val="100"/>
        <c:axId val="366223360"/>
        <c:axId val="366224896"/>
      </c:barChart>
      <c:catAx>
        <c:axId val="366223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6224896"/>
        <c:crosses val="autoZero"/>
        <c:auto val="1"/>
        <c:lblAlgn val="ctr"/>
        <c:lblOffset val="100"/>
        <c:tickLblSkip val="1"/>
        <c:tickMarkSkip val="1"/>
        <c:noMultiLvlLbl val="0"/>
      </c:catAx>
      <c:valAx>
        <c:axId val="3662248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62233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'DHS16'!$H$222:$L$222</c:f>
              <c:numCache>
                <c:formatCode>###0.0</c:formatCode>
                <c:ptCount val="5"/>
                <c:pt idx="0">
                  <c:v>16.930445306753771</c:v>
                </c:pt>
                <c:pt idx="1">
                  <c:v>18.270138727195739</c:v>
                </c:pt>
                <c:pt idx="2">
                  <c:v>30.659512444297711</c:v>
                </c:pt>
                <c:pt idx="3">
                  <c:v>41.485656423227361</c:v>
                </c:pt>
                <c:pt idx="4">
                  <c:v>64.019959073427131</c:v>
                </c:pt>
              </c:numCache>
            </c:numRef>
          </c:val>
          <c:extLst>
            <c:ext xmlns:c16="http://schemas.microsoft.com/office/drawing/2014/chart" uri="{C3380CC4-5D6E-409C-BE32-E72D297353CC}">
              <c16:uniqueId val="{00000000-6751-45CD-997A-A862CA61DECC}"/>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'DHS16'!$H$223:$L$223</c:f>
              <c:numCache>
                <c:formatCode>###0.0</c:formatCode>
                <c:ptCount val="5"/>
                <c:pt idx="0">
                  <c:v>16.438757110081074</c:v>
                </c:pt>
                <c:pt idx="1">
                  <c:v>21.474799234979329</c:v>
                </c:pt>
                <c:pt idx="2">
                  <c:v>18.167008744035332</c:v>
                </c:pt>
                <c:pt idx="3">
                  <c:v>14.172740699789568</c:v>
                </c:pt>
                <c:pt idx="4">
                  <c:v>8.2865243287657417</c:v>
                </c:pt>
              </c:numCache>
            </c:numRef>
          </c:val>
          <c:extLst>
            <c:ext xmlns:c16="http://schemas.microsoft.com/office/drawing/2014/chart" uri="{C3380CC4-5D6E-409C-BE32-E72D297353CC}">
              <c16:uniqueId val="{00000001-6751-45CD-997A-A862CA61DECC}"/>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'DHS16'!$H$224:$L$224</c:f>
              <c:numCache>
                <c:formatCode>###0.0</c:formatCode>
                <c:ptCount val="5"/>
                <c:pt idx="0">
                  <c:v>66.630797583164949</c:v>
                </c:pt>
                <c:pt idx="1">
                  <c:v>60.255062037824828</c:v>
                </c:pt>
                <c:pt idx="2">
                  <c:v>51.173478811666925</c:v>
                </c:pt>
                <c:pt idx="3">
                  <c:v>44.341602876982996</c:v>
                </c:pt>
                <c:pt idx="4">
                  <c:v>27.693516597807317</c:v>
                </c:pt>
              </c:numCache>
            </c:numRef>
          </c:val>
          <c:extLst>
            <c:ext xmlns:c16="http://schemas.microsoft.com/office/drawing/2014/chart" uri="{C3380CC4-5D6E-409C-BE32-E72D297353CC}">
              <c16:uniqueId val="{00000002-6751-45CD-997A-A862CA61DECC}"/>
            </c:ext>
          </c:extLst>
        </c:ser>
        <c:dLbls>
          <c:showLegendKey val="0"/>
          <c:showVal val="0"/>
          <c:showCatName val="0"/>
          <c:showSerName val="0"/>
          <c:showPercent val="0"/>
          <c:showBubbleSize val="0"/>
        </c:dLbls>
        <c:gapWidth val="50"/>
        <c:overlap val="100"/>
        <c:axId val="366240128"/>
        <c:axId val="366241664"/>
      </c:barChart>
      <c:catAx>
        <c:axId val="366240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6241664"/>
        <c:crosses val="autoZero"/>
        <c:auto val="1"/>
        <c:lblAlgn val="ctr"/>
        <c:lblOffset val="100"/>
        <c:tickLblSkip val="1"/>
        <c:tickMarkSkip val="1"/>
        <c:noMultiLvlLbl val="0"/>
      </c:catAx>
      <c:valAx>
        <c:axId val="366241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6240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'DHS16'!$C$124:$G$124</c:f>
              <c:numCache>
                <c:formatCode>###0.0</c:formatCode>
                <c:ptCount val="5"/>
                <c:pt idx="0">
                  <c:v>14.88231740860679</c:v>
                </c:pt>
                <c:pt idx="1">
                  <c:v>27.513112332734263</c:v>
                </c:pt>
                <c:pt idx="2">
                  <c:v>45.926562660464185</c:v>
                </c:pt>
                <c:pt idx="3">
                  <c:v>62.37570674124855</c:v>
                </c:pt>
                <c:pt idx="4">
                  <c:v>87.083535786127925</c:v>
                </c:pt>
              </c:numCache>
            </c:numRef>
          </c:val>
          <c:extLst>
            <c:ext xmlns:c16="http://schemas.microsoft.com/office/drawing/2014/chart" uri="{C3380CC4-5D6E-409C-BE32-E72D297353CC}">
              <c16:uniqueId val="{00000000-11AF-453E-9A11-C26901F1181D}"/>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'DHS16'!$C$125:$G$125</c:f>
              <c:numCache>
                <c:formatCode>###0.0</c:formatCode>
                <c:ptCount val="5"/>
                <c:pt idx="0">
                  <c:v>5.6360143401809104</c:v>
                </c:pt>
                <c:pt idx="1">
                  <c:v>14.37852816514415</c:v>
                </c:pt>
                <c:pt idx="2">
                  <c:v>31.628804940933197</c:v>
                </c:pt>
                <c:pt idx="3">
                  <c:v>32.098040693008294</c:v>
                </c:pt>
                <c:pt idx="4">
                  <c:v>12.100537689615207</c:v>
                </c:pt>
              </c:numCache>
            </c:numRef>
          </c:val>
          <c:extLst>
            <c:ext xmlns:c16="http://schemas.microsoft.com/office/drawing/2014/chart" uri="{C3380CC4-5D6E-409C-BE32-E72D297353CC}">
              <c16:uniqueId val="{00000001-11AF-453E-9A11-C26901F1181D}"/>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'DHS16'!$C$126:$G$126</c:f>
              <c:numCache>
                <c:formatCode>###0.0</c:formatCode>
                <c:ptCount val="5"/>
                <c:pt idx="0">
                  <c:v>7.847979320709654</c:v>
                </c:pt>
                <c:pt idx="1">
                  <c:v>9.9399242562889576</c:v>
                </c:pt>
                <c:pt idx="2">
                  <c:v>7.888140933343105</c:v>
                </c:pt>
                <c:pt idx="3">
                  <c:v>3.3693436645029626</c:v>
                </c:pt>
                <c:pt idx="4">
                  <c:v>0.76046701089317148</c:v>
                </c:pt>
              </c:numCache>
            </c:numRef>
          </c:val>
          <c:extLst>
            <c:ext xmlns:c16="http://schemas.microsoft.com/office/drawing/2014/chart" uri="{C3380CC4-5D6E-409C-BE32-E72D297353CC}">
              <c16:uniqueId val="{00000002-11AF-453E-9A11-C26901F1181D}"/>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'DHS16'!$C$127:$G$127</c:f>
              <c:numCache>
                <c:formatCode>###0.0</c:formatCode>
                <c:ptCount val="5"/>
                <c:pt idx="0">
                  <c:v>71.633688930502416</c:v>
                </c:pt>
                <c:pt idx="1">
                  <c:v>48.168435245832718</c:v>
                </c:pt>
                <c:pt idx="2">
                  <c:v>14.556491465259272</c:v>
                </c:pt>
                <c:pt idx="3">
                  <c:v>2.1569089012402927</c:v>
                </c:pt>
                <c:pt idx="4">
                  <c:v>5.5459513363646254E-2</c:v>
                </c:pt>
              </c:numCache>
            </c:numRef>
          </c:val>
          <c:extLst>
            <c:ext xmlns:c16="http://schemas.microsoft.com/office/drawing/2014/chart" uri="{C3380CC4-5D6E-409C-BE32-E72D297353CC}">
              <c16:uniqueId val="{00000003-11AF-453E-9A11-C26901F1181D}"/>
            </c:ext>
          </c:extLst>
        </c:ser>
        <c:dLbls>
          <c:showLegendKey val="0"/>
          <c:showVal val="0"/>
          <c:showCatName val="0"/>
          <c:showSerName val="0"/>
          <c:showPercent val="0"/>
          <c:showBubbleSize val="0"/>
        </c:dLbls>
        <c:gapWidth val="50"/>
        <c:overlap val="100"/>
        <c:axId val="365464960"/>
        <c:axId val="365470848"/>
      </c:barChart>
      <c:catAx>
        <c:axId val="365464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5470848"/>
        <c:crosses val="autoZero"/>
        <c:auto val="1"/>
        <c:lblAlgn val="ctr"/>
        <c:lblOffset val="100"/>
        <c:tickLblSkip val="1"/>
        <c:tickMarkSkip val="1"/>
        <c:noMultiLvlLbl val="0"/>
      </c:catAx>
      <c:valAx>
        <c:axId val="365470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5464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'DHS16'!$M$124:$Q$124</c:f>
              <c:numCache>
                <c:formatCode>###0.0</c:formatCode>
                <c:ptCount val="5"/>
                <c:pt idx="0">
                  <c:v>6.789934217096107</c:v>
                </c:pt>
                <c:pt idx="1">
                  <c:v>16.504745102913894</c:v>
                </c:pt>
                <c:pt idx="2">
                  <c:v>23.660721943119679</c:v>
                </c:pt>
                <c:pt idx="3">
                  <c:v>25.938402637777138</c:v>
                </c:pt>
                <c:pt idx="4">
                  <c:v>43.977707191356039</c:v>
                </c:pt>
              </c:numCache>
            </c:numRef>
          </c:val>
          <c:extLst>
            <c:ext xmlns:c16="http://schemas.microsoft.com/office/drawing/2014/chart" uri="{C3380CC4-5D6E-409C-BE32-E72D297353CC}">
              <c16:uniqueId val="{00000000-97AF-4D13-A385-A25C944F28C9}"/>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'DHS16'!$M$125:$Q$125</c:f>
              <c:numCache>
                <c:formatCode>###0.0</c:formatCode>
                <c:ptCount val="5"/>
                <c:pt idx="0">
                  <c:v>1.905533149701226</c:v>
                </c:pt>
                <c:pt idx="1">
                  <c:v>4.9069841917687214</c:v>
                </c:pt>
                <c:pt idx="2">
                  <c:v>4.8223555880234743</c:v>
                </c:pt>
                <c:pt idx="3">
                  <c:v>6.9555579031678318</c:v>
                </c:pt>
                <c:pt idx="4">
                  <c:v>11.370802612849472</c:v>
                </c:pt>
              </c:numCache>
            </c:numRef>
          </c:val>
          <c:extLst>
            <c:ext xmlns:c16="http://schemas.microsoft.com/office/drawing/2014/chart" uri="{C3380CC4-5D6E-409C-BE32-E72D297353CC}">
              <c16:uniqueId val="{00000001-97AF-4D13-A385-A25C944F28C9}"/>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'DHS16'!$M$126:$Q$126</c:f>
              <c:numCache>
                <c:formatCode>###0.0</c:formatCode>
                <c:ptCount val="5"/>
                <c:pt idx="0">
                  <c:v>4.9735113154016668</c:v>
                </c:pt>
                <c:pt idx="1">
                  <c:v>8.4597037031740676</c:v>
                </c:pt>
                <c:pt idx="2">
                  <c:v>9.1737612255999572</c:v>
                </c:pt>
                <c:pt idx="3">
                  <c:v>7.715664512562002</c:v>
                </c:pt>
                <c:pt idx="4">
                  <c:v>8.9116765095959636</c:v>
                </c:pt>
              </c:numCache>
            </c:numRef>
          </c:val>
          <c:extLst>
            <c:ext xmlns:c16="http://schemas.microsoft.com/office/drawing/2014/chart" uri="{C3380CC4-5D6E-409C-BE32-E72D297353CC}">
              <c16:uniqueId val="{00000002-97AF-4D13-A385-A25C944F28C9}"/>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'DHS16'!$M$127:$Q$127</c:f>
              <c:numCache>
                <c:formatCode>###0.0</c:formatCode>
                <c:ptCount val="5"/>
                <c:pt idx="0">
                  <c:v>86.331021317801074</c:v>
                </c:pt>
                <c:pt idx="1">
                  <c:v>70.128567002143242</c:v>
                </c:pt>
                <c:pt idx="2">
                  <c:v>62.343161243256873</c:v>
                </c:pt>
                <c:pt idx="3">
                  <c:v>59.390374946493118</c:v>
                </c:pt>
                <c:pt idx="4">
                  <c:v>35.739813686198701</c:v>
                </c:pt>
              </c:numCache>
            </c:numRef>
          </c:val>
          <c:extLst>
            <c:ext xmlns:c16="http://schemas.microsoft.com/office/drawing/2014/chart" uri="{C3380CC4-5D6E-409C-BE32-E72D297353CC}">
              <c16:uniqueId val="{00000003-97AF-4D13-A385-A25C944F28C9}"/>
            </c:ext>
          </c:extLst>
        </c:ser>
        <c:dLbls>
          <c:showLegendKey val="0"/>
          <c:showVal val="0"/>
          <c:showCatName val="0"/>
          <c:showSerName val="0"/>
          <c:showPercent val="0"/>
          <c:showBubbleSize val="0"/>
        </c:dLbls>
        <c:gapWidth val="50"/>
        <c:overlap val="100"/>
        <c:axId val="365207936"/>
        <c:axId val="365209472"/>
      </c:barChart>
      <c:catAx>
        <c:axId val="365207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5209472"/>
        <c:crosses val="autoZero"/>
        <c:auto val="1"/>
        <c:lblAlgn val="ctr"/>
        <c:lblOffset val="100"/>
        <c:tickLblSkip val="1"/>
        <c:tickMarkSkip val="1"/>
        <c:noMultiLvlLbl val="0"/>
      </c:catAx>
      <c:valAx>
        <c:axId val="3652094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52079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4"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24257"/>
            </a:ext>
            <a:ext xmlns:a16="http://schemas.microsoft.com/office/drawing/2014/main" uri="{FF2B5EF4-FFF2-40B4-BE49-F238E27FC236}">
              <a16:creationId xmlns:a16="http://schemas.microsoft.com/office/drawing/2014/main" id="{00000000-0008-0000-0400-000002000000}"/>
            </a:ext>
          </a:extLst>
        </xdr:cNvPr>
        <xdr:cNvSpPr/>
      </xdr:nvSpPr>
      <xdr:spPr>
        <a:xfrm>
          <a:off x="9496425" y="2204085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24258"/>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869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267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24259"/>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24260"/>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24261"/>
            </a:ext>
            <a:ext xmlns:a16="http://schemas.microsoft.com/office/drawing/2014/main" uri="{FF2B5EF4-FFF2-40B4-BE49-F238E27FC236}">
              <a16:creationId xmlns:a16="http://schemas.microsoft.com/office/drawing/2014/main" id="{00000000-0008-0000-0400-000013000000}"/>
            </a:ext>
          </a:extLst>
        </xdr:cNvPr>
        <xdr:cNvSpPr/>
      </xdr:nvSpPr>
      <xdr:spPr>
        <a:xfrm>
          <a:off x="876300" y="2204085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24262"/>
            </a:ext>
            <a:ext xmlns:a16="http://schemas.microsoft.com/office/drawing/2014/main" uri="{FF2B5EF4-FFF2-40B4-BE49-F238E27FC236}">
              <a16:creationId xmlns:a16="http://schemas.microsoft.com/office/drawing/2014/main" id="{00000000-0008-0000-0400-000014000000}"/>
            </a:ext>
          </a:extLst>
        </xdr:cNvPr>
        <xdr:cNvSpPr/>
      </xdr:nvSpPr>
      <xdr:spPr>
        <a:xfrm>
          <a:off x="2205038" y="220408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24263"/>
            </a:ext>
            <a:ext xmlns:a16="http://schemas.microsoft.com/office/drawing/2014/main" uri="{FF2B5EF4-FFF2-40B4-BE49-F238E27FC236}">
              <a16:creationId xmlns:a16="http://schemas.microsoft.com/office/drawing/2014/main" id="{00000000-0008-0000-0400-000015000000}"/>
            </a:ext>
          </a:extLst>
        </xdr:cNvPr>
        <xdr:cNvSpPr/>
      </xdr:nvSpPr>
      <xdr:spPr>
        <a:xfrm>
          <a:off x="942975" y="424386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24264"/>
            </a:ext>
            <a:ext xmlns:a16="http://schemas.microsoft.com/office/drawing/2014/main" uri="{FF2B5EF4-FFF2-40B4-BE49-F238E27FC236}">
              <a16:creationId xmlns:a16="http://schemas.microsoft.com/office/drawing/2014/main" id="{00000000-0008-0000-0400-000016000000}"/>
            </a:ext>
          </a:extLst>
        </xdr:cNvPr>
        <xdr:cNvSpPr/>
      </xdr:nvSpPr>
      <xdr:spPr>
        <a:xfrm>
          <a:off x="2205038" y="4243863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869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869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267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267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267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24265"/>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24266"/>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24267"/>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224268"/>
            </a:ext>
            <a:ext xmlns:a16="http://schemas.microsoft.com/office/drawing/2014/main" uri="{FF2B5EF4-FFF2-40B4-BE49-F238E27FC236}">
              <a16:creationId xmlns:a16="http://schemas.microsoft.com/office/drawing/2014/main" id="{00000000-0008-0000-0400-00001F000000}"/>
            </a:ext>
          </a:extLst>
        </xdr:cNvPr>
        <xdr:cNvSpPr/>
      </xdr:nvSpPr>
      <xdr:spPr>
        <a:xfrm>
          <a:off x="2357438" y="8001476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24269"/>
            </a:ext>
            <a:ext xmlns:a16="http://schemas.microsoft.com/office/drawing/2014/main" uri="{FF2B5EF4-FFF2-40B4-BE49-F238E27FC236}">
              <a16:creationId xmlns:a16="http://schemas.microsoft.com/office/drawing/2014/main" id="{00000000-0008-0000-0400-000023000000}"/>
            </a:ext>
          </a:extLst>
        </xdr:cNvPr>
        <xdr:cNvSpPr/>
      </xdr:nvSpPr>
      <xdr:spPr>
        <a:xfrm>
          <a:off x="9429750" y="424386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24270"/>
            </a:ext>
            <a:ext xmlns:a16="http://schemas.microsoft.com/office/drawing/2014/main" uri="{FF2B5EF4-FFF2-40B4-BE49-F238E27FC236}">
              <a16:creationId xmlns:a16="http://schemas.microsoft.com/office/drawing/2014/main" id="{00000000-0008-0000-0400-000024000000}"/>
            </a:ext>
          </a:extLst>
        </xdr:cNvPr>
        <xdr:cNvSpPr/>
      </xdr:nvSpPr>
      <xdr:spPr>
        <a:xfrm>
          <a:off x="4533900" y="2204085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24271"/>
            </a:ext>
            <a:ext xmlns:a16="http://schemas.microsoft.com/office/drawing/2014/main" uri="{FF2B5EF4-FFF2-40B4-BE49-F238E27FC236}">
              <a16:creationId xmlns:a16="http://schemas.microsoft.com/office/drawing/2014/main" id="{00000000-0008-0000-0400-000025000000}"/>
            </a:ext>
          </a:extLst>
        </xdr:cNvPr>
        <xdr:cNvSpPr/>
      </xdr:nvSpPr>
      <xdr:spPr>
        <a:xfrm>
          <a:off x="4533900" y="4243863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24272"/>
            </a:ext>
            <a:ext xmlns:a16="http://schemas.microsoft.com/office/drawing/2014/main" uri="{FF2B5EF4-FFF2-40B4-BE49-F238E27FC236}">
              <a16:creationId xmlns:a16="http://schemas.microsoft.com/office/drawing/2014/main" id="{00000000-0008-0000-0400-000026000000}"/>
            </a:ext>
          </a:extLst>
        </xdr:cNvPr>
        <xdr:cNvSpPr/>
      </xdr:nvSpPr>
      <xdr:spPr>
        <a:xfrm>
          <a:off x="16073438" y="220408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24273"/>
            </a:ext>
            <a:ext xmlns:a16="http://schemas.microsoft.com/office/drawing/2014/main" uri="{FF2B5EF4-FFF2-40B4-BE49-F238E27FC236}">
              <a16:creationId xmlns:a16="http://schemas.microsoft.com/office/drawing/2014/main" id="{00000000-0008-0000-0400-000027000000}"/>
            </a:ext>
          </a:extLst>
        </xdr:cNvPr>
        <xdr:cNvSpPr/>
      </xdr:nvSpPr>
      <xdr:spPr>
        <a:xfrm>
          <a:off x="16054388" y="424386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24274"/>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24275"/>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400-00003A000000}"/>
            </a:ext>
          </a:extLst>
        </xdr:cNvPr>
        <xdr:cNvSpPr/>
      </xdr:nvSpPr>
      <xdr:spPr>
        <a:xfrm>
          <a:off x="2357438" y="8001476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180975</xdr:rowOff>
        </xdr:from>
        <xdr:to>
          <xdr:col>1</xdr:col>
          <xdr:colOff>1704975</xdr:colOff>
          <xdr:row>400</xdr:row>
          <xdr:rowOff>66675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4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4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4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4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4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4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4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4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4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4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28353"/>
            </a:ext>
            <a:ext xmlns:a16="http://schemas.microsoft.com/office/drawing/2014/main" uri="{FF2B5EF4-FFF2-40B4-BE49-F238E27FC236}">
              <a16:creationId xmlns:a16="http://schemas.microsoft.com/office/drawing/2014/main" id="{00000000-0008-0000-0500-000002000000}"/>
            </a:ext>
          </a:extLst>
        </xdr:cNvPr>
        <xdr:cNvSpPr/>
      </xdr:nvSpPr>
      <xdr:spPr>
        <a:xfrm>
          <a:off x="9496425" y="22826663"/>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28354"/>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21</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21</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21</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6553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5196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28355"/>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28356"/>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28357"/>
            </a:ext>
            <a:ext xmlns:a16="http://schemas.microsoft.com/office/drawing/2014/main" uri="{FF2B5EF4-FFF2-40B4-BE49-F238E27FC236}">
              <a16:creationId xmlns:a16="http://schemas.microsoft.com/office/drawing/2014/main" id="{00000000-0008-0000-0500-000013000000}"/>
            </a:ext>
          </a:extLst>
        </xdr:cNvPr>
        <xdr:cNvSpPr/>
      </xdr:nvSpPr>
      <xdr:spPr>
        <a:xfrm>
          <a:off x="876300" y="22826663"/>
          <a:ext cx="10191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28358"/>
            </a:ext>
            <a:ext xmlns:a16="http://schemas.microsoft.com/office/drawing/2014/main" uri="{FF2B5EF4-FFF2-40B4-BE49-F238E27FC236}">
              <a16:creationId xmlns:a16="http://schemas.microsoft.com/office/drawing/2014/main" id="{00000000-0008-0000-0500-000014000000}"/>
            </a:ext>
          </a:extLst>
        </xdr:cNvPr>
        <xdr:cNvSpPr/>
      </xdr:nvSpPr>
      <xdr:spPr>
        <a:xfrm>
          <a:off x="2205038" y="22826663"/>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28359"/>
            </a:ext>
            <a:ext xmlns:a16="http://schemas.microsoft.com/office/drawing/2014/main" uri="{FF2B5EF4-FFF2-40B4-BE49-F238E27FC236}">
              <a16:creationId xmlns:a16="http://schemas.microsoft.com/office/drawing/2014/main" id="{00000000-0008-0000-0500-000015000000}"/>
            </a:ext>
          </a:extLst>
        </xdr:cNvPr>
        <xdr:cNvSpPr/>
      </xdr:nvSpPr>
      <xdr:spPr>
        <a:xfrm>
          <a:off x="942975" y="44367450"/>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28360"/>
            </a:ext>
            <a:ext xmlns:a16="http://schemas.microsoft.com/office/drawing/2014/main" uri="{FF2B5EF4-FFF2-40B4-BE49-F238E27FC236}">
              <a16:creationId xmlns:a16="http://schemas.microsoft.com/office/drawing/2014/main" id="{00000000-0008-0000-0500-000016000000}"/>
            </a:ext>
          </a:extLst>
        </xdr:cNvPr>
        <xdr:cNvSpPr/>
      </xdr:nvSpPr>
      <xdr:spPr>
        <a:xfrm>
          <a:off x="2205038" y="44367450"/>
          <a:ext cx="12192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6553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6553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5196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5196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5196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28361"/>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28362"/>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28363"/>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2" hidden="true">
          <a:extLst>
            <a:ext xmlns:a14="http://schemas.microsoft.com/office/drawing/2010/main" uri="{63B3BB69-23CF-44E3-9099-C40C66FF867C}">
              <a14:compatExt xmlns:a14="http://schemas.microsoft.com/office/drawing/2010/main" spid="_x0000_s228364"/>
            </a:ext>
            <a:ext xmlns:a16="http://schemas.microsoft.com/office/drawing/2014/main" uri="{FF2B5EF4-FFF2-40B4-BE49-F238E27FC236}">
              <a16:creationId xmlns:a16="http://schemas.microsoft.com/office/drawing/2014/main" id="{00000000-0008-0000-0500-00001F000000}"/>
            </a:ext>
          </a:extLst>
        </xdr:cNvPr>
        <xdr:cNvSpPr/>
      </xdr:nvSpPr>
      <xdr:spPr>
        <a:xfrm>
          <a:off x="2357438" y="82919888"/>
          <a:ext cx="1476375" cy="495300"/>
        </a:xfrm>
        <a:prstGeom prst="rect">
          <a:avLst/>
        </a:prstGeom>
      </xdr:spPr>
      <xdr:txBody>
        <a:bodyPr vertOverflow="clip" wrap="square" lIns="27432" tIns="22860" rIns="27432" bIns="22860" anchor="ctr" upright="true"/>
        <a:lstStyle/>
        <a:p>
          <a:pPr algn="ctr" rtl="false">
            <a:defRPr sz="1000"/>
          </a:pPr>
          <a:r>
            <a:rPr lang="en-GB" sz="1000" b="false" i="false" u="none" strike="noStrike" baseline="0">
              <a:solidFill>
                <a:srgbClr val="000000"/>
              </a:solidFill>
              <a:latin typeface="Arial"/>
              <a:cs typeface="Arial"/>
            </a:rPr>
            <a:t>Go back to</a:t>
          </a:r>
        </a:p>
        <a:p>
          <a:pPr algn="ctr" rtl="false">
            <a:defRPr sz="1000"/>
          </a:pPr>
          <a:r>
            <a:rPr lang="en-GB"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28365"/>
            </a:ext>
            <a:ext xmlns:a16="http://schemas.microsoft.com/office/drawing/2014/main" uri="{FF2B5EF4-FFF2-40B4-BE49-F238E27FC236}">
              <a16:creationId xmlns:a16="http://schemas.microsoft.com/office/drawing/2014/main" id="{00000000-0008-0000-0500-000023000000}"/>
            </a:ext>
          </a:extLst>
        </xdr:cNvPr>
        <xdr:cNvSpPr/>
      </xdr:nvSpPr>
      <xdr:spPr>
        <a:xfrm>
          <a:off x="9429750" y="4436745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28366"/>
            </a:ext>
            <a:ext xmlns:a16="http://schemas.microsoft.com/office/drawing/2014/main" uri="{FF2B5EF4-FFF2-40B4-BE49-F238E27FC236}">
              <a16:creationId xmlns:a16="http://schemas.microsoft.com/office/drawing/2014/main" id="{00000000-0008-0000-0500-000024000000}"/>
            </a:ext>
          </a:extLst>
        </xdr:cNvPr>
        <xdr:cNvSpPr/>
      </xdr:nvSpPr>
      <xdr:spPr>
        <a:xfrm>
          <a:off x="4533900" y="22826663"/>
          <a:ext cx="13239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28367"/>
            </a:ext>
            <a:ext xmlns:a16="http://schemas.microsoft.com/office/drawing/2014/main" uri="{FF2B5EF4-FFF2-40B4-BE49-F238E27FC236}">
              <a16:creationId xmlns:a16="http://schemas.microsoft.com/office/drawing/2014/main" id="{00000000-0008-0000-0500-000025000000}"/>
            </a:ext>
          </a:extLst>
        </xdr:cNvPr>
        <xdr:cNvSpPr/>
      </xdr:nvSpPr>
      <xdr:spPr>
        <a:xfrm>
          <a:off x="4533900" y="4436745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28368"/>
            </a:ext>
            <a:ext xmlns:a16="http://schemas.microsoft.com/office/drawing/2014/main" uri="{FF2B5EF4-FFF2-40B4-BE49-F238E27FC236}">
              <a16:creationId xmlns:a16="http://schemas.microsoft.com/office/drawing/2014/main" id="{00000000-0008-0000-0500-000026000000}"/>
            </a:ext>
          </a:extLst>
        </xdr:cNvPr>
        <xdr:cNvSpPr/>
      </xdr:nvSpPr>
      <xdr:spPr>
        <a:xfrm>
          <a:off x="16073438" y="22826663"/>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28369"/>
            </a:ext>
            <a:ext xmlns:a16="http://schemas.microsoft.com/office/drawing/2014/main" uri="{FF2B5EF4-FFF2-40B4-BE49-F238E27FC236}">
              <a16:creationId xmlns:a16="http://schemas.microsoft.com/office/drawing/2014/main" id="{00000000-0008-0000-0500-000027000000}"/>
            </a:ext>
          </a:extLst>
        </xdr:cNvPr>
        <xdr:cNvSpPr/>
      </xdr:nvSpPr>
      <xdr:spPr>
        <a:xfrm>
          <a:off x="16054388" y="4436745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28370"/>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28371"/>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399</xdr:row>
          <xdr:rowOff>19050</xdr:rowOff>
        </xdr:from>
        <xdr:to>
          <xdr:col>1</xdr:col>
          <xdr:colOff>1704975</xdr:colOff>
          <xdr:row>400</xdr:row>
          <xdr:rowOff>95250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5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5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5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5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5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5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5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500-00007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5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5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5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10945"/>
            </a:ext>
            <a:ext xmlns:a16="http://schemas.microsoft.com/office/drawing/2014/main" uri="{FF2B5EF4-FFF2-40B4-BE49-F238E27FC236}">
              <a16:creationId xmlns:a16="http://schemas.microsoft.com/office/drawing/2014/main" id="{00000000-0008-0000-0600-000002000000}"/>
            </a:ext>
          </a:extLst>
        </xdr:cNvPr>
        <xdr:cNvSpPr/>
      </xdr:nvSpPr>
      <xdr:spPr>
        <a:xfrm>
          <a:off x="9496425" y="2198846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10946"/>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21</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21</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21</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2817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695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10947"/>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10948"/>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10949"/>
            </a:ext>
            <a:ext xmlns:a16="http://schemas.microsoft.com/office/drawing/2014/main" uri="{FF2B5EF4-FFF2-40B4-BE49-F238E27FC236}">
              <a16:creationId xmlns:a16="http://schemas.microsoft.com/office/drawing/2014/main" id="{00000000-0008-0000-0600-000013000000}"/>
            </a:ext>
          </a:extLst>
        </xdr:cNvPr>
        <xdr:cNvSpPr/>
      </xdr:nvSpPr>
      <xdr:spPr>
        <a:xfrm>
          <a:off x="876300" y="2198846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10950"/>
            </a:ext>
            <a:ext xmlns:a16="http://schemas.microsoft.com/office/drawing/2014/main" uri="{FF2B5EF4-FFF2-40B4-BE49-F238E27FC236}">
              <a16:creationId xmlns:a16="http://schemas.microsoft.com/office/drawing/2014/main" id="{00000000-0008-0000-0600-000014000000}"/>
            </a:ext>
          </a:extLst>
        </xdr:cNvPr>
        <xdr:cNvSpPr/>
      </xdr:nvSpPr>
      <xdr:spPr>
        <a:xfrm>
          <a:off x="2205038" y="219884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10951"/>
            </a:ext>
            <a:ext xmlns:a16="http://schemas.microsoft.com/office/drawing/2014/main" uri="{FF2B5EF4-FFF2-40B4-BE49-F238E27FC236}">
              <a16:creationId xmlns:a16="http://schemas.microsoft.com/office/drawing/2014/main" id="{00000000-0008-0000-0600-000015000000}"/>
            </a:ext>
          </a:extLst>
        </xdr:cNvPr>
        <xdr:cNvSpPr/>
      </xdr:nvSpPr>
      <xdr:spPr>
        <a:xfrm>
          <a:off x="942975" y="428672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10952"/>
            </a:ext>
            <a:ext xmlns:a16="http://schemas.microsoft.com/office/drawing/2014/main" uri="{FF2B5EF4-FFF2-40B4-BE49-F238E27FC236}">
              <a16:creationId xmlns:a16="http://schemas.microsoft.com/office/drawing/2014/main" id="{00000000-0008-0000-0600-000016000000}"/>
            </a:ext>
          </a:extLst>
        </xdr:cNvPr>
        <xdr:cNvSpPr/>
      </xdr:nvSpPr>
      <xdr:spPr>
        <a:xfrm>
          <a:off x="2205038" y="4286726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2817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2817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695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695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695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10953"/>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10954"/>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10955"/>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210956"/>
            </a:ext>
            <a:ext xmlns:a16="http://schemas.microsoft.com/office/drawing/2014/main" uri="{FF2B5EF4-FFF2-40B4-BE49-F238E27FC236}">
              <a16:creationId xmlns:a16="http://schemas.microsoft.com/office/drawing/2014/main" id="{00000000-0008-0000-0600-00001F000000}"/>
            </a:ext>
          </a:extLst>
        </xdr:cNvPr>
        <xdr:cNvSpPr/>
      </xdr:nvSpPr>
      <xdr:spPr>
        <a:xfrm>
          <a:off x="2357438" y="8086248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10957"/>
            </a:ext>
            <a:ext xmlns:a16="http://schemas.microsoft.com/office/drawing/2014/main" uri="{FF2B5EF4-FFF2-40B4-BE49-F238E27FC236}">
              <a16:creationId xmlns:a16="http://schemas.microsoft.com/office/drawing/2014/main" id="{00000000-0008-0000-0600-000023000000}"/>
            </a:ext>
          </a:extLst>
        </xdr:cNvPr>
        <xdr:cNvSpPr/>
      </xdr:nvSpPr>
      <xdr:spPr>
        <a:xfrm>
          <a:off x="9429750" y="428672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10958"/>
            </a:ext>
            <a:ext xmlns:a16="http://schemas.microsoft.com/office/drawing/2014/main" uri="{FF2B5EF4-FFF2-40B4-BE49-F238E27FC236}">
              <a16:creationId xmlns:a16="http://schemas.microsoft.com/office/drawing/2014/main" id="{00000000-0008-0000-0600-000024000000}"/>
            </a:ext>
          </a:extLst>
        </xdr:cNvPr>
        <xdr:cNvSpPr/>
      </xdr:nvSpPr>
      <xdr:spPr>
        <a:xfrm>
          <a:off x="4533900" y="2198846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10959"/>
            </a:ext>
            <a:ext xmlns:a16="http://schemas.microsoft.com/office/drawing/2014/main" uri="{FF2B5EF4-FFF2-40B4-BE49-F238E27FC236}">
              <a16:creationId xmlns:a16="http://schemas.microsoft.com/office/drawing/2014/main" id="{00000000-0008-0000-0600-000025000000}"/>
            </a:ext>
          </a:extLst>
        </xdr:cNvPr>
        <xdr:cNvSpPr/>
      </xdr:nvSpPr>
      <xdr:spPr>
        <a:xfrm>
          <a:off x="4533900" y="4286726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10960"/>
            </a:ext>
            <a:ext xmlns:a16="http://schemas.microsoft.com/office/drawing/2014/main" uri="{FF2B5EF4-FFF2-40B4-BE49-F238E27FC236}">
              <a16:creationId xmlns:a16="http://schemas.microsoft.com/office/drawing/2014/main" id="{00000000-0008-0000-0600-000026000000}"/>
            </a:ext>
          </a:extLst>
        </xdr:cNvPr>
        <xdr:cNvSpPr/>
      </xdr:nvSpPr>
      <xdr:spPr>
        <a:xfrm>
          <a:off x="16073438" y="219884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10961"/>
            </a:ext>
            <a:ext xmlns:a16="http://schemas.microsoft.com/office/drawing/2014/main" uri="{FF2B5EF4-FFF2-40B4-BE49-F238E27FC236}">
              <a16:creationId xmlns:a16="http://schemas.microsoft.com/office/drawing/2014/main" id="{00000000-0008-0000-0600-000027000000}"/>
            </a:ext>
          </a:extLst>
        </xdr:cNvPr>
        <xdr:cNvSpPr/>
      </xdr:nvSpPr>
      <xdr:spPr>
        <a:xfrm>
          <a:off x="16054388" y="428672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10962"/>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10963"/>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600-00003A000000}"/>
            </a:ext>
          </a:extLst>
        </xdr:cNvPr>
        <xdr:cNvSpPr/>
      </xdr:nvSpPr>
      <xdr:spPr>
        <a:xfrm>
          <a:off x="2357438" y="8086248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4993" name="Button 17"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editAs="oneCell">
    <xdr:from>
      <xdr:col>1</xdr:col>
      <xdr:colOff>161925</xdr:colOff>
      <xdr:row>398</xdr:row>
      <xdr:rowOff>133350</xdr:rowOff>
    </xdr:from>
    <xdr:to>
      <xdr:col>1</xdr:col>
      <xdr:colOff>1638300</xdr:colOff>
      <xdr:row>400</xdr:row>
      <xdr:rowOff>133350</xdr:rowOff>
    </xdr:to>
    <xdr:sp macro="" textlink="">
      <xdr:nvSpPr>
        <xdr:cNvPr id="60"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600-00003C000000}"/>
            </a:ext>
          </a:extLst>
        </xdr:cNvPr>
        <xdr:cNvSpPr/>
      </xdr:nvSpPr>
      <xdr:spPr>
        <a:xfrm>
          <a:off x="2357438" y="8086248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4" name="B_Com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5" name="B_San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6" name="B_Hyg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7" name="B_Sub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8" name="B_WQ1"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9" name="B_Com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5000" name="B_Hyg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1" name="B_Wat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2" name="B_Sub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3" name="B_WQ2"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4" name="B_Wat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5" name="B_San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6" name="B_Com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7" name="B_Sub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8" name="B_WQ3"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85725</xdr:rowOff>
        </xdr:from>
        <xdr:to>
          <xdr:col>1</xdr:col>
          <xdr:colOff>1704975</xdr:colOff>
          <xdr:row>399</xdr:row>
          <xdr:rowOff>276225</xdr:rowOff>
        </xdr:to>
        <xdr:sp macro="" textlink="">
          <xdr:nvSpPr>
            <xdr:cNvPr id="255009" name="B_Matrix"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7" name="Button 41"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8" name="Button 42" descr="   Go to MHH  "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20" name="Button 44"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1" name="Button 45" descr="   Go to MHH  "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4" name="Button 48"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5" name="Button 49" descr="   Go to MHH  "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7" name="Button 51"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8" name="Button 52" descr="   Go to MHH  "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4" name="Button 58"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5" name="Button 59" descr="   Go to MHH  "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4" name="Button 68" hidden="1">
              <a:extLst>
                <a:ext uri="{63B3BB69-23CF-44E3-9099-C40C66FF867C}">
                  <a14:compatExt spid="_x0000_s255044"/>
                </a:ext>
                <a:ext uri="{FF2B5EF4-FFF2-40B4-BE49-F238E27FC236}">
                  <a16:creationId xmlns:a16="http://schemas.microsoft.com/office/drawing/2014/main" id="{00000000-0008-0000-0600-00004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6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6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6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600-00007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600-00007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6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6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6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6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6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6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6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600-00007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600-00007F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6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6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0" name="ZoneTexte 129">
          <a:extLst>
            <a:ext xmlns:a16="http://schemas.microsoft.com/office/drawing/2014/main" uri="{FF2B5EF4-FFF2-40B4-BE49-F238E27FC236}">
              <a16:creationId xmlns:a16="http://schemas.microsoft.com/office/drawing/2014/main" id="{00000000-0008-0000-0600-00008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1" name="ZoneTexte 130">
          <a:extLst>
            <a:ext xmlns:a16="http://schemas.microsoft.com/office/drawing/2014/main" uri="{FF2B5EF4-FFF2-40B4-BE49-F238E27FC236}">
              <a16:creationId xmlns:a16="http://schemas.microsoft.com/office/drawing/2014/main" id="{00000000-0008-0000-0600-000083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50881"/>
            </a:ext>
            <a:ext xmlns:a16="http://schemas.microsoft.com/office/drawing/2014/main" uri="{FF2B5EF4-FFF2-40B4-BE49-F238E27FC236}">
              <a16:creationId xmlns:a16="http://schemas.microsoft.com/office/drawing/2014/main" id="{00000000-0008-0000-0700-000002000000}"/>
            </a:ext>
          </a:extLst>
        </xdr:cNvPr>
        <xdr:cNvSpPr/>
      </xdr:nvSpPr>
      <xdr:spPr>
        <a:xfrm>
          <a:off x="9496425" y="22674263"/>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50882"/>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35</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35</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502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5100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50883"/>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50884"/>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50885"/>
            </a:ext>
            <a:ext xmlns:a16="http://schemas.microsoft.com/office/drawing/2014/main" uri="{FF2B5EF4-FFF2-40B4-BE49-F238E27FC236}">
              <a16:creationId xmlns:a16="http://schemas.microsoft.com/office/drawing/2014/main" id="{00000000-0008-0000-0700-000013000000}"/>
            </a:ext>
          </a:extLst>
        </xdr:cNvPr>
        <xdr:cNvSpPr/>
      </xdr:nvSpPr>
      <xdr:spPr>
        <a:xfrm>
          <a:off x="876300" y="22674263"/>
          <a:ext cx="10191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50886"/>
            </a:ext>
            <a:ext xmlns:a16="http://schemas.microsoft.com/office/drawing/2014/main" uri="{FF2B5EF4-FFF2-40B4-BE49-F238E27FC236}">
              <a16:creationId xmlns:a16="http://schemas.microsoft.com/office/drawing/2014/main" id="{00000000-0008-0000-0700-000014000000}"/>
            </a:ext>
          </a:extLst>
        </xdr:cNvPr>
        <xdr:cNvSpPr/>
      </xdr:nvSpPr>
      <xdr:spPr>
        <a:xfrm>
          <a:off x="2205038" y="22674263"/>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50887"/>
            </a:ext>
            <a:ext xmlns:a16="http://schemas.microsoft.com/office/drawing/2014/main" uri="{FF2B5EF4-FFF2-40B4-BE49-F238E27FC236}">
              <a16:creationId xmlns:a16="http://schemas.microsoft.com/office/drawing/2014/main" id="{00000000-0008-0000-0700-000015000000}"/>
            </a:ext>
          </a:extLst>
        </xdr:cNvPr>
        <xdr:cNvSpPr/>
      </xdr:nvSpPr>
      <xdr:spPr>
        <a:xfrm>
          <a:off x="942975" y="44272200"/>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50888"/>
            </a:ext>
            <a:ext xmlns:a16="http://schemas.microsoft.com/office/drawing/2014/main" uri="{FF2B5EF4-FFF2-40B4-BE49-F238E27FC236}">
              <a16:creationId xmlns:a16="http://schemas.microsoft.com/office/drawing/2014/main" id="{00000000-0008-0000-0700-000016000000}"/>
            </a:ext>
          </a:extLst>
        </xdr:cNvPr>
        <xdr:cNvSpPr/>
      </xdr:nvSpPr>
      <xdr:spPr>
        <a:xfrm>
          <a:off x="2205038" y="44272200"/>
          <a:ext cx="12192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502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502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5100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5100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5100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50889"/>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50890"/>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50891"/>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2" hidden="true">
          <a:extLst>
            <a:ext xmlns:a14="http://schemas.microsoft.com/office/drawing/2010/main" uri="{63B3BB69-23CF-44E3-9099-C40C66FF867C}">
              <a14:compatExt xmlns:a14="http://schemas.microsoft.com/office/drawing/2010/main" spid="_x0000_s250892"/>
            </a:ext>
            <a:ext xmlns:a16="http://schemas.microsoft.com/office/drawing/2014/main" uri="{FF2B5EF4-FFF2-40B4-BE49-F238E27FC236}">
              <a16:creationId xmlns:a16="http://schemas.microsoft.com/office/drawing/2014/main" id="{00000000-0008-0000-0700-00001F000000}"/>
            </a:ext>
          </a:extLst>
        </xdr:cNvPr>
        <xdr:cNvSpPr/>
      </xdr:nvSpPr>
      <xdr:spPr>
        <a:xfrm>
          <a:off x="2357438" y="82324575"/>
          <a:ext cx="1476375" cy="495300"/>
        </a:xfrm>
        <a:prstGeom prst="rect">
          <a:avLst/>
        </a:prstGeom>
      </xdr:spPr>
      <xdr:txBody>
        <a:bodyPr vertOverflow="clip" wrap="square" lIns="27432" tIns="22860" rIns="27432" bIns="22860" anchor="ctr" upright="true"/>
        <a:lstStyle/>
        <a:p>
          <a:pPr algn="ctr" rtl="false">
            <a:defRPr sz="1000"/>
          </a:pPr>
          <a:r>
            <a:rPr lang="en-GB" sz="1000" b="false" i="false" u="none" strike="noStrike" baseline="0">
              <a:solidFill>
                <a:srgbClr val="000000"/>
              </a:solidFill>
              <a:latin typeface="Arial"/>
              <a:cs typeface="Arial"/>
            </a:rPr>
            <a:t>Go back to</a:t>
          </a:r>
        </a:p>
        <a:p>
          <a:pPr algn="ctr" rtl="false">
            <a:defRPr sz="1000"/>
          </a:pPr>
          <a:r>
            <a:rPr lang="en-GB"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50893"/>
            </a:ext>
            <a:ext xmlns:a16="http://schemas.microsoft.com/office/drawing/2014/main" uri="{FF2B5EF4-FFF2-40B4-BE49-F238E27FC236}">
              <a16:creationId xmlns:a16="http://schemas.microsoft.com/office/drawing/2014/main" id="{00000000-0008-0000-0700-000023000000}"/>
            </a:ext>
          </a:extLst>
        </xdr:cNvPr>
        <xdr:cNvSpPr/>
      </xdr:nvSpPr>
      <xdr:spPr>
        <a:xfrm>
          <a:off x="9429750" y="4427220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50894"/>
            </a:ext>
            <a:ext xmlns:a16="http://schemas.microsoft.com/office/drawing/2014/main" uri="{FF2B5EF4-FFF2-40B4-BE49-F238E27FC236}">
              <a16:creationId xmlns:a16="http://schemas.microsoft.com/office/drawing/2014/main" id="{00000000-0008-0000-0700-000024000000}"/>
            </a:ext>
          </a:extLst>
        </xdr:cNvPr>
        <xdr:cNvSpPr/>
      </xdr:nvSpPr>
      <xdr:spPr>
        <a:xfrm>
          <a:off x="4533900" y="22674263"/>
          <a:ext cx="13239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50895"/>
            </a:ext>
            <a:ext xmlns:a16="http://schemas.microsoft.com/office/drawing/2014/main" uri="{FF2B5EF4-FFF2-40B4-BE49-F238E27FC236}">
              <a16:creationId xmlns:a16="http://schemas.microsoft.com/office/drawing/2014/main" id="{00000000-0008-0000-0700-000025000000}"/>
            </a:ext>
          </a:extLst>
        </xdr:cNvPr>
        <xdr:cNvSpPr/>
      </xdr:nvSpPr>
      <xdr:spPr>
        <a:xfrm>
          <a:off x="4533900" y="4427220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50896"/>
            </a:ext>
            <a:ext xmlns:a16="http://schemas.microsoft.com/office/drawing/2014/main" uri="{FF2B5EF4-FFF2-40B4-BE49-F238E27FC236}">
              <a16:creationId xmlns:a16="http://schemas.microsoft.com/office/drawing/2014/main" id="{00000000-0008-0000-0700-000026000000}"/>
            </a:ext>
          </a:extLst>
        </xdr:cNvPr>
        <xdr:cNvSpPr/>
      </xdr:nvSpPr>
      <xdr:spPr>
        <a:xfrm>
          <a:off x="16073438" y="22674263"/>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50897"/>
            </a:ext>
            <a:ext xmlns:a16="http://schemas.microsoft.com/office/drawing/2014/main" uri="{FF2B5EF4-FFF2-40B4-BE49-F238E27FC236}">
              <a16:creationId xmlns:a16="http://schemas.microsoft.com/office/drawing/2014/main" id="{00000000-0008-0000-0700-000027000000}"/>
            </a:ext>
          </a:extLst>
        </xdr:cNvPr>
        <xdr:cNvSpPr/>
      </xdr:nvSpPr>
      <xdr:spPr>
        <a:xfrm>
          <a:off x="16054388" y="4427220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50898"/>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50899"/>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123825</xdr:rowOff>
        </xdr:from>
        <xdr:to>
          <xdr:col>1</xdr:col>
          <xdr:colOff>1704975</xdr:colOff>
          <xdr:row>400</xdr:row>
          <xdr:rowOff>9525</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7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7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700-00007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7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7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7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7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7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7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7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7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700-00007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7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7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7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92.xml" Type="http://schemas.openxmlformats.org/officeDocument/2006/relationships/ctrlProp" Id="rId55"/><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 Target="../drawings/vmlDrawing6.vml" Type="http://schemas.openxmlformats.org/officeDocument/2006/relationships/vmlDrawing" Id="rId3"/></Relationships>
</file>

<file path=xl/worksheets/_rels/sheet8.xml.rels><?xml version="1.0" encoding="UTF-8"?><Relationships xmlns="http://schemas.openxmlformats.org/package/2006/relationships"><Relationship Target="../ctrlProps/ctrlProp202.xml" Type="http://schemas.openxmlformats.org/officeDocument/2006/relationships/ctrlProp" Id="rId13"/><Relationship Target="../ctrlProps/ctrlProp207.xml" Type="http://schemas.openxmlformats.org/officeDocument/2006/relationships/ctrlProp" Id="rId18"/><Relationship Target="../ctrlProps/ctrlProp215.xml" Type="http://schemas.openxmlformats.org/officeDocument/2006/relationships/ctrlProp" Id="rId26"/><Relationship Target="../ctrlProps/ctrlProp228.xml" Type="http://schemas.openxmlformats.org/officeDocument/2006/relationships/ctrlProp" Id="rId39"/><Relationship Target="../drawings/vmlDrawing7.vml" Type="http://schemas.openxmlformats.org/officeDocument/2006/relationships/vmlDrawing" Id="rId3"/><Relationship Target="../ctrlProps/ctrlProp210.xml" Type="http://schemas.openxmlformats.org/officeDocument/2006/relationships/ctrlProp" Id="rId21"/><Relationship Target="../ctrlProps/ctrlProp223.xml" Type="http://schemas.openxmlformats.org/officeDocument/2006/relationships/ctrlProp" Id="rId34"/><Relationship Target="../ctrlProps/ctrlProp231.xml" Type="http://schemas.openxmlformats.org/officeDocument/2006/relationships/ctrlProp" Id="rId42"/><Relationship Target="../ctrlProps/ctrlProp236.xml" Type="http://schemas.openxmlformats.org/officeDocument/2006/relationships/ctrlProp" Id="rId47"/><Relationship Target="../ctrlProps/ctrlProp239.xml" Type="http://schemas.openxmlformats.org/officeDocument/2006/relationships/ctrlProp" Id="rId50"/><Relationship Target="../ctrlProps/ctrlProp196.xml" Type="http://schemas.openxmlformats.org/officeDocument/2006/relationships/ctrlProp" Id="rId7"/><Relationship Target="../ctrlProps/ctrlProp201.xml" Type="http://schemas.openxmlformats.org/officeDocument/2006/relationships/ctrlProp" Id="rId12"/><Relationship Target="../ctrlProps/ctrlProp206.xml" Type="http://schemas.openxmlformats.org/officeDocument/2006/relationships/ctrlProp" Id="rId17"/><Relationship Target="../ctrlProps/ctrlProp214.xml" Type="http://schemas.openxmlformats.org/officeDocument/2006/relationships/ctrlProp" Id="rId25"/><Relationship Target="../ctrlProps/ctrlProp222.xml" Type="http://schemas.openxmlformats.org/officeDocument/2006/relationships/ctrlProp" Id="rId33"/><Relationship Target="../ctrlProps/ctrlProp227.xml" Type="http://schemas.openxmlformats.org/officeDocument/2006/relationships/ctrlProp" Id="rId38"/><Relationship Target="../ctrlProps/ctrlProp235.xml" Type="http://schemas.openxmlformats.org/officeDocument/2006/relationships/ctrlProp" Id="rId46"/><Relationship Target="../drawings/drawing8.xml" Type="http://schemas.openxmlformats.org/officeDocument/2006/relationships/drawing" Id="rId2"/><Relationship Target="../ctrlProps/ctrlProp205.xml" Type="http://schemas.openxmlformats.org/officeDocument/2006/relationships/ctrlProp" Id="rId16"/><Relationship Target="../ctrlProps/ctrlProp209.xml" Type="http://schemas.openxmlformats.org/officeDocument/2006/relationships/ctrlProp" Id="rId20"/><Relationship Target="../ctrlProps/ctrlProp218.xml" Type="http://schemas.openxmlformats.org/officeDocument/2006/relationships/ctrlProp" Id="rId29"/><Relationship Target="../ctrlProps/ctrlProp230.xml" Type="http://schemas.openxmlformats.org/officeDocument/2006/relationships/ctrlProp" Id="rId41"/><Relationship Target="../ctrlProps/ctrlProp243.xml" Type="http://schemas.openxmlformats.org/officeDocument/2006/relationships/ctrlProp" Id="rId54"/><Relationship Target="../printerSettings/printerSettings7.bin" Type="http://schemas.openxmlformats.org/officeDocument/2006/relationships/printerSettings" Id="rId1"/><Relationship Target="../ctrlProps/ctrlProp195.xml" Type="http://schemas.openxmlformats.org/officeDocument/2006/relationships/ctrlProp" Id="rId6"/><Relationship Target="../ctrlProps/ctrlProp200.xml" Type="http://schemas.openxmlformats.org/officeDocument/2006/relationships/ctrlProp" Id="rId11"/><Relationship Target="../ctrlProps/ctrlProp213.xml" Type="http://schemas.openxmlformats.org/officeDocument/2006/relationships/ctrlProp" Id="rId24"/><Relationship Target="../ctrlProps/ctrlProp221.xml" Type="http://schemas.openxmlformats.org/officeDocument/2006/relationships/ctrlProp" Id="rId32"/><Relationship Target="../ctrlProps/ctrlProp226.xml" Type="http://schemas.openxmlformats.org/officeDocument/2006/relationships/ctrlProp" Id="rId37"/><Relationship Target="../ctrlProps/ctrlProp229.xml" Type="http://schemas.openxmlformats.org/officeDocument/2006/relationships/ctrlProp" Id="rId40"/><Relationship Target="../ctrlProps/ctrlProp234.xml" Type="http://schemas.openxmlformats.org/officeDocument/2006/relationships/ctrlProp" Id="rId45"/><Relationship Target="../ctrlProps/ctrlProp242.xml" Type="http://schemas.openxmlformats.org/officeDocument/2006/relationships/ctrlProp" Id="rId53"/><Relationship Target="../ctrlProps/ctrlProp194.xml" Type="http://schemas.openxmlformats.org/officeDocument/2006/relationships/ctrlProp" Id="rId5"/><Relationship Target="../ctrlProps/ctrlProp204.xml" Type="http://schemas.openxmlformats.org/officeDocument/2006/relationships/ctrlProp" Id="rId15"/><Relationship Target="../ctrlProps/ctrlProp212.xml" Type="http://schemas.openxmlformats.org/officeDocument/2006/relationships/ctrlProp" Id="rId23"/><Relationship Target="../ctrlProps/ctrlProp217.xml" Type="http://schemas.openxmlformats.org/officeDocument/2006/relationships/ctrlProp" Id="rId28"/><Relationship Target="../ctrlProps/ctrlProp225.xml" Type="http://schemas.openxmlformats.org/officeDocument/2006/relationships/ctrlProp" Id="rId36"/><Relationship Target="../ctrlProps/ctrlProp238.xml" Type="http://schemas.openxmlformats.org/officeDocument/2006/relationships/ctrlProp" Id="rId49"/><Relationship Target="../ctrlProps/ctrlProp199.xml" Type="http://schemas.openxmlformats.org/officeDocument/2006/relationships/ctrlProp" Id="rId10"/><Relationship Target="../ctrlProps/ctrlProp208.xml" Type="http://schemas.openxmlformats.org/officeDocument/2006/relationships/ctrlProp" Id="rId19"/><Relationship Target="../ctrlProps/ctrlProp220.xml" Type="http://schemas.openxmlformats.org/officeDocument/2006/relationships/ctrlProp" Id="rId31"/><Relationship Target="../ctrlProps/ctrlProp233.xml" Type="http://schemas.openxmlformats.org/officeDocument/2006/relationships/ctrlProp" Id="rId44"/><Relationship Target="../ctrlProps/ctrlProp241.xml" Type="http://schemas.openxmlformats.org/officeDocument/2006/relationships/ctrlProp" Id="rId52"/><Relationship Target="../ctrlProps/ctrlProp193.xml" Type="http://schemas.openxmlformats.org/officeDocument/2006/relationships/ctrlProp" Id="rId4"/><Relationship Target="../ctrlProps/ctrlProp198.xml" Type="http://schemas.openxmlformats.org/officeDocument/2006/relationships/ctrlProp" Id="rId9"/><Relationship Target="../ctrlProps/ctrlProp203.xml" Type="http://schemas.openxmlformats.org/officeDocument/2006/relationships/ctrlProp" Id="rId14"/><Relationship Target="../ctrlProps/ctrlProp211.xml" Type="http://schemas.openxmlformats.org/officeDocument/2006/relationships/ctrlProp" Id="rId22"/><Relationship Target="../ctrlProps/ctrlProp216.xml" Type="http://schemas.openxmlformats.org/officeDocument/2006/relationships/ctrlProp" Id="rId27"/><Relationship Target="../ctrlProps/ctrlProp219.xml" Type="http://schemas.openxmlformats.org/officeDocument/2006/relationships/ctrlProp" Id="rId30"/><Relationship Target="../ctrlProps/ctrlProp224.xml" Type="http://schemas.openxmlformats.org/officeDocument/2006/relationships/ctrlProp" Id="rId35"/><Relationship Target="../ctrlProps/ctrlProp232.xml" Type="http://schemas.openxmlformats.org/officeDocument/2006/relationships/ctrlProp" Id="rId43"/><Relationship Target="../ctrlProps/ctrlProp237.xml" Type="http://schemas.openxmlformats.org/officeDocument/2006/relationships/ctrlProp" Id="rId48"/><Relationship Target="../ctrlProps/ctrlProp197.xml" Type="http://schemas.openxmlformats.org/officeDocument/2006/relationships/ctrlProp" Id="rId8"/><Relationship Target="../ctrlProps/ctrlProp240.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2377"/>
      <c r="B2" s="2378"/>
    </row>
    <row r="3" s="111" customFormat="true" ht="22.5" customHeight="true" x14ac:dyDescent="0.35">
      <c r="A3" s="124"/>
      <c r="B3" s="125"/>
    </row>
    <row r="4" s="111" customFormat="true" ht="22.5" customHeight="true" x14ac:dyDescent="0.35">
      <c r="A4" s="120"/>
      <c r="B4" s="121"/>
      <c r="C4" s="388" t="s">
        <v>27</v>
      </c>
    </row>
    <row r="5" s="111" customFormat="true" ht="22.5" customHeight="true" x14ac:dyDescent="0.35">
      <c r="A5" s="2377"/>
      <c r="B5" s="2378"/>
      <c r="C5" s="388"/>
    </row>
    <row r="6" s="111" customFormat="true" ht="29.25" customHeight="true" x14ac:dyDescent="0.2">
      <c r="A6" s="2379"/>
      <c r="B6" s="2381"/>
      <c r="C6" s="388" t="s">
        <v>28</v>
      </c>
    </row>
    <row r="7" s="111" customFormat="true" ht="25.9" customHeight="true" x14ac:dyDescent="0.4">
      <c r="A7" s="2373"/>
      <c r="B7" s="2374"/>
      <c r="C7" s="390" t="str">
        <f ca="true">+Water!B5</f>
        <v>Angola</v>
      </c>
    </row>
    <row r="8" s="111" customFormat="true" ht="15" customHeight="true" x14ac:dyDescent="0.2">
      <c r="A8" s="2375"/>
      <c r="B8" s="2376"/>
      <c r="C8" s="388"/>
    </row>
    <row r="9" s="111" customFormat="true" ht="15" customHeight="true" x14ac:dyDescent="0.2">
      <c r="A9" s="125"/>
      <c r="B9" s="128"/>
      <c r="C9" s="389" t="s">
        <v>145</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MICS00</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MIS07</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MIS11</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DHS16</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2377"/>
      <c r="B108" s="2378"/>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2373"/>
      <c r="B113" s="2374"/>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2375"/>
      <c r="B114" s="2376"/>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2377"/>
      <c r="B208" s="2378"/>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2373"/>
      <c r="B213" s="2374"/>
    </row>
    <row r="214" s="123" customFormat="true" ht="15" customHeight="true" x14ac:dyDescent="0.2">
      <c r="A214" s="2379"/>
      <c r="B214" s="2380"/>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62</v>
      </c>
    </row>
    <row r="4" ht="29.1" customHeight="true" x14ac:dyDescent="0.4">
      <c r="A4" s="35"/>
      <c r="B4" s="2418" t="s">
        <v>122</v>
      </c>
      <c r="C4" s="2418"/>
      <c r="D4" s="2418"/>
      <c r="E4" s="2418"/>
      <c r="F4" s="2418"/>
      <c r="G4" s="2418"/>
      <c r="H4" s="2418"/>
      <c r="I4" s="2418"/>
      <c r="J4" s="2418"/>
      <c r="K4" s="2418"/>
      <c r="L4" s="2418"/>
      <c r="M4" s="2418"/>
      <c r="N4" s="2418"/>
      <c r="O4" s="2418"/>
      <c r="P4" s="2418"/>
      <c r="Q4" s="2418"/>
      <c r="R4" s="2418"/>
      <c r="S4" s="2418"/>
      <c r="T4" s="2418"/>
      <c r="U4" s="2418"/>
      <c r="V4" s="2418"/>
      <c r="W4" s="2418"/>
      <c r="X4" s="2418"/>
      <c r="Y4" s="2418"/>
    </row>
    <row r="5" ht="29.1" customHeight="true" x14ac:dyDescent="0.4">
      <c r="A5" s="35"/>
      <c r="B5" s="2385" t="str">
        <f ca="true">IF(ISERROR(INDIRECT(CONCATENATE($B105,"!A2"))),"",INDIRECT(CONCATENATE($B105,"!A2")))</f>
        <v>Angola</v>
      </c>
      <c r="C5" s="2385"/>
      <c r="D5" s="2385"/>
      <c r="E5" s="2385"/>
      <c r="F5" s="2385"/>
      <c r="G5" s="2385"/>
      <c r="H5" s="2385"/>
      <c r="I5" s="2385"/>
      <c r="J5" s="2385"/>
      <c r="K5" s="2385"/>
      <c r="L5" s="2385"/>
      <c r="M5" s="2385"/>
      <c r="N5" s="2385"/>
      <c r="O5" s="2385"/>
      <c r="P5" s="2385"/>
      <c r="Q5" s="2385"/>
      <c r="R5" s="2385"/>
      <c r="S5" s="2385"/>
      <c r="T5" s="2385"/>
      <c r="U5" s="2385"/>
      <c r="V5" s="2385"/>
      <c r="W5" s="2385"/>
      <c r="X5" s="2385"/>
      <c r="Y5" s="2385"/>
    </row>
    <row r="6" x14ac:dyDescent="0.2">
      <c r="F6" s="36"/>
      <c r="G6" s="36"/>
      <c r="J6" s="37"/>
      <c r="K6" s="37"/>
      <c r="L6" s="37"/>
      <c r="M6" s="37"/>
      <c r="N6" s="37"/>
      <c r="O6" s="37"/>
      <c r="P6" s="37"/>
    </row>
    <row r="7" s="38" customFormat="true" ht="18" x14ac:dyDescent="0.25">
      <c r="B7" s="2382" t="str">
        <f>B118</f>
        <v>National use of drinking water sources, 2000–2020</v>
      </c>
      <c r="C7" s="2382"/>
      <c r="D7" s="2382"/>
      <c r="E7" s="2382"/>
      <c r="F7" s="2382"/>
      <c r="G7" s="2382"/>
      <c r="H7" s="2382"/>
      <c r="I7" s="2382"/>
      <c r="J7" s="2382" t="str">
        <f>B218</f>
        <v>Urban use of drinking water sources,  2000–2020</v>
      </c>
      <c r="K7" s="2382"/>
      <c r="L7" s="2382"/>
      <c r="M7" s="2382"/>
      <c r="N7" s="2382"/>
      <c r="O7" s="2382"/>
      <c r="P7" s="2382"/>
      <c r="Q7" s="2382"/>
      <c r="R7" s="2382" t="str">
        <f>B318</f>
        <v>Rural use of drinking water sources, 2000–2020</v>
      </c>
      <c r="S7" s="2382"/>
      <c r="T7" s="2382"/>
      <c r="U7" s="2382"/>
      <c r="V7" s="2382"/>
      <c r="W7" s="2382"/>
      <c r="X7" s="2382"/>
      <c r="Y7" s="2382"/>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395" t="str">
        <f ca="true">IF(ISERROR(INDIRECT(CONCATENATE($B105,"!A2"))),"",INDIRECT(CONCATENATE($B105,"!A2")))</f>
        <v>Angola</v>
      </c>
      <c r="C31" s="2396"/>
      <c r="D31" s="2396"/>
      <c r="E31" s="2397"/>
      <c r="F31" s="2387" t="s">
        <v>0</v>
      </c>
      <c r="G31" s="2387"/>
      <c r="H31" s="2387"/>
      <c r="I31" s="2388"/>
      <c r="J31" s="2386" t="s">
        <v>1</v>
      </c>
      <c r="K31" s="2387"/>
      <c r="L31" s="2387"/>
      <c r="M31" s="2388"/>
      <c r="N31" s="2386" t="s">
        <v>2</v>
      </c>
      <c r="O31" s="2387"/>
      <c r="P31" s="2387"/>
      <c r="Q31" s="2388"/>
      <c r="R31" s="2386" t="s">
        <v>3</v>
      </c>
      <c r="S31" s="2387"/>
      <c r="T31" s="2387"/>
      <c r="U31" s="2388"/>
      <c r="V31" s="2386" t="s">
        <v>4</v>
      </c>
      <c r="W31" s="2387"/>
      <c r="X31" s="2387"/>
      <c r="Y31" s="2388"/>
    </row>
    <row r="32" s="44" customFormat="true" ht="22.5" customHeight="true" x14ac:dyDescent="0.2">
      <c r="B32" s="2398"/>
      <c r="C32" s="2399"/>
      <c r="D32" s="2399"/>
      <c r="E32" s="2400"/>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2389" t="s">
        <v>5</v>
      </c>
      <c r="C33" s="2390"/>
      <c r="D33" s="2393" t="s">
        <v>25</v>
      </c>
      <c r="E33" s="33">
        <f>C99</f>
        <v>2000</v>
      </c>
      <c r="F33" s="45">
        <f ca="true">E99</f>
        <v>27.280805466032049</v>
      </c>
      <c r="G33" s="46">
        <f t="shared" ref="G33:I34" ca="true" si="0">F99</f>
        <v>10.816283534726793</v>
      </c>
      <c r="H33" s="47">
        <f t="shared" ca="true" si="0"/>
        <v>15.086835976004977</v>
      </c>
      <c r="I33" s="48">
        <f t="shared" ca="true" si="0"/>
        <v>46.816075023236181</v>
      </c>
      <c r="J33" s="45">
        <f ca="true">J99</f>
        <v>45.800954288212125</v>
      </c>
      <c r="K33" s="46">
        <f t="shared" ref="K33:M34" ca="true" si="1">K99</f>
        <v>11.351744797651211</v>
      </c>
      <c r="L33" s="47">
        <f t="shared" ca="true" si="1"/>
        <v>13.039902043381289</v>
      </c>
      <c r="M33" s="48">
        <f t="shared" ca="true" si="1"/>
        <v>29.807398870755378</v>
      </c>
      <c r="N33" s="45">
        <f ca="true">O99</f>
        <v>59.013978994916677</v>
      </c>
      <c r="O33" s="46">
        <f t="shared" ref="O33:Q34" ca="true" si="2">P99</f>
        <v>8.2528880695682503</v>
      </c>
      <c r="P33" s="47">
        <f t="shared" ca="true" si="2"/>
        <v>11.710235116537092</v>
      </c>
      <c r="Q33" s="48">
        <f t="shared" ca="true" si="2"/>
        <v>21.022897818977981</v>
      </c>
      <c r="R33" s="45">
        <f ca="true">T99</f>
        <v>73.400225677304746</v>
      </c>
      <c r="S33" s="46">
        <f t="shared" ref="S33:U34" ca="true" si="3">U99</f>
        <v>8.2326696157300869</v>
      </c>
      <c r="T33" s="47">
        <f t="shared" ca="true" si="3"/>
        <v>7.9895902890341404</v>
      </c>
      <c r="U33" s="48">
        <f t="shared" ca="true" si="3"/>
        <v>10.377514417931025</v>
      </c>
      <c r="V33" s="45">
        <f ca="true">Y99</f>
        <v>85.059545990465324</v>
      </c>
      <c r="W33" s="46">
        <f t="shared" ref="W33:Y34" ca="true" si="4">Z99</f>
        <v>5.4890554052282665</v>
      </c>
      <c r="X33" s="47">
        <f t="shared" ca="true" si="4"/>
        <v>6.7930929476842152</v>
      </c>
      <c r="Y33" s="48">
        <f t="shared" ca="true" si="4"/>
        <v>2.6583056566221899</v>
      </c>
    </row>
    <row r="34" x14ac:dyDescent="0.2">
      <c r="B34" s="2391"/>
      <c r="C34" s="2392"/>
      <c r="D34" s="2394"/>
      <c r="E34" s="34">
        <f>C100</f>
        <v>2020</v>
      </c>
      <c r="F34" s="50">
        <f ca="true">E100</f>
        <v>16.324038661878419</v>
      </c>
      <c r="G34" s="51">
        <f t="shared" ca="true" si="0"/>
        <v>6.4721487354383553</v>
      </c>
      <c r="H34" s="52">
        <f t="shared" ca="true" si="0"/>
        <v>20.301374797716562</v>
      </c>
      <c r="I34" s="53">
        <f t="shared" ca="true" si="0"/>
        <v>56.902437804966667</v>
      </c>
      <c r="J34" s="50">
        <f ca="true">J100</f>
        <v>30.441086416976724</v>
      </c>
      <c r="K34" s="51">
        <f t="shared" ca="true" si="1"/>
        <v>7.5448088307125882</v>
      </c>
      <c r="L34" s="52">
        <f t="shared" ca="true" si="1"/>
        <v>21.264671052205813</v>
      </c>
      <c r="M34" s="53">
        <f t="shared" ca="true" si="1"/>
        <v>40.749433700104873</v>
      </c>
      <c r="N34" s="50">
        <f ca="true">O100</f>
        <v>67.022199967158272</v>
      </c>
      <c r="O34" s="51">
        <f t="shared" ca="true" si="2"/>
        <v>9.3728083400853741</v>
      </c>
      <c r="P34" s="52">
        <f t="shared" ca="true" si="2"/>
        <v>12.749539063402608</v>
      </c>
      <c r="Q34" s="53">
        <f t="shared" ca="true" si="2"/>
        <v>10.855452629353749</v>
      </c>
      <c r="R34" s="50">
        <f ca="true">T100</f>
        <v>88.616334809860504</v>
      </c>
      <c r="S34" s="51">
        <f t="shared" ca="true" si="3"/>
        <v>9.9393292093389114</v>
      </c>
      <c r="T34" s="52">
        <f t="shared" ca="true" si="3"/>
        <v>1.444335980800588</v>
      </c>
      <c r="U34" s="53">
        <f t="shared" ca="true" si="3"/>
        <v>0</v>
      </c>
      <c r="V34" s="50">
        <f ca="true">Y100</f>
        <v>93.938000896069809</v>
      </c>
      <c r="W34" s="51">
        <f t="shared" ca="true" si="4"/>
        <v>6.0619991039301908</v>
      </c>
      <c r="X34" s="52">
        <f t="shared" ca="true" si="4"/>
        <v>0</v>
      </c>
      <c r="Y34" s="53">
        <f t="shared" ca="true" si="4"/>
        <v>0</v>
      </c>
    </row>
    <row r="35" x14ac:dyDescent="0.2">
      <c r="F35" s="36"/>
      <c r="H35" s="39"/>
    </row>
    <row r="36" x14ac:dyDescent="0.2">
      <c r="B36" s="2389" t="s">
        <v>6</v>
      </c>
      <c r="C36" s="2390"/>
      <c r="D36" s="2393" t="s">
        <v>25</v>
      </c>
      <c r="E36" s="33">
        <f>C199</f>
        <v>2000</v>
      </c>
      <c r="F36" s="45">
        <f ca="true">E199</f>
        <v>57.190806572709405</v>
      </c>
      <c r="G36" s="46">
        <f t="shared" ref="G36:I37" ca="true" si="5">F199</f>
        <v>10.495226334211877</v>
      </c>
      <c r="H36" s="47">
        <f t="shared" ca="true" si="5"/>
        <v>13.856643459365515</v>
      </c>
      <c r="I36" s="48">
        <f t="shared" ca="true" si="5"/>
        <v>18.457323633713202</v>
      </c>
      <c r="J36" s="45">
        <f ca="true">J199</f>
        <v>64.35954651203258</v>
      </c>
      <c r="K36" s="46">
        <f t="shared" ref="K36:M37" ca="true" si="6">K199</f>
        <v>8.3026822821396937</v>
      </c>
      <c r="L36" s="47">
        <f t="shared" ca="true" si="6"/>
        <v>10.465649298321978</v>
      </c>
      <c r="M36" s="48">
        <f t="shared" ca="true" si="6"/>
        <v>16.872121907505743</v>
      </c>
      <c r="N36" s="45">
        <f ca="true">O199</f>
        <v>67.92856573221674</v>
      </c>
      <c r="O36" s="46">
        <f t="shared" ref="O36:Q37" ca="true" si="7">P199</f>
        <v>6.5632606821458088</v>
      </c>
      <c r="P36" s="47">
        <f t="shared" ca="true" si="7"/>
        <v>9.990784759304006</v>
      </c>
      <c r="Q36" s="48">
        <f t="shared" ca="true" si="7"/>
        <v>15.517388826333445</v>
      </c>
      <c r="R36" s="45">
        <f ca="true">T199</f>
        <v>74.658101355334125</v>
      </c>
      <c r="S36" s="46">
        <f t="shared" ref="S36:U37" ca="true" si="8">U199</f>
        <v>6.9836918422285885</v>
      </c>
      <c r="T36" s="47">
        <f t="shared" ca="true" si="8"/>
        <v>11.927441023703182</v>
      </c>
      <c r="U36" s="48">
        <f t="shared" ca="true" si="8"/>
        <v>6.4307657787340986</v>
      </c>
      <c r="V36" s="45">
        <f ca="true">Y199</f>
        <v>86.027061303843226</v>
      </c>
      <c r="W36" s="46">
        <f t="shared" ref="W36:Y37" ca="true" si="9">Z199</f>
        <v>4.3225036641438068</v>
      </c>
      <c r="X36" s="47">
        <f t="shared" ca="true" si="9"/>
        <v>6.7524779063389104</v>
      </c>
      <c r="Y36" s="48">
        <f t="shared" ca="true" si="9"/>
        <v>2.8979571256740542</v>
      </c>
    </row>
    <row r="37" x14ac:dyDescent="0.2">
      <c r="B37" s="2391"/>
      <c r="C37" s="2392"/>
      <c r="D37" s="2394"/>
      <c r="E37" s="34">
        <f>C200</f>
        <v>2020</v>
      </c>
      <c r="F37" s="50">
        <f ca="true">E200</f>
        <v>57.158592275269875</v>
      </c>
      <c r="G37" s="51">
        <f t="shared" ca="true" si="5"/>
        <v>10.489314608830007</v>
      </c>
      <c r="H37" s="52">
        <f t="shared" ca="true" si="5"/>
        <v>17.732368061470311</v>
      </c>
      <c r="I37" s="53">
        <f t="shared" ca="true" si="5"/>
        <v>14.619725054429807</v>
      </c>
      <c r="J37" s="50">
        <f ca="true">J200</f>
        <v>77.270988222775841</v>
      </c>
      <c r="K37" s="51">
        <f t="shared" ca="true" si="6"/>
        <v>9.9683186039963978</v>
      </c>
      <c r="L37" s="52">
        <f t="shared" ca="true" si="6"/>
        <v>10.900628106659724</v>
      </c>
      <c r="M37" s="53">
        <f t="shared" ca="true" si="6"/>
        <v>1.8600650665680405</v>
      </c>
      <c r="N37" s="50">
        <f ca="true">O200</f>
        <v>87.155948076223424</v>
      </c>
      <c r="O37" s="51">
        <f t="shared" ca="true" si="7"/>
        <v>8.4210111174557216</v>
      </c>
      <c r="P37" s="52">
        <f t="shared" ca="true" si="7"/>
        <v>4.4230408063208557</v>
      </c>
      <c r="Q37" s="53">
        <f t="shared" ca="true" si="7"/>
        <v>0</v>
      </c>
      <c r="R37" s="50">
        <f ca="true">T200</f>
        <v>88.042471661854876</v>
      </c>
      <c r="S37" s="51">
        <f t="shared" ca="true" si="8"/>
        <v>8.2356968627974254</v>
      </c>
      <c r="T37" s="52">
        <f t="shared" ca="true" si="8"/>
        <v>3.6391797730109374</v>
      </c>
      <c r="U37" s="53">
        <f t="shared" ca="true" si="8"/>
        <v>8.2651702336761446E-2</v>
      </c>
      <c r="V37" s="50">
        <f ca="true">Y200</f>
        <v>94.700028310368992</v>
      </c>
      <c r="W37" s="51">
        <f t="shared" ca="true" si="9"/>
        <v>4.7582843486925572</v>
      </c>
      <c r="X37" s="52">
        <f t="shared" ca="true" si="9"/>
        <v>0.54168734093845217</v>
      </c>
      <c r="Y37" s="53">
        <f t="shared" ca="true" si="9"/>
        <v>0</v>
      </c>
    </row>
    <row r="38" x14ac:dyDescent="0.2">
      <c r="F38" s="36"/>
      <c r="G38" s="36"/>
      <c r="H38" s="39"/>
      <c r="I38" s="39"/>
    </row>
    <row r="39" x14ac:dyDescent="0.2">
      <c r="B39" s="2389" t="s">
        <v>7</v>
      </c>
      <c r="C39" s="2390"/>
      <c r="D39" s="2393" t="s">
        <v>25</v>
      </c>
      <c r="E39" s="33">
        <f>C299</f>
        <v>2000</v>
      </c>
      <c r="F39" s="45">
        <f ca="true">E299</f>
        <v>18.450595380626044</v>
      </c>
      <c r="G39" s="46">
        <f t="shared" ref="G39:I40" ca="true" si="10">F299</f>
        <v>10.77392908394348</v>
      </c>
      <c r="H39" s="47">
        <f t="shared" ca="true" si="10"/>
        <v>17.192098528708925</v>
      </c>
      <c r="I39" s="48">
        <f t="shared" ca="true" si="10"/>
        <v>53.583377006721548</v>
      </c>
      <c r="J39" s="45">
        <f ca="true">J299</f>
        <v>22.942082065514715</v>
      </c>
      <c r="K39" s="46">
        <f t="shared" ref="K39:M40" ca="true" si="11">K299</f>
        <v>10.807454036873619</v>
      </c>
      <c r="L39" s="47">
        <f t="shared" ca="true" si="11"/>
        <v>12.475613656620567</v>
      </c>
      <c r="M39" s="48">
        <f t="shared" ca="true" si="11"/>
        <v>53.774850240991107</v>
      </c>
      <c r="N39" s="45">
        <f ca="true">O299</f>
        <v>23.942364753553797</v>
      </c>
      <c r="O39" s="46">
        <f t="shared" ref="O39:Q40" ca="true" si="12">P299</f>
        <v>9.0247750440749339</v>
      </c>
      <c r="P39" s="47">
        <f t="shared" ca="true" si="12"/>
        <v>15.854563136909263</v>
      </c>
      <c r="Q39" s="48">
        <f t="shared" ca="true" si="12"/>
        <v>51.178297065462004</v>
      </c>
      <c r="R39" s="45">
        <f ca="true">T299</f>
        <v>37.291716509909612</v>
      </c>
      <c r="S39" s="46">
        <f t="shared" ref="S39:U40" ca="true" si="13">U299</f>
        <v>16.977924312470027</v>
      </c>
      <c r="T39" s="47">
        <f t="shared" ca="true" si="13"/>
        <v>15.770626084205901</v>
      </c>
      <c r="U39" s="48">
        <f t="shared" ca="true" si="13"/>
        <v>29.959733093414457</v>
      </c>
      <c r="V39" s="45">
        <f ca="true">Y299</f>
        <v>49.495606442774104</v>
      </c>
      <c r="W39" s="46">
        <f t="shared" ref="W39:Y40" ca="true" si="14">Z299</f>
        <v>12.628204537772355</v>
      </c>
      <c r="X39" s="47">
        <f t="shared" ca="true" si="14"/>
        <v>15.104224797733025</v>
      </c>
      <c r="Y39" s="48">
        <f t="shared" ca="true" si="14"/>
        <v>22.771964221720509</v>
      </c>
    </row>
    <row r="40" x14ac:dyDescent="0.2">
      <c r="B40" s="2391"/>
      <c r="C40" s="2392"/>
      <c r="D40" s="2394"/>
      <c r="E40" s="34">
        <f>C300</f>
        <v>2020</v>
      </c>
      <c r="F40" s="50">
        <f ca="true">E300</f>
        <v>14.339009127154547</v>
      </c>
      <c r="G40" s="51">
        <f t="shared" ca="true" si="10"/>
        <v>8.3730342724983373</v>
      </c>
      <c r="H40" s="52">
        <f t="shared" ca="true" si="10"/>
        <v>20.581541253704302</v>
      </c>
      <c r="I40" s="53">
        <f t="shared" ca="true" si="10"/>
        <v>56.706415346642814</v>
      </c>
      <c r="J40" s="50">
        <f ca="true">J300</f>
        <v>18.032257111032067</v>
      </c>
      <c r="K40" s="51">
        <f t="shared" ca="true" si="11"/>
        <v>8.4945555225566789</v>
      </c>
      <c r="L40" s="52">
        <f t="shared" ca="true" si="11"/>
        <v>20.207125352659716</v>
      </c>
      <c r="M40" s="53">
        <f t="shared" ca="true" si="11"/>
        <v>53.266062013751529</v>
      </c>
      <c r="N40" s="50">
        <f ca="true">O300</f>
        <v>22.382670691013299</v>
      </c>
      <c r="O40" s="51">
        <f t="shared" ca="true" si="12"/>
        <v>8.4368678679503173</v>
      </c>
      <c r="P40" s="52">
        <f t="shared" ca="true" si="12"/>
        <v>22.59474195924642</v>
      </c>
      <c r="Q40" s="53">
        <f t="shared" ca="true" si="12"/>
        <v>46.585719481789965</v>
      </c>
      <c r="R40" s="50">
        <f ca="true">T300</f>
        <v>26.523376554014657</v>
      </c>
      <c r="S40" s="51">
        <f t="shared" ca="true" si="13"/>
        <v>12.075386219498384</v>
      </c>
      <c r="T40" s="52">
        <f t="shared" ca="true" si="13"/>
        <v>24.720286852383197</v>
      </c>
      <c r="U40" s="53">
        <f t="shared" ca="true" si="13"/>
        <v>36.680950374103759</v>
      </c>
      <c r="V40" s="50">
        <f ca="true">Y300</f>
        <v>47.429730046933649</v>
      </c>
      <c r="W40" s="51">
        <f t="shared" ca="true" si="14"/>
        <v>12.101121195403529</v>
      </c>
      <c r="X40" s="52">
        <f t="shared" ca="true" si="14"/>
        <v>20.073976919394056</v>
      </c>
      <c r="Y40" s="53">
        <f t="shared" ca="true" si="14"/>
        <v>20.395171838268766</v>
      </c>
    </row>
    <row r="97" s="40" customFormat="true" ht="16.5" customHeight="true" x14ac:dyDescent="0.2">
      <c r="A97" s="2404" t="s">
        <v>5</v>
      </c>
      <c r="B97" s="2404"/>
      <c r="C97" s="2404"/>
      <c r="D97" s="2401" t="s">
        <v>0</v>
      </c>
      <c r="E97" s="2402"/>
      <c r="F97" s="2402"/>
      <c r="G97" s="2402"/>
      <c r="H97" s="2403"/>
      <c r="I97" s="2401" t="s">
        <v>1</v>
      </c>
      <c r="J97" s="2402"/>
      <c r="K97" s="2402"/>
      <c r="L97" s="2402"/>
      <c r="M97" s="2403"/>
      <c r="N97" s="2401" t="s">
        <v>2</v>
      </c>
      <c r="O97" s="2402"/>
      <c r="P97" s="2402"/>
      <c r="Q97" s="2402"/>
      <c r="R97" s="2403"/>
      <c r="S97" s="2401" t="s">
        <v>3</v>
      </c>
      <c r="T97" s="2402"/>
      <c r="U97" s="2402"/>
      <c r="V97" s="2402"/>
      <c r="W97" s="2403"/>
      <c r="X97" s="2401" t="s">
        <v>4</v>
      </c>
      <c r="Y97" s="2402"/>
      <c r="Z97" s="2402"/>
      <c r="AA97" s="2402"/>
      <c r="AB97" s="2403"/>
    </row>
    <row r="98" s="44" customFormat="true" ht="22.5" customHeight="true" x14ac:dyDescent="0.2">
      <c r="A98" s="2405"/>
      <c r="B98" s="2405"/>
      <c r="C98" s="2405"/>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409" t="s">
        <v>10</v>
      </c>
      <c r="B99" s="2410"/>
      <c r="C99" s="209">
        <v>2000</v>
      </c>
      <c r="D99" s="56">
        <f ca="true">IF((D101+H101)&gt;100,D101*100/(D101+H101),D101)</f>
        <v>38.097089000758842</v>
      </c>
      <c r="E99" s="57">
        <f ca="true">D99*AVERAGEIF(E105:E116,"&gt;0")/100</f>
        <v>27.280805466032049</v>
      </c>
      <c r="F99" s="58">
        <f ca="true">D99*(100-AVERAGEIF(E105:E116,"&gt;0"))/100</f>
        <v>10.816283534726793</v>
      </c>
      <c r="G99" s="59">
        <f ca="true">100-(E99+F99+H99)</f>
        <v>15.086835976004977</v>
      </c>
      <c r="H99" s="60">
        <f ca="true">IF((D101+H101)&gt;100,H101*100/(D101+H101),H101)</f>
        <v>46.816075023236181</v>
      </c>
      <c r="I99" s="56">
        <f ca="true">IF((I101+M101)&gt;100,I101*100/(I101+M101),I101)</f>
        <v>57.152699085863333</v>
      </c>
      <c r="J99" s="57">
        <f ca="true">I99*AVERAGEIF(J105:J116,"&gt;0")/100</f>
        <v>45.800954288212125</v>
      </c>
      <c r="K99" s="61">
        <f ca="true">I99*(100-AVERAGEIF(J105:J116,"&gt;0"))/100</f>
        <v>11.351744797651211</v>
      </c>
      <c r="L99" s="62">
        <f ca="true">100-(J99+K99+M99)</f>
        <v>13.039902043381289</v>
      </c>
      <c r="M99" s="63">
        <f ca="true">IF((I101+M101)&gt;100,M101*100/(I101+M101),M101)</f>
        <v>29.807398870755378</v>
      </c>
      <c r="N99" s="56">
        <f ca="true">IF((N101+R101)&gt;100,N101*100/(N101+R101),N101)</f>
        <v>67.266867064484927</v>
      </c>
      <c r="O99" s="57">
        <f ca="true">N99*AVERAGEIF(O105:O116,"&gt;0")/100</f>
        <v>59.013978994916677</v>
      </c>
      <c r="P99" s="61">
        <f ca="true">N99*(100-AVERAGEIF(O105:O116,"&gt;0"))/100</f>
        <v>8.2528880695682503</v>
      </c>
      <c r="Q99" s="62">
        <f ca="true">100-(O99+P99+R99)</f>
        <v>11.710235116537092</v>
      </c>
      <c r="R99" s="63">
        <f ca="true">IF((N101+R101)&gt;100,R101*100/(N101+R101),R101)</f>
        <v>21.022897818977981</v>
      </c>
      <c r="S99" s="56">
        <f ca="true">IF((S101+W101)&gt;100,S101*100/(S101+W101),S101)</f>
        <v>81.632895293034835</v>
      </c>
      <c r="T99" s="57">
        <f ca="true">S99*AVERAGEIF(T105:T116,"&gt;0")/100</f>
        <v>73.400225677304746</v>
      </c>
      <c r="U99" s="61">
        <f ca="true">S99*(100-AVERAGEIF(T105:T116,"&gt;0"))/100</f>
        <v>8.2326696157300869</v>
      </c>
      <c r="V99" s="62">
        <f ca="true">100-(T99+U99+W99)</f>
        <v>7.9895902890341404</v>
      </c>
      <c r="W99" s="63">
        <f ca="true">IF((S101+W101)&gt;100,W101*100/(S101+W101),W101)</f>
        <v>10.377514417931025</v>
      </c>
      <c r="X99" s="56">
        <f ca="true">IF((X101+AB101)&gt;100,X101*100/(X101+AB101),X101)</f>
        <v>90.548601395693595</v>
      </c>
      <c r="Y99" s="57">
        <f ca="true">X99*AVERAGEIF(Y105:Y116,"&gt;0")/100</f>
        <v>85.059545990465324</v>
      </c>
      <c r="Z99" s="61">
        <f ca="true">X99*(100-AVERAGEIF(Y105:Y116,"&gt;0"))/100</f>
        <v>5.4890554052282665</v>
      </c>
      <c r="AA99" s="62">
        <f ca="true">100-(Y99+Z99+AB99)</f>
        <v>6.7930929476842152</v>
      </c>
      <c r="AB99" s="63">
        <f ca="true">IF((X101+AB101)&gt;100,AB101*100/(X101+AB101),AB101)</f>
        <v>2.6583056566221899</v>
      </c>
    </row>
    <row r="100" s="64" customFormat="true" ht="15" customHeight="true" x14ac:dyDescent="0.2">
      <c r="A100" s="2411"/>
      <c r="B100" s="2412"/>
      <c r="C100" s="210">
        <v>2020</v>
      </c>
      <c r="D100" s="65">
        <f ca="true">IF((D102+H102)&gt;100,D102*100/(D102+H102),D102)</f>
        <v>22.796187397316771</v>
      </c>
      <c r="E100" s="66">
        <f ca="true">D100*AVERAGEIF(E105:E116,"&gt;0")/100</f>
        <v>16.324038661878419</v>
      </c>
      <c r="F100" s="67">
        <f ca="true">D100*(100-AVERAGEIF(E105:E116,"&gt;0"))/100</f>
        <v>6.4721487354383553</v>
      </c>
      <c r="G100" s="68">
        <f ca="true">100-(E100+F100+H100)</f>
        <v>20.301374797716562</v>
      </c>
      <c r="H100" s="69">
        <f ca="true">IF((D102+H102)&gt;100,H102*100/(D102+H102),H102)</f>
        <v>56.902437804966667</v>
      </c>
      <c r="I100" s="65">
        <f ca="true">IF((I102+M102)&gt;100,I102*100/(I102+M102),I102)</f>
        <v>37.985895247689314</v>
      </c>
      <c r="J100" s="66">
        <f ca="true">I100*AVERAGEIF(J105:J116,"&gt;0")/100</f>
        <v>30.441086416976724</v>
      </c>
      <c r="K100" s="67">
        <f ca="true">I100*(100-AVERAGEIF(J105:J116,"&gt;0"))/100</f>
        <v>7.5448088307125882</v>
      </c>
      <c r="L100" s="68">
        <f ca="true">100-(J100+K100+M100)</f>
        <v>21.264671052205813</v>
      </c>
      <c r="M100" s="69">
        <f ca="true">IF((I102+M102)&gt;100,M102*100/(I102+M102),M102)</f>
        <v>40.749433700104873</v>
      </c>
      <c r="N100" s="65">
        <f ca="true">IF((N102+R102)&gt;100,N102*100/(N102+R102),N102)</f>
        <v>76.395008307243643</v>
      </c>
      <c r="O100" s="66">
        <f ca="true">N100*AVERAGEIF(O105:O116,"&gt;0")/100</f>
        <v>67.022199967158272</v>
      </c>
      <c r="P100" s="67">
        <f ca="true">N100*(100-AVERAGEIF(O105:O116,"&gt;0"))/100</f>
        <v>9.3728083400853741</v>
      </c>
      <c r="Q100" s="68">
        <f ca="true">100-(O100+P100+R100)</f>
        <v>12.749539063402608</v>
      </c>
      <c r="R100" s="69">
        <f ca="true">IF((N102+R102)&gt;100,R102*100/(N102+R102),R102)</f>
        <v>10.855452629353749</v>
      </c>
      <c r="S100" s="65">
        <f ca="true">IF((S102+W102)&gt;100,S102*100/(S102+W102),S102)</f>
        <v>98.555664019199412</v>
      </c>
      <c r="T100" s="66">
        <f ca="true">S100*AVERAGEIF(T105:T116,"&gt;0")/100</f>
        <v>88.616334809860504</v>
      </c>
      <c r="U100" s="67">
        <f ca="true">S100*(100-AVERAGEIF(T105:T116,"&gt;0"))/100</f>
        <v>9.9393292093389114</v>
      </c>
      <c r="V100" s="68">
        <f ca="true">100-(T100+U100+W100)</f>
        <v>1.444335980800588</v>
      </c>
      <c r="W100" s="69">
        <f ca="true">IF((S102+W102)&gt;100,W102*100/(S102+W102),W102)</f>
        <v>0</v>
      </c>
      <c r="X100" s="65">
        <f ca="true">IF((X102+AB102)&gt;100,X102*100/(X102+AB102),X102)</f>
        <v>100</v>
      </c>
      <c r="Y100" s="66">
        <f ca="true">X100*AVERAGEIF(Y105:Y116,"&gt;0")/100</f>
        <v>93.938000896069809</v>
      </c>
      <c r="Z100" s="67">
        <f ca="true">X100*(100-AVERAGEIF(Y105:Y116,"&gt;0"))/100</f>
        <v>6.0619991039301908</v>
      </c>
      <c r="AA100" s="68">
        <f ca="true">100-(Y100+Z100+AB100)</f>
        <v>0</v>
      </c>
      <c r="AB100" s="69">
        <f ca="true">IF((X102+AB102)&gt;100,AB102*100/(X102+AB102),AB102)</f>
        <v>0</v>
      </c>
    </row>
    <row r="101" hidden="true" x14ac:dyDescent="0.2">
      <c r="A101" s="2413" t="s">
        <v>12</v>
      </c>
      <c r="B101" s="2414"/>
      <c r="C101" s="70">
        <f>MinRegYear(C99,C105:C116)</f>
        <v>2000</v>
      </c>
      <c r="D101" s="71">
        <f ca="true">IF(MAX(C105:C116)-MIN(C105:C116)&lt;5,AVERAGEIF(C105:C116,"&gt;0",D105:D116),
IF(FORECAST($C101,D$105:D$116,$C$105:$C$116)&lt;0,0,
IF(FORECAST($C101,D$105:D$116,$C$105:$C$116)&gt;100,100,
FORECAST($C101,D$105:D$116,$C$105:$C$116))))</f>
        <v>38.097089000758842</v>
      </c>
      <c r="E101" s="72"/>
      <c r="F101" s="73"/>
      <c r="G101" s="73"/>
      <c r="H101" s="74">
        <f ca="true">IF(MAX(C105:C116)-MIN(C105:C116)&lt;5,AVERAGEIF(C105:C116,"&gt;0",H105:H116),
IF(FORECAST($C101,H$105:H$116,$C$105:$C$116)&lt;0,0,
IF(FORECAST($C101,H$105:H$116,$C$105:$C$116)&gt;100,100,
FORECAST($C101,H$105:H$116,$C$105:$C$116))))</f>
        <v>46.816075023236181</v>
      </c>
      <c r="I101" s="71">
        <f ca="true">IF(MAX(C105:C116)-MIN(C105:C116)&lt;5,AVERAGEIF(C105:C116,"&gt;0",I105:I116),
IF(FORECAST($C101,I$105:I$116,$C$105:$C$116)&lt;0,0,
IF(FORECAST($C101,I$105:I$116,$C$105:$C$116)&gt;100,100,
FORECAST($C101,I$105:I$116,$C$105:$C$116))))</f>
        <v>57.152699085863333</v>
      </c>
      <c r="J101" s="72"/>
      <c r="K101" s="73"/>
      <c r="L101" s="73"/>
      <c r="M101" s="74">
        <f ca="true">IF(MAX(C105:C116)-MIN(C105:C116)&lt;5,AVERAGEIF(C105:C116,"&gt;0",M105:M116),
IF(FORECAST($C101,M$105:M$116,$C$105:$C$116)&lt;0,0,
IF(FORECAST($C101,M$105:M$116,$C$105:$C$116)&gt;100,100,
FORECAST($C101,M$105:M$116,$C$105:$C$116))))</f>
        <v>29.807398870755378</v>
      </c>
      <c r="N101" s="71">
        <f ca="true">IF(MAX(C105:C116)-MIN(C105:C116)&lt;5,AVERAGEIF(C105:C116,"&gt;0",N105:N116),
IF(FORECAST($C101,N$105:N$116,$C$105:$C$116)&lt;0,0,
IF(FORECAST($C101,N$105:N$116,$C$105:$C$116)&gt;100,100,
FORECAST($C101,N$105:N$116,$C$105:$C$116))))</f>
        <v>67.266867064484927</v>
      </c>
      <c r="O101" s="72"/>
      <c r="P101" s="73"/>
      <c r="Q101" s="73"/>
      <c r="R101" s="74">
        <f ca="true">IF(MAX(C105:C116)-MIN(C105:C116)&lt;5,AVERAGEIF(C105:C116,"&gt;0",R105:R116),
IF(FORECAST($C101,R$105:R$116,$C$105:$C$116)&lt;0,0,
IF(FORECAST($C101,R$105:R$116,$C$105:$C$116)&gt;100,100,
FORECAST($C101,R$105:R$116,$C$105:$C$116))))</f>
        <v>21.022897818977981</v>
      </c>
      <c r="S101" s="71">
        <f ca="true">IF(MAX(C105:C116)-MIN(C105:C116)&lt;5,AVERAGEIF(C105:C116,"&gt;0",S105:S116),
IF(FORECAST($C101,S$105:S$116,$C$105:$C$116)&lt;0,0,
IF(FORECAST($C101,S$105:S$116,$C$105:$C$116)&gt;100,100,
FORECAST($C101,S$105:S$116,$C$105:$C$116))))</f>
        <v>81.632895293034835</v>
      </c>
      <c r="T101" s="72"/>
      <c r="U101" s="73"/>
      <c r="V101" s="73"/>
      <c r="W101" s="74">
        <f ca="true">IF(MAX(C105:C116)-MIN(C105:C116)&lt;5,AVERAGEIF(C105:C116,"&gt;0",W105:W116),
IF(FORECAST($C101,W$105:W$116,$C$105:$C$116)&lt;0,0,
IF(FORECAST($C101,W$105:W$116,$C$105:$C$116)&gt;100,100,
FORECAST($C101,W$105:W$116,$C$105:$C$116))))</f>
        <v>10.377514417931025</v>
      </c>
      <c r="X101" s="71">
        <f ca="true">IF(MAX(C105:C116)-MIN(C105:C116)&lt;5,AVERAGEIF(C105:C116,"&gt;0",X105:X116),
IF(FORECAST($C101,X$105:X$116,$C$105:$C$116)&lt;0,0,
IF(FORECAST($C101,X$105:X$116,$C$105:$C$116)&gt;100,100,
FORECAST($C101,X$105:X$116,$C$105:$C$116))))</f>
        <v>90.548601395693595</v>
      </c>
      <c r="Y101" s="72"/>
      <c r="Z101" s="73"/>
      <c r="AA101" s="73"/>
      <c r="AB101" s="74">
        <f ca="true">IF(MAX(C105:C116)-MIN(C105:C116)&lt;5,AVERAGEIF(C105:C116,"&gt;0",AB105:AB116),
IF(FORECAST($C101,AB$105:AB$116,$C$105:$C$116)&lt;0,0,
IF(FORECAST($C101,AB$105:AB$116,$C$105:$C$116)&gt;100,100,
FORECAST($C101,AB$105:AB$116,$C$105:$C$116))))</f>
        <v>2.6583056566221899</v>
      </c>
    </row>
    <row r="102" hidden="true" x14ac:dyDescent="0.2">
      <c r="A102" s="2415"/>
      <c r="B102" s="2416"/>
      <c r="C102" s="49">
        <f>MaxRegYear(C100,C105:C116)</f>
        <v>2018</v>
      </c>
      <c r="D102" s="75">
        <f ca="true">IF(MAX(C105:C116)-MIN(C105:C116)&lt;5,AVERAGEIF(C105:C116,"&gt;0",D105:D116),
IF(FORECAST($C102,D$105:D$116,$C$105:$C$116)&lt;0,0,
IF(FORECAST($C102,D$105:D$116,$C$105:$C$116)&gt;100,100,
FORECAST($C102,D$105:D$116,$C$105:$C$116))))</f>
        <v>22.796187397316771</v>
      </c>
      <c r="E102" s="76"/>
      <c r="F102" s="77"/>
      <c r="G102" s="77"/>
      <c r="H102" s="78">
        <f ca="true">IF(MAX(C105:C116)-MIN(C105:C116)&lt;5,AVERAGEIF(C105:C116,"&gt;0",H105:H116),
IF(FORECAST($C102,H$105:H$116,$C$105:$C$116)&lt;0,0,
IF(FORECAST($C102,H$105:H$116,$C$105:$C$116)&gt;100,100,
FORECAST($C102,H$105:H$116,$C$105:$C$116))))</f>
        <v>56.902437804966667</v>
      </c>
      <c r="I102" s="75">
        <f ca="true">IF(MAX(C105:C116)-MIN(C105:C116)&lt;5,AVERAGEIF(C105:C116,"&gt;0",I105:I116),
IF(FORECAST($C102,I$105:I$116,$C$105:$C$116)&lt;0,0,
IF(FORECAST($C102,I$105:I$116,$C$105:$C$116)&gt;100,100,
FORECAST($C102,I$105:I$116,$C$105:$C$116))))</f>
        <v>37.985895247689314</v>
      </c>
      <c r="J102" s="76"/>
      <c r="K102" s="77"/>
      <c r="L102" s="77"/>
      <c r="M102" s="78">
        <f ca="true">IF(MAX(C105:C116)-MIN(C105:C116)&lt;5,AVERAGEIF(C105:C116,"&gt;0",M105:M116),
IF(FORECAST($C102,M$105:M$116,$C$105:$C$116)&lt;0,0,
IF(FORECAST($C102,M$105:M$116,$C$105:$C$116)&gt;100,100,
FORECAST($C102,M$105:M$116,$C$105:$C$116))))</f>
        <v>40.749433700104873</v>
      </c>
      <c r="N102" s="75">
        <f ca="true">IF(MAX(C105:C116)-MIN(C105:C116)&lt;5,AVERAGEIF(C105:C116,"&gt;0",N105:N116),
IF(FORECAST($C102,N$105:N$116,$C$105:$C$116)&lt;0,0,
IF(FORECAST($C102,N$105:N$116,$C$105:$C$116)&gt;100,100,
FORECAST($C102,N$105:N$116,$C$105:$C$116))))</f>
        <v>76.395008307243643</v>
      </c>
      <c r="O102" s="76"/>
      <c r="P102" s="77"/>
      <c r="Q102" s="77"/>
      <c r="R102" s="78">
        <f ca="true">IF(MAX(C105:C116)-MIN(C105:C116)&lt;5,AVERAGEIF(C105:C116,"&gt;0",R105:R116),
IF(FORECAST($C102,R$105:R$116,$C$105:$C$116)&lt;0,0,
IF(FORECAST($C102,R$105:R$116,$C$105:$C$116)&gt;100,100,
FORECAST($C102,R$105:R$116,$C$105:$C$116))))</f>
        <v>10.855452629353749</v>
      </c>
      <c r="S102" s="75">
        <f ca="true">IF(MAX(C105:C116)-MIN(C105:C116)&lt;5,AVERAGEIF(C105:C116,"&gt;0",S105:S116),
IF(FORECAST($C102,S$105:S$116,$C$105:$C$116)&lt;0,0,
IF(FORECAST($C102,S$105:S$116,$C$105:$C$116)&gt;100,100,
FORECAST($C102,S$105:S$116,$C$105:$C$116))))</f>
        <v>98.555664019199412</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100</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2372" t="s">
        <v>440</v>
      </c>
      <c r="F104" s="219"/>
      <c r="G104" s="219"/>
      <c r="H104" s="85" t="s">
        <v>17</v>
      </c>
      <c r="I104" s="82" t="s">
        <v>14</v>
      </c>
      <c r="J104" s="2372" t="s">
        <v>440</v>
      </c>
      <c r="K104" s="219"/>
      <c r="L104" s="219"/>
      <c r="M104" s="85" t="s">
        <v>17</v>
      </c>
      <c r="N104" s="83" t="s">
        <v>14</v>
      </c>
      <c r="O104" s="2372" t="s">
        <v>440</v>
      </c>
      <c r="P104" s="219"/>
      <c r="Q104" s="219"/>
      <c r="R104" s="85" t="s">
        <v>17</v>
      </c>
      <c r="S104" s="83" t="s">
        <v>14</v>
      </c>
      <c r="T104" s="2372" t="s">
        <v>440</v>
      </c>
      <c r="U104" s="219"/>
      <c r="V104" s="219"/>
      <c r="W104" s="85" t="s">
        <v>17</v>
      </c>
      <c r="X104" s="83" t="s">
        <v>14</v>
      </c>
      <c r="Y104" s="2372" t="s">
        <v>440</v>
      </c>
      <c r="Z104" s="219"/>
      <c r="AA104" s="219"/>
      <c r="AB104" s="85" t="s">
        <v>17</v>
      </c>
      <c r="AD104" s="220"/>
    </row>
    <row r="105" x14ac:dyDescent="0.2">
      <c r="A105" s="87"/>
      <c r="B105" s="466" t="s">
        <v>134</v>
      </c>
      <c r="C105" s="467">
        <v>2000</v>
      </c>
      <c r="D105" s="1">
        <f t="shared" ref="D105:D116" ca="true" si="15">IF(ISERROR(INDIRECT(CONCATENATE($B105,"!C16"))),"",INDIRECT(CONCATENATE($B105,"!C16")))</f>
        <v>43.730879988847285</v>
      </c>
      <c r="E105" s="88">
        <f t="shared" ref="E105:E116" ca="true" si="16">IF(ISERROR(INDIRECT(CONCATENATE($B105,"!C23"))),"",INDIRECT(CONCATENATE($B105,"!C23")))</f>
        <v>73.633078394227681</v>
      </c>
      <c r="F105" s="89"/>
      <c r="G105" s="89"/>
      <c r="H105" s="90">
        <f t="shared" ref="H105:H116" ca="true" si="17">IF(ISERROR(INDIRECT(CONCATENATE($B105,"!C21"))),"",INDIRECT(CONCATENATE($B105,"!C21")))</f>
        <v>40.147865897554119</v>
      </c>
      <c r="I105" s="1">
        <f t="shared" ref="I105:I116" ca="true" si="18">IF(ISERROR(INDIRECT(CONCATENATE($B105,"!D16"))),"",INDIRECT(CONCATENATE($B105,"!D16")))</f>
        <v>56.978362827160502</v>
      </c>
      <c r="J105" s="88">
        <f t="shared" ref="J105:J116" ca="true" si="19">IF(ISERROR(INDIRECT(CONCATENATE($B105,"!D23"))),"",INDIRECT(CONCATENATE($B105,"!D23")))</f>
        <v>77.276430622630414</v>
      </c>
      <c r="K105" s="89"/>
      <c r="L105" s="89"/>
      <c r="M105" s="90">
        <f t="shared" ref="M105:M116" ca="true" si="20">IF(ISERROR(INDIRECT(CONCATENATE($B105,"!D21"))),"",INDIRECT(CONCATENATE($B105,"!D21")))</f>
        <v>27.878619407593014</v>
      </c>
      <c r="N105" s="1">
        <f t="shared" ref="N105:N116" ca="true" si="21">IF(ISERROR(INDIRECT(CONCATENATE($B105,"!E16"))),"",INDIRECT(CONCATENATE($B105,"!E16")))</f>
        <v>65.987926001805334</v>
      </c>
      <c r="O105" s="88">
        <f t="shared" ref="O105:O116" ca="true" si="22">IF(ISERROR(INDIRECT(CONCATENATE($B105,"!E23"))),"",INDIRECT(CONCATENATE($B105,"!E23")))</f>
        <v>86.35873323104623</v>
      </c>
      <c r="P105" s="89"/>
      <c r="Q105" s="89"/>
      <c r="R105" s="90">
        <f t="shared" ref="R105:R116" ca="true" si="23">IF(ISERROR(INDIRECT(CONCATENATE($B105,"!E21"))),"",INDIRECT(CONCATENATE($B105,"!E21")))</f>
        <v>22.146580653141797</v>
      </c>
      <c r="S105" s="1">
        <f t="shared" ref="S105:S116" ca="true" si="24">IF(ISERROR(INDIRECT(CONCATENATE($B105,"!F16"))),"",INDIRECT(CONCATENATE($B105,"!F16")))</f>
        <v>76.97464399968446</v>
      </c>
      <c r="T105" s="88">
        <f t="shared" ref="T105:T116" ca="true" si="25">IF(ISERROR(INDIRECT(CONCATENATE($B105,"!F23"))),"",INDIRECT(CONCATENATE($B105,"!F23")))</f>
        <v>88.217395212282682</v>
      </c>
      <c r="U105" s="89"/>
      <c r="V105" s="89"/>
      <c r="W105" s="90">
        <f t="shared" ref="W105:W116" ca="true" si="26">IF(ISERROR(INDIRECT(CONCATENATE($B105,"!F21"))),"",INDIRECT(CONCATENATE($B105,"!F21")))</f>
        <v>12.75704865624915</v>
      </c>
      <c r="X105" s="1">
        <f t="shared" ref="X105:X116" ca="true" si="27">IF(ISERROR(INDIRECT(CONCATENATE($B105,"!G16"))),"",INDIRECT(CONCATENATE($B105,"!G16")))</f>
        <v>87.486496605103738</v>
      </c>
      <c r="Y105" s="88">
        <f t="shared" ref="Y105:Y116" ca="true" si="28">IF(ISERROR(INDIRECT(CONCATENATE($B105,"!G23"))),"",INDIRECT(CONCATENATE($B105,"!G23")))</f>
        <v>96.105407780170736</v>
      </c>
      <c r="Z105" s="89"/>
      <c r="AA105" s="89"/>
      <c r="AB105" s="90">
        <f t="shared" ref="AB105:AB116" ca="true" si="29">IF(ISERROR(INDIRECT(CONCATENATE($B105,"!G221"))),"",INDIRECT(CONCATENATE($B105,"!G21")))</f>
        <v>3.4278534835647445</v>
      </c>
    </row>
    <row r="106" x14ac:dyDescent="0.2">
      <c r="A106" s="87"/>
      <c r="B106" s="468" t="s">
        <v>167</v>
      </c>
      <c r="C106" s="469">
        <v>2007</v>
      </c>
      <c r="D106" s="2">
        <f t="shared" ca="true" si="15"/>
        <v>24.620911537725224</v>
      </c>
      <c r="E106" s="91" t="str">
        <f t="shared" ca="true" si="16"/>
        <v>N/A</v>
      </c>
      <c r="F106" s="89"/>
      <c r="G106" s="89"/>
      <c r="H106" s="92">
        <f t="shared" ca="true" si="17"/>
        <v>54.171676370123024</v>
      </c>
      <c r="I106" s="2">
        <f t="shared" ca="true" si="18"/>
        <v>56.169909621028054</v>
      </c>
      <c r="J106" s="91" t="str">
        <f t="shared" ca="true" si="19"/>
        <v>N/A</v>
      </c>
      <c r="K106" s="89"/>
      <c r="L106" s="89"/>
      <c r="M106" s="92">
        <f t="shared" ca="true" si="20"/>
        <v>26.680864069900036</v>
      </c>
      <c r="N106" s="2">
        <f t="shared" ca="true" si="21"/>
        <v>79.427198608288364</v>
      </c>
      <c r="O106" s="91" t="str">
        <f t="shared" ca="true" si="22"/>
        <v>N/A</v>
      </c>
      <c r="P106" s="89"/>
      <c r="Q106" s="89"/>
      <c r="R106" s="92">
        <f t="shared" ca="true" si="23"/>
        <v>8.6069230687186131</v>
      </c>
      <c r="S106" s="2">
        <f t="shared" ca="true" si="24"/>
        <v>96.392387148863051</v>
      </c>
      <c r="T106" s="91" t="str">
        <f t="shared" ca="true" si="25"/>
        <v>N/A</v>
      </c>
      <c r="U106" s="89"/>
      <c r="V106" s="89"/>
      <c r="W106" s="92">
        <f t="shared" ca="true" si="26"/>
        <v>1.4544580746661904</v>
      </c>
      <c r="X106" s="2">
        <f t="shared" ca="true" si="27"/>
        <v>99.399151380077242</v>
      </c>
      <c r="Y106" s="91" t="str">
        <f t="shared" ca="true" si="28"/>
        <v>N/A</v>
      </c>
      <c r="Z106" s="89"/>
      <c r="AA106" s="89"/>
      <c r="AB106" s="92">
        <f t="shared" ca="true" si="29"/>
        <v>0.20317598687715449</v>
      </c>
    </row>
    <row r="107" x14ac:dyDescent="0.2">
      <c r="A107" s="87"/>
      <c r="B107" s="468" t="s">
        <v>297</v>
      </c>
      <c r="C107" s="469">
        <v>2011</v>
      </c>
      <c r="D107" s="2">
        <f t="shared" ca="true" si="15"/>
        <v>24.26489517004584</v>
      </c>
      <c r="E107" s="91" t="str">
        <f t="shared" ca="true" si="16"/>
        <v>N/A</v>
      </c>
      <c r="F107" s="89"/>
      <c r="G107" s="89"/>
      <c r="H107" s="92">
        <f t="shared" ca="true" si="17"/>
        <v>68.138604114845961</v>
      </c>
      <c r="I107" s="2">
        <f t="shared" ca="true" si="18"/>
        <v>34.349786673696954</v>
      </c>
      <c r="J107" s="91" t="str">
        <f t="shared" ca="true" si="19"/>
        <v>N/A</v>
      </c>
      <c r="K107" s="89"/>
      <c r="L107" s="89"/>
      <c r="M107" s="92">
        <f t="shared" ca="true" si="20"/>
        <v>55.953479237338996</v>
      </c>
      <c r="N107" s="2">
        <f t="shared" ca="true" si="21"/>
        <v>61.438889093386173</v>
      </c>
      <c r="O107" s="91" t="str">
        <f t="shared" ca="true" si="22"/>
        <v>N/A</v>
      </c>
      <c r="P107" s="89"/>
      <c r="Q107" s="89"/>
      <c r="R107" s="92">
        <f t="shared" ca="true" si="23"/>
        <v>26.445216940390925</v>
      </c>
      <c r="S107" s="2">
        <f t="shared" ca="true" si="24"/>
        <v>92.15984419890448</v>
      </c>
      <c r="T107" s="91" t="str">
        <f t="shared" ca="true" si="25"/>
        <v>N/A</v>
      </c>
      <c r="U107" s="89"/>
      <c r="V107" s="89"/>
      <c r="W107" s="92">
        <f t="shared" ca="true" si="26"/>
        <v>3.5067994683470896</v>
      </c>
      <c r="X107" s="2">
        <f t="shared" ca="true" si="27"/>
        <v>98.985461392544323</v>
      </c>
      <c r="Y107" s="91" t="str">
        <f t="shared" ca="true" si="28"/>
        <v>N/A</v>
      </c>
      <c r="Z107" s="89"/>
      <c r="AA107" s="89"/>
      <c r="AB107" s="92">
        <f t="shared" ca="true" si="29"/>
        <v>0.15811620666713166</v>
      </c>
      <c r="AD107" s="93"/>
    </row>
    <row r="108" x14ac:dyDescent="0.2">
      <c r="A108" s="87"/>
      <c r="B108" s="468" t="s">
        <v>169</v>
      </c>
      <c r="C108" s="469">
        <v>2016</v>
      </c>
      <c r="D108" s="2">
        <f t="shared" ca="true" si="15"/>
        <v>30.869966277693074</v>
      </c>
      <c r="E108" s="91">
        <f t="shared" ca="true" si="16"/>
        <v>69.584191909488453</v>
      </c>
      <c r="F108" s="89"/>
      <c r="G108" s="89"/>
      <c r="H108" s="92">
        <f t="shared" ca="true" si="17"/>
        <v>43.858172298134235</v>
      </c>
      <c r="I108" s="2">
        <f t="shared" ca="true" si="18"/>
        <v>44.908774416126853</v>
      </c>
      <c r="J108" s="91">
        <f t="shared" ca="true" si="19"/>
        <v>82.999304454738663</v>
      </c>
      <c r="K108" s="89"/>
      <c r="L108" s="89"/>
      <c r="M108" s="92">
        <f t="shared" ca="true" si="20"/>
        <v>29.384920779182629</v>
      </c>
      <c r="N108" s="2">
        <f t="shared" ca="true" si="21"/>
        <v>79.455499124115249</v>
      </c>
      <c r="O108" s="91">
        <f t="shared" ca="true" si="22"/>
        <v>89.103516076159721</v>
      </c>
      <c r="P108" s="89"/>
      <c r="Q108" s="89"/>
      <c r="R108" s="92">
        <f t="shared" ca="true" si="23"/>
        <v>7.6876963665924389</v>
      </c>
      <c r="S108" s="2">
        <f t="shared" ca="true" si="24"/>
        <v>92.969935640776839</v>
      </c>
      <c r="T108" s="91">
        <f t="shared" ca="true" si="25"/>
        <v>91.612624080362636</v>
      </c>
      <c r="U108" s="89"/>
      <c r="V108" s="89"/>
      <c r="W108" s="92">
        <f t="shared" ca="true" si="26"/>
        <v>1.7238687875188377</v>
      </c>
      <c r="X108" s="2">
        <f t="shared" ca="true" si="27"/>
        <v>97.312698650855182</v>
      </c>
      <c r="Y108" s="91">
        <f t="shared" ca="true" si="28"/>
        <v>91.770594011968868</v>
      </c>
      <c r="Z108" s="89"/>
      <c r="AA108" s="89"/>
      <c r="AB108" s="92">
        <f t="shared" ca="true" si="29"/>
        <v>0.42316281736615613</v>
      </c>
    </row>
    <row r="109" x14ac:dyDescent="0.2">
      <c r="A109" s="87"/>
      <c r="B109" s="468"/>
      <c r="C109" s="469"/>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68"/>
      <c r="C110" s="469"/>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68"/>
      <c r="C111" s="469"/>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68"/>
      <c r="C112" s="469"/>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68"/>
      <c r="C113" s="469"/>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68"/>
      <c r="C114" s="469"/>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68"/>
      <c r="C115" s="469"/>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70"/>
      <c r="C116" s="471"/>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382" t="str">
        <f>CONCATENATE("National use of drinking water sources, ",C99,"–",C100)</f>
        <v>National use of drinking water sources, 2000–2020</v>
      </c>
      <c r="C118" s="2383"/>
      <c r="D118" s="2383"/>
      <c r="E118" s="2383"/>
      <c r="F118" s="2383"/>
      <c r="G118" s="2383"/>
      <c r="H118" s="2383"/>
      <c r="I118" s="2383"/>
      <c r="J118" s="2383"/>
      <c r="K118" s="2383"/>
      <c r="L118" s="2383"/>
      <c r="N118" s="98"/>
      <c r="O118" s="98"/>
      <c r="P118" s="98"/>
      <c r="Q118" s="98"/>
      <c r="R118" s="98"/>
      <c r="S118" s="2406" t="s">
        <v>11</v>
      </c>
      <c r="T118" s="2407"/>
      <c r="U118" s="2407"/>
      <c r="V118" s="2407"/>
      <c r="W118" s="2408"/>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2404" t="s">
        <v>6</v>
      </c>
      <c r="B197" s="2404"/>
      <c r="C197" s="2404"/>
      <c r="D197" s="2401" t="s">
        <v>0</v>
      </c>
      <c r="E197" s="2402"/>
      <c r="F197" s="2402"/>
      <c r="G197" s="2402"/>
      <c r="H197" s="2403"/>
      <c r="I197" s="2401" t="s">
        <v>1</v>
      </c>
      <c r="J197" s="2402"/>
      <c r="K197" s="2402"/>
      <c r="L197" s="2402"/>
      <c r="M197" s="2403"/>
      <c r="N197" s="2401" t="s">
        <v>2</v>
      </c>
      <c r="O197" s="2402"/>
      <c r="P197" s="2402"/>
      <c r="Q197" s="2402"/>
      <c r="R197" s="2403"/>
      <c r="S197" s="2401" t="s">
        <v>3</v>
      </c>
      <c r="T197" s="2402"/>
      <c r="U197" s="2402"/>
      <c r="V197" s="2402"/>
      <c r="W197" s="2403"/>
      <c r="X197" s="2401" t="s">
        <v>4</v>
      </c>
      <c r="Y197" s="2402"/>
      <c r="Z197" s="2402"/>
      <c r="AA197" s="2402"/>
      <c r="AB197" s="2403"/>
    </row>
    <row r="198" s="44" customFormat="true" ht="22.5" customHeight="true" x14ac:dyDescent="0.2">
      <c r="A198" s="2417"/>
      <c r="B198" s="2417"/>
      <c r="C198" s="2417"/>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409" t="s">
        <v>10</v>
      </c>
      <c r="B199" s="2410"/>
      <c r="C199" s="209">
        <v>2000</v>
      </c>
      <c r="D199" s="56">
        <f ca="true">IF((D201+H201)&gt;100,D201*100/(D201+H201),D201)</f>
        <v>67.686032906921284</v>
      </c>
      <c r="E199" s="57">
        <f ca="true">D199*AVERAGEIF(E205:E216,"&gt;0")/100</f>
        <v>57.190806572709405</v>
      </c>
      <c r="F199" s="58">
        <f ca="true">D199*(100-AVERAGEIF(E205:E216,"&gt;0"))/100</f>
        <v>10.495226334211877</v>
      </c>
      <c r="G199" s="59">
        <f ca="true">100-(E199+F199+H199)</f>
        <v>13.856643459365515</v>
      </c>
      <c r="H199" s="60">
        <f ca="true">IF((D201+H201)&gt;100,H201*100/(D201+H201),H201)</f>
        <v>18.457323633713202</v>
      </c>
      <c r="I199" s="56">
        <f ca="true">IF((I201+M201)&gt;100,I201*100/(I201+M201),I201)</f>
        <v>72.662228794172279</v>
      </c>
      <c r="J199" s="57">
        <f ca="true">I199*AVERAGEIF(J205:J216,"&gt;0")/100</f>
        <v>64.35954651203258</v>
      </c>
      <c r="K199" s="61">
        <f ca="true">I199*(100-AVERAGEIF(J205:J216,"&gt;0"))/100</f>
        <v>8.3026822821396937</v>
      </c>
      <c r="L199" s="62">
        <f ca="true">100-(J199+K199+M199)</f>
        <v>10.465649298321978</v>
      </c>
      <c r="M199" s="63">
        <f ca="true">IF((I201+M201)&gt;100,M201*100/(I201+M201),M201)</f>
        <v>16.872121907505743</v>
      </c>
      <c r="N199" s="56">
        <f ca="true">IF((N201+R201)&gt;100,N201*100/(N201+R201),N201)</f>
        <v>74.491826414362549</v>
      </c>
      <c r="O199" s="57">
        <f ca="true">N199*AVERAGEIF(O205:O216,"&gt;0")/100</f>
        <v>67.92856573221674</v>
      </c>
      <c r="P199" s="61">
        <f ca="true">N199*(100-AVERAGEIF(O205:O216,"&gt;0"))/100</f>
        <v>6.5632606821458088</v>
      </c>
      <c r="Q199" s="62">
        <f ca="true">100-(O199+P199+R199)</f>
        <v>9.990784759304006</v>
      </c>
      <c r="R199" s="63">
        <f ca="true">IF((N201+R201)&gt;100,R201*100/(N201+R201),R201)</f>
        <v>15.517388826333445</v>
      </c>
      <c r="S199" s="56">
        <f ca="true">IF((S201+W201)&gt;100,S201*100/(S201+W201),S201)</f>
        <v>81.64179319756272</v>
      </c>
      <c r="T199" s="57">
        <f ca="true">S199*AVERAGEIF(T205:T216,"&gt;0")/100</f>
        <v>74.658101355334125</v>
      </c>
      <c r="U199" s="61">
        <f ca="true">S199*(100-AVERAGEIF(T205:T216,"&gt;0"))/100</f>
        <v>6.9836918422285885</v>
      </c>
      <c r="V199" s="62">
        <f ca="true">100-(T199+U199+W199)</f>
        <v>11.927441023703182</v>
      </c>
      <c r="W199" s="63">
        <f ca="true">IF((S201+W201)&gt;100,W201*100/(S201+W201),W201)</f>
        <v>6.4307657787340986</v>
      </c>
      <c r="X199" s="56">
        <f ca="true">IF((X201+AB201)&gt;100,X201*100/(X201+AB201),X201)</f>
        <v>90.349564967987021</v>
      </c>
      <c r="Y199" s="57">
        <f ca="true">X199*AVERAGEIF(Y205:Y216,"&gt;0")/100</f>
        <v>86.027061303843226</v>
      </c>
      <c r="Z199" s="61">
        <f ca="true">X199*(100-AVERAGEIF(Y205:Y216,"&gt;0"))/100</f>
        <v>4.3225036641438068</v>
      </c>
      <c r="AA199" s="62">
        <f ca="true">100-(Y199+Z199+AB199)</f>
        <v>6.7524779063389104</v>
      </c>
      <c r="AB199" s="63">
        <f ca="true">IF((X201+AB201)&gt;100,AB201*100/(X201+AB201),AB201)</f>
        <v>2.8979571256740542</v>
      </c>
    </row>
    <row r="200" s="64" customFormat="true" ht="15" customHeight="true" x14ac:dyDescent="0.2">
      <c r="A200" s="2411"/>
      <c r="B200" s="2412"/>
      <c r="C200" s="210">
        <v>2020</v>
      </c>
      <c r="D200" s="65">
        <f ca="true">IF((D202+H202)&gt;100,D202*100/(D202+H202),D202)</f>
        <v>67.647906884099882</v>
      </c>
      <c r="E200" s="66">
        <f ca="true">D200*AVERAGEIF(E205:E216,"&gt;0")/100</f>
        <v>57.158592275269875</v>
      </c>
      <c r="F200" s="67">
        <f ca="true">D200*(100-AVERAGEIF(E205:E216,"&gt;0"))/100</f>
        <v>10.489314608830007</v>
      </c>
      <c r="G200" s="68">
        <f ca="true">100-(E200+F200+H200)</f>
        <v>17.732368061470311</v>
      </c>
      <c r="H200" s="69">
        <f ca="true">IF((D202+H202)&gt;100,H202*100/(D202+H202),H202)</f>
        <v>14.619725054429807</v>
      </c>
      <c r="I200" s="65">
        <f ca="true">IF((I202+M202)&gt;100,I202*100/(I202+M202),I202)</f>
        <v>87.239306826772236</v>
      </c>
      <c r="J200" s="66">
        <f ca="true">I200*AVERAGEIF(J205:J216,"&gt;0")/100</f>
        <v>77.270988222775841</v>
      </c>
      <c r="K200" s="67">
        <f ca="true">I200*(100-AVERAGEIF(J205:J216,"&gt;0"))/100</f>
        <v>9.9683186039963978</v>
      </c>
      <c r="L200" s="68">
        <f ca="true">100-(J200+K200+M200)</f>
        <v>10.900628106659724</v>
      </c>
      <c r="M200" s="69">
        <f ca="true">IF((I202+M202)&gt;100,M202*100/(I202+M202),M202)</f>
        <v>1.8600650665680405</v>
      </c>
      <c r="N200" s="65">
        <f ca="true">IF((N202+R202)&gt;100,N202*100/(N202+R202),N202)</f>
        <v>95.576959193679158</v>
      </c>
      <c r="O200" s="66">
        <f ca="true">N200*AVERAGEIF(O205:O216,"&gt;0")/100</f>
        <v>87.155948076223424</v>
      </c>
      <c r="P200" s="67">
        <f ca="true">N200*(100-AVERAGEIF(O205:O216,"&gt;0"))/100</f>
        <v>8.4210111174557216</v>
      </c>
      <c r="Q200" s="68">
        <f ca="true">100-(O200+P200+R200)</f>
        <v>4.4230408063208557</v>
      </c>
      <c r="R200" s="69">
        <f ca="true">IF((N202+R202)&gt;100,R202*100/(N202+R202),R202)</f>
        <v>0</v>
      </c>
      <c r="S200" s="65">
        <f ca="true">IF((S202+W202)&gt;100,S202*100/(S202+W202),S202)</f>
        <v>96.278168524652301</v>
      </c>
      <c r="T200" s="66">
        <f ca="true">S200*AVERAGEIF(T205:T216,"&gt;0")/100</f>
        <v>88.042471661854876</v>
      </c>
      <c r="U200" s="67">
        <f ca="true">S200*(100-AVERAGEIF(T205:T216,"&gt;0"))/100</f>
        <v>8.2356968627974254</v>
      </c>
      <c r="V200" s="68">
        <f ca="true">100-(T200+U200+W200)</f>
        <v>3.6391797730109374</v>
      </c>
      <c r="W200" s="69">
        <f ca="true">IF((S202+W202)&gt;100,W202*100/(S202+W202),W202)</f>
        <v>8.2651702336761446E-2</v>
      </c>
      <c r="X200" s="65">
        <f ca="true">IF((X202+AB202)&gt;100,X202*100/(X202+AB202),X202)</f>
        <v>99.458312659061562</v>
      </c>
      <c r="Y200" s="66">
        <f ca="true">X200*AVERAGEIF(Y205:Y216,"&gt;0")/100</f>
        <v>94.700028310368992</v>
      </c>
      <c r="Z200" s="67">
        <f ca="true">X200*(100-AVERAGEIF(Y205:Y216,"&gt;0"))/100</f>
        <v>4.7582843486925572</v>
      </c>
      <c r="AA200" s="68">
        <f ca="true">100-(Y200+Z200+AB200)</f>
        <v>0.54168734093845217</v>
      </c>
      <c r="AB200" s="69">
        <f ca="true">IF((X202+AB202)&gt;100,AB202*100/(X202+AB202),AB202)</f>
        <v>0</v>
      </c>
    </row>
    <row r="201" hidden="true" x14ac:dyDescent="0.2">
      <c r="A201" s="2413" t="s">
        <v>12</v>
      </c>
      <c r="B201" s="2414"/>
      <c r="C201" s="70">
        <f>MinRegYear(C199,C205:C216)</f>
        <v>2000</v>
      </c>
      <c r="D201" s="71">
        <f ca="true">IF(MAX(C205:C216)-MIN(C205:C216)&lt;5,AVERAGEIF(C205:C216,"&gt;0",D205:D216),
IF(FORECAST($C201,D$205:D$216,$C$205:$C$216)&lt;0,0,
IF(FORECAST($C201,D$205:D$216,$C$205:$C$216)&gt;100,100,
FORECAST($C201,D$205:D$216,$C$205:$C$216))))</f>
        <v>67.686032906921284</v>
      </c>
      <c r="E201" s="72"/>
      <c r="F201" s="73"/>
      <c r="G201" s="73"/>
      <c r="H201" s="74">
        <f ca="true">IF(MAX(C205:C216)-MIN(C205:C216)&lt;5,AVERAGEIF(C205:C216,"&gt;0",H205:H216),
IF(FORECAST($C201,H$205:H$216,$C$205:$C$216)&lt;0,0,
IF(FORECAST($C201,H$205:H$216,$C$205:$C$216)&gt;100,100,
FORECAST($C201,H$205:H$216,$C$205:$C$216))))</f>
        <v>18.457323633713202</v>
      </c>
      <c r="I201" s="71">
        <f ca="true">IF(MAX(C205:C216)-MIN(C205:C216)&lt;5,AVERAGEIF(C205:C216,"&gt;0",I205:I216),
IF(FORECAST($C201,I$205:I$216,$C$205:$C$216)&lt;0,0,
IF(FORECAST($C201,I$205:I$216,$C$205:$C$216)&gt;100,100,
FORECAST($C201,I$205:I$216,$C$205:$C$216))))</f>
        <v>72.662228794172279</v>
      </c>
      <c r="J201" s="72"/>
      <c r="K201" s="73"/>
      <c r="L201" s="73"/>
      <c r="M201" s="74">
        <f ca="true">IF(MAX(C205:C216)-MIN(C205:C216)&lt;5,AVERAGEIF(C205:C216,"&gt;0",M205:M216),
IF(FORECAST($C201,M$205:M$216,$C$205:$C$216)&lt;0,0,
IF(FORECAST($C201,M$205:M$216,$C$205:$C$216)&gt;100,100,
FORECAST($C201,M$205:M$216,$C$205:$C$216))))</f>
        <v>16.872121907505743</v>
      </c>
      <c r="N201" s="71">
        <f ca="true">IF(MAX(C205:C216)-MIN(C205:C216)&lt;5,AVERAGEIF(C205:C216,"&gt;0",N205:N216),
IF(FORECAST($C201,N$205:N$216,$C$205:$C$216)&lt;0,0,
IF(FORECAST($C201,N$205:N$216,$C$205:$C$216)&gt;100,100,
FORECAST($C201,N$205:N$216,$C$205:$C$216))))</f>
        <v>74.491826414362549</v>
      </c>
      <c r="O201" s="72"/>
      <c r="P201" s="73"/>
      <c r="Q201" s="73"/>
      <c r="R201" s="74">
        <f ca="true">IF(MAX(C205:C216)-MIN(C205:C216)&lt;5,AVERAGEIF(C205:C216,"&gt;0",R205:R216),
IF(FORECAST($C201,R$205:R$216,$C$205:$C$216)&lt;0,0,
IF(FORECAST($C201,R$205:R$216,$C$205:$C$216)&gt;100,100,
FORECAST($C201,R$205:R$216,$C$205:$C$216))))</f>
        <v>15.517388826333445</v>
      </c>
      <c r="S201" s="71">
        <f ca="true">IF(MAX(C205:C216)-MIN(C205:C216)&lt;5,AVERAGEIF(C205:C216,"&gt;0",S205:S216),
IF(FORECAST($C201,S$205:S$216,$C$205:$C$216)&lt;0,0,
IF(FORECAST($C201,S$205:S$216,$C$205:$C$216)&gt;100,100,
FORECAST($C201,S$205:S$216,$C$205:$C$216))))</f>
        <v>81.64179319756272</v>
      </c>
      <c r="T201" s="72"/>
      <c r="U201" s="73"/>
      <c r="V201" s="73"/>
      <c r="W201" s="74">
        <f ca="true">IF(MAX(C205:C216)-MIN(C205:C216)&lt;5,AVERAGEIF(C205:C216,"&gt;0",W205:W216),
IF(FORECAST($C201,W$205:W$216,$C$205:$C$216)&lt;0,0,
IF(FORECAST($C201,W$205:W$216,$C$205:$C$216)&gt;100,100,
FORECAST($C201,W$205:W$216,$C$205:$C$216))))</f>
        <v>6.4307657787340986</v>
      </c>
      <c r="X201" s="71">
        <f ca="true">IF(MAX(C205:C216)-MIN(C205:C216)&lt;5,AVERAGEIF(C205:C216,"&gt;0",X205:X216),
IF(FORECAST($C201,X$205:X$216,$C$205:$C$216)&lt;0,0,
IF(FORECAST($C201,X$205:X$216,$C$205:$C$216)&gt;100,100,
FORECAST($C201,X$205:X$216,$C$205:$C$216))))</f>
        <v>90.349564967987021</v>
      </c>
      <c r="Y201" s="72"/>
      <c r="Z201" s="73"/>
      <c r="AA201" s="73"/>
      <c r="AB201" s="74">
        <f ca="true">IF(MAX(C205:C216)-MIN(C205:C216)&lt;5,AVERAGEIF(C205:C216,"&gt;0",AB205:AB216),
IF(FORECAST($C201,AB$205:AB$216,$C$205:$C$216)&lt;0,0,
IF(FORECAST($C201,AB$205:AB$216,$C$205:$C$216)&gt;100,100,
FORECAST($C201,AB$205:AB$216,$C$205:$C$216))))</f>
        <v>2.8979571256740542</v>
      </c>
    </row>
    <row r="202" hidden="true" x14ac:dyDescent="0.2">
      <c r="A202" s="2415"/>
      <c r="B202" s="2416"/>
      <c r="C202" s="49">
        <f>MaxRegYear(C200,C205:C216)</f>
        <v>2018</v>
      </c>
      <c r="D202" s="75">
        <f ca="true">IF(MAX(C205:C216)-MIN(C205:C216)&lt;5,AVERAGEIF(C205:C216,"&gt;0",D205:D216),
IF(FORECAST($C202,D$205:D$216,$C$205:$C$216)&lt;0,0,
IF(FORECAST($C202,D$205:D$216,$C$205:$C$216)&gt;100,100,
FORECAST($C202,D$205:D$216,$C$205:$C$216))))</f>
        <v>67.647906884099882</v>
      </c>
      <c r="E202" s="76"/>
      <c r="F202" s="77"/>
      <c r="G202" s="77"/>
      <c r="H202" s="78">
        <f ca="true">IF(MAX(C205:C216)-MIN(C205:C216)&lt;5,AVERAGEIF(C205:C216,"&gt;0",H205:H216),
IF(FORECAST($C202,H$205:H$216,$C$205:$C$216)&lt;0,0,
IF(FORECAST($C202,H$205:H$216,$C$205:$C$216)&gt;100,100,
FORECAST($C202,H$205:H$216,$C$205:$C$216))))</f>
        <v>14.619725054429807</v>
      </c>
      <c r="I202" s="75">
        <f ca="true">IF(MAX(C205:C216)-MIN(C205:C216)&lt;5,AVERAGEIF(C205:C216,"&gt;0",I205:I216),
IF(FORECAST($C202,I$205:I$216,$C$205:$C$216)&lt;0,0,
IF(FORECAST($C202,I$205:I$216,$C$205:$C$216)&gt;100,100,
FORECAST($C202,I$205:I$216,$C$205:$C$216))))</f>
        <v>87.239306826772236</v>
      </c>
      <c r="J202" s="76"/>
      <c r="K202" s="77"/>
      <c r="L202" s="77"/>
      <c r="M202" s="78">
        <f ca="true">IF(MAX(C205:C216)-MIN(C205:C216)&lt;5,AVERAGEIF(C205:C216,"&gt;0",M205:M216),
IF(FORECAST($C202,M$205:M$216,$C$205:$C$216)&lt;0,0,
IF(FORECAST($C202,M$205:M$216,$C$205:$C$216)&gt;100,100,
FORECAST($C202,M$205:M$216,$C$205:$C$216))))</f>
        <v>1.8600650665680405</v>
      </c>
      <c r="N202" s="75">
        <f ca="true">IF(MAX(C205:C216)-MIN(C205:C216)&lt;5,AVERAGEIF(C205:C216,"&gt;0",N205:N216),
IF(FORECAST($C202,N$205:N$216,$C$205:$C$216)&lt;0,0,
IF(FORECAST($C202,N$205:N$216,$C$205:$C$216)&gt;100,100,
FORECAST($C202,N$205:N$216,$C$205:$C$216))))</f>
        <v>95.576959193679158</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96.278168524652301</v>
      </c>
      <c r="T202" s="76"/>
      <c r="U202" s="77"/>
      <c r="V202" s="77"/>
      <c r="W202" s="78">
        <f ca="true">IF(MAX(C205:C216)-MIN(C205:C216)&lt;5,AVERAGEIF(C205:C216,"&gt;0",W205:W216),
IF(FORECAST($C202,W$205:W$216,$C$205:$C$216)&lt;0,0,
IF(FORECAST($C202,W$205:W$216,$C$205:$C$216)&gt;100,100,
FORECAST($C202,W$205:W$216,$C$205:$C$216))))</f>
        <v>8.2651702336761446E-2</v>
      </c>
      <c r="X202" s="75">
        <f ca="true">IF(MAX(C205:C216)-MIN(C205:C216)&lt;5,AVERAGEIF(C205:C216,"&gt;0",X205:X216),
IF(FORECAST($C202,X$205:X$216,$C$205:$C$216)&lt;0,0,
IF(FORECAST($C202,X$205:X$216,$C$205:$C$216)&gt;100,100,
FORECAST($C202,X$205:X$216,$C$205:$C$216))))</f>
        <v>99.458312659061562</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2372" t="s">
        <v>440</v>
      </c>
      <c r="F204" s="219"/>
      <c r="G204" s="219"/>
      <c r="H204" s="85" t="s">
        <v>17</v>
      </c>
      <c r="I204" s="83" t="s">
        <v>14</v>
      </c>
      <c r="J204" s="2372" t="s">
        <v>440</v>
      </c>
      <c r="K204" s="219"/>
      <c r="L204" s="219"/>
      <c r="M204" s="85" t="s">
        <v>17</v>
      </c>
      <c r="N204" s="83" t="s">
        <v>14</v>
      </c>
      <c r="O204" s="2372" t="s">
        <v>440</v>
      </c>
      <c r="P204" s="219"/>
      <c r="Q204" s="219"/>
      <c r="R204" s="85" t="s">
        <v>17</v>
      </c>
      <c r="S204" s="83" t="s">
        <v>14</v>
      </c>
      <c r="T204" s="2372" t="s">
        <v>440</v>
      </c>
      <c r="U204" s="219"/>
      <c r="V204" s="219"/>
      <c r="W204" s="85" t="s">
        <v>17</v>
      </c>
      <c r="X204" s="83" t="s">
        <v>14</v>
      </c>
      <c r="Y204" s="2372" t="s">
        <v>440</v>
      </c>
      <c r="Z204" s="219"/>
      <c r="AA204" s="219"/>
      <c r="AB204" s="85" t="s">
        <v>17</v>
      </c>
      <c r="AD204" s="220"/>
    </row>
    <row r="205" x14ac:dyDescent="0.2">
      <c r="A205" s="87"/>
      <c r="B205" s="466" t="s">
        <v>134</v>
      </c>
      <c r="C205" s="467">
        <v>2000</v>
      </c>
      <c r="D205" s="1">
        <f t="shared" ref="D205:D216" ca="true" si="50">IF(ISERROR(INDIRECT(CONCATENATE($B205,"!H16"))),"",INDIRECT(CONCATENATE($B205,"!H16")))</f>
        <v>67.686032906921284</v>
      </c>
      <c r="E205" s="91">
        <f t="shared" ref="E205:E216" ca="true" si="51">IF(ISERROR(INDIRECT(CONCATENATE($B205,"!H23"))),"",INDIRECT(CONCATENATE($B205,"!H23")))</f>
        <v>83.191423577845967</v>
      </c>
      <c r="F205" s="89"/>
      <c r="G205" s="89"/>
      <c r="H205" s="90">
        <f t="shared" ref="H205:H216" ca="true" si="52">IF(ISERROR(INDIRECT(CONCATENATE($B205,"!H21"))),"",INDIRECT(CONCATENATE($B205,"!H21")))</f>
        <v>18.457323633713163</v>
      </c>
      <c r="I205" s="1">
        <f t="shared" ref="I205:I216" ca="true" si="53">IF(ISERROR(INDIRECT(CONCATENATE($B205,"!I16"))),"",INDIRECT(CONCATENATE($B205,"!I16")))</f>
        <v>72.662228794172293</v>
      </c>
      <c r="J205" s="91">
        <f t="shared" ref="J205:J216" ca="true" si="54">IF(ISERROR(INDIRECT(CONCATENATE($B205,"!I23"))),"",INDIRECT(CONCATENATE($B205,"!I23")))</f>
        <v>86.75013502323776</v>
      </c>
      <c r="K205" s="89"/>
      <c r="L205" s="89"/>
      <c r="M205" s="90">
        <f t="shared" ref="M205:M216" ca="true" si="55">IF(ISERROR(INDIRECT(CONCATENATE($B205,"!I21"))),"",INDIRECT(CONCATENATE($B205,"!I21")))</f>
        <v>16.872121907505662</v>
      </c>
      <c r="N205" s="1">
        <f t="shared" ref="N205:N216" ca="true" si="56">IF(ISERROR(INDIRECT(CONCATENATE($B205,"!J16"))),"",INDIRECT(CONCATENATE($B205,"!J16")))</f>
        <v>74.491826414362777</v>
      </c>
      <c r="O205" s="91">
        <f t="shared" ref="O205:O216" ca="true" si="57">IF(ISERROR(INDIRECT(CONCATENATE($B205,"!J23"))),"",INDIRECT(CONCATENATE($B205,"!J23")))</f>
        <v>90.30130095679975</v>
      </c>
      <c r="P205" s="89"/>
      <c r="Q205" s="89"/>
      <c r="R205" s="90">
        <f t="shared" ref="R205:R216" ca="true" si="58">IF(ISERROR(INDIRECT(CONCATENATE($B205,"!J21"))),"",INDIRECT(CONCATENATE($B205,"!J21")))</f>
        <v>15.517388826333425</v>
      </c>
      <c r="S205" s="1">
        <f t="shared" ref="S205:S216" ca="true" si="59">IF(ISERROR(INDIRECT(CONCATENATE($B205,"!K16"))),"",INDIRECT(CONCATENATE($B205,"!K16")))</f>
        <v>81.641793197562663</v>
      </c>
      <c r="T205" s="91">
        <f t="shared" ref="T205:T216" ca="true" si="60">IF(ISERROR(INDIRECT(CONCATENATE($B205,"!K23"))),"",INDIRECT(CONCATENATE($B205,"!K23")))</f>
        <v>91.518032599233166</v>
      </c>
      <c r="U205" s="89"/>
      <c r="V205" s="89"/>
      <c r="W205" s="90">
        <f t="shared" ref="W205:W216" ca="true" si="61">IF(ISERROR(INDIRECT(CONCATENATE($B205,"!K21"))),"",INDIRECT(CONCATENATE($B205,"!K21")))</f>
        <v>6.4307657787340977</v>
      </c>
      <c r="X205" s="1">
        <f t="shared" ref="X205:X216" ca="true" si="62">IF(ISERROR(INDIRECT(CONCATENATE($B205,"!L16"))),"",INDIRECT(CONCATENATE($B205,"!L16")))</f>
        <v>90.349564967986979</v>
      </c>
      <c r="Y205" s="91">
        <f t="shared" ref="Y205:Y216" ca="true" si="63">IF(ISERROR(INDIRECT(CONCATENATE($B205,"!L23"))),"",INDIRECT(CONCATENATE($B205,"!L23")))</f>
        <v>98.103422817223503</v>
      </c>
      <c r="Z205" s="89"/>
      <c r="AA205" s="89"/>
      <c r="AB205" s="90">
        <f t="shared" ref="AB205:AB216" ca="true" si="64">IF(ISERROR(INDIRECT(CONCATENATE($B205,"!L221"))),"",INDIRECT(CONCATENATE($B205,"!L21")))</f>
        <v>2.8979571256740715</v>
      </c>
    </row>
    <row r="206" x14ac:dyDescent="0.2">
      <c r="A206" s="87"/>
      <c r="B206" s="468" t="s">
        <v>167</v>
      </c>
      <c r="C206" s="469"/>
      <c r="D206" s="2">
        <f t="shared" ca="true" si="50"/>
        <v>86.697230070880551</v>
      </c>
      <c r="E206" s="91" t="str">
        <f t="shared" ca="true" si="51"/>
        <v>N/A</v>
      </c>
      <c r="F206" s="89"/>
      <c r="G206" s="89"/>
      <c r="H206" s="92">
        <f t="shared" ca="true" si="52"/>
        <v>5.8117262475320137</v>
      </c>
      <c r="I206" s="2">
        <f t="shared" ca="true" si="53"/>
        <v>90.340665285538989</v>
      </c>
      <c r="J206" s="91" t="str">
        <f t="shared" ca="true" si="54"/>
        <v>N/A</v>
      </c>
      <c r="K206" s="89"/>
      <c r="L206" s="89"/>
      <c r="M206" s="92">
        <f t="shared" ca="true" si="55"/>
        <v>6.2077898856831482</v>
      </c>
      <c r="N206" s="2">
        <f t="shared" ca="true" si="56"/>
        <v>98.018039367225569</v>
      </c>
      <c r="O206" s="91" t="str">
        <f t="shared" ca="true" si="57"/>
        <v>N/A</v>
      </c>
      <c r="P206" s="89"/>
      <c r="Q206" s="89"/>
      <c r="R206" s="92">
        <f t="shared" ca="true" si="58"/>
        <v>0</v>
      </c>
      <c r="S206" s="2">
        <f t="shared" ca="true" si="59"/>
        <v>99.274994776652292</v>
      </c>
      <c r="T206" s="91" t="str">
        <f t="shared" ca="true" si="60"/>
        <v>N/A</v>
      </c>
      <c r="U206" s="89"/>
      <c r="V206" s="89"/>
      <c r="W206" s="92">
        <f t="shared" ca="true" si="61"/>
        <v>0</v>
      </c>
      <c r="X206" s="2">
        <f t="shared" ca="true" si="62"/>
        <v>100</v>
      </c>
      <c r="Y206" s="91" t="str">
        <f t="shared" ca="true" si="63"/>
        <v>N/A</v>
      </c>
      <c r="Z206" s="89"/>
      <c r="AA206" s="89"/>
      <c r="AB206" s="92">
        <f t="shared" ca="true" si="64"/>
        <v>0</v>
      </c>
    </row>
    <row r="207" x14ac:dyDescent="0.2">
      <c r="A207" s="87"/>
      <c r="B207" s="468" t="s">
        <v>297</v>
      </c>
      <c r="C207" s="469"/>
      <c r="D207" s="2">
        <f t="shared" ca="true" si="50"/>
        <v>83.556807323489153</v>
      </c>
      <c r="E207" s="91" t="str">
        <f t="shared" ca="true" si="51"/>
        <v>N/A</v>
      </c>
      <c r="F207" s="89"/>
      <c r="G207" s="89"/>
      <c r="H207" s="92">
        <f t="shared" ca="true" si="52"/>
        <v>10.148776193495351</v>
      </c>
      <c r="I207" s="2">
        <f t="shared" ca="true" si="53"/>
        <v>98.416758893371863</v>
      </c>
      <c r="J207" s="91" t="str">
        <f t="shared" ca="true" si="54"/>
        <v>N/A</v>
      </c>
      <c r="K207" s="89"/>
      <c r="L207" s="89"/>
      <c r="M207" s="92">
        <f t="shared" ca="true" si="55"/>
        <v>0.65586920171944318</v>
      </c>
      <c r="N207" s="2">
        <f t="shared" ca="true" si="56"/>
        <v>98.601968592266161</v>
      </c>
      <c r="O207" s="91" t="str">
        <f t="shared" ca="true" si="57"/>
        <v>N/A</v>
      </c>
      <c r="P207" s="89"/>
      <c r="Q207" s="89"/>
      <c r="R207" s="92">
        <f t="shared" ca="true" si="58"/>
        <v>0.21161988582912755</v>
      </c>
      <c r="S207" s="2">
        <f t="shared" ca="true" si="59"/>
        <v>99.381956550159828</v>
      </c>
      <c r="T207" s="91" t="str">
        <f t="shared" ca="true" si="60"/>
        <v>N/A</v>
      </c>
      <c r="U207" s="89"/>
      <c r="V207" s="89"/>
      <c r="W207" s="92">
        <f t="shared" ca="true" si="61"/>
        <v>3.0356885878941895E-2</v>
      </c>
      <c r="X207" s="2">
        <f t="shared" ca="true" si="62"/>
        <v>99.548996388653194</v>
      </c>
      <c r="Y207" s="91" t="str">
        <f t="shared" ca="true" si="63"/>
        <v>N/A</v>
      </c>
      <c r="Z207" s="89"/>
      <c r="AA207" s="89"/>
      <c r="AB207" s="92">
        <f t="shared" ca="true" si="64"/>
        <v>0</v>
      </c>
      <c r="AD207" s="93"/>
    </row>
    <row r="208" x14ac:dyDescent="0.2">
      <c r="A208" s="87"/>
      <c r="B208" s="468" t="s">
        <v>169</v>
      </c>
      <c r="C208" s="469">
        <v>2016</v>
      </c>
      <c r="D208" s="2">
        <f t="shared" ca="true" si="50"/>
        <v>67.652143108857814</v>
      </c>
      <c r="E208" s="91">
        <f t="shared" ca="true" si="51"/>
        <v>85.797078529688022</v>
      </c>
      <c r="F208" s="89"/>
      <c r="G208" s="89"/>
      <c r="H208" s="92">
        <f t="shared" ca="true" si="52"/>
        <v>15.046124896572376</v>
      </c>
      <c r="I208" s="2">
        <f t="shared" ca="true" si="53"/>
        <v>85.619631489816669</v>
      </c>
      <c r="J208" s="91">
        <f t="shared" ca="true" si="54"/>
        <v>90.397050192733502</v>
      </c>
      <c r="K208" s="89"/>
      <c r="L208" s="89"/>
      <c r="M208" s="92">
        <f t="shared" ca="true" si="55"/>
        <v>3.5280713822277368</v>
      </c>
      <c r="N208" s="2">
        <f t="shared" ca="true" si="56"/>
        <v>93.234166662643929</v>
      </c>
      <c r="O208" s="91">
        <f t="shared" ca="true" si="57"/>
        <v>92.077273987416248</v>
      </c>
      <c r="P208" s="89"/>
      <c r="Q208" s="89"/>
      <c r="R208" s="92">
        <f t="shared" ca="true" si="58"/>
        <v>1.3947766745586794</v>
      </c>
      <c r="S208" s="2">
        <f t="shared" ca="true" si="59"/>
        <v>94.651904599420163</v>
      </c>
      <c r="T208" s="91">
        <f t="shared" ca="true" si="60"/>
        <v>91.37383792759627</v>
      </c>
      <c r="U208" s="89"/>
      <c r="V208" s="89"/>
      <c r="W208" s="92">
        <f t="shared" ca="true" si="61"/>
        <v>0.7879977108253805</v>
      </c>
      <c r="X208" s="2">
        <f t="shared" ca="true" si="62"/>
        <v>98.446229582275492</v>
      </c>
      <c r="Y208" s="91">
        <f t="shared" ca="true" si="63"/>
        <v>92.32817767653566</v>
      </c>
      <c r="Z208" s="89"/>
      <c r="AA208" s="89"/>
      <c r="AB208" s="92">
        <f t="shared" ca="true" si="64"/>
        <v>0.23077678683063074</v>
      </c>
    </row>
    <row r="209" x14ac:dyDescent="0.2">
      <c r="A209" s="87"/>
      <c r="B209" s="468"/>
      <c r="C209" s="469"/>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68"/>
      <c r="C210" s="469"/>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68"/>
      <c r="C211" s="469"/>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68"/>
      <c r="C212" s="469"/>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68"/>
      <c r="C213" s="469"/>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68"/>
      <c r="C214" s="469"/>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68"/>
      <c r="C215" s="469"/>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70"/>
      <c r="C216" s="471"/>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2382" t="str">
        <f>CONCATENATE("Urban use of drinking water sources,  ",C199,"–",C200)</f>
        <v>Urban use of drinking water sources,  2000–2020</v>
      </c>
      <c r="C218" s="2383"/>
      <c r="D218" s="2383"/>
      <c r="E218" s="2383"/>
      <c r="F218" s="2383"/>
      <c r="G218" s="2383"/>
      <c r="H218" s="2383"/>
      <c r="I218" s="2383"/>
      <c r="J218" s="2383"/>
      <c r="K218" s="2383"/>
      <c r="L218" s="2383"/>
      <c r="N218" s="98"/>
      <c r="O218" s="98"/>
      <c r="P218" s="98"/>
      <c r="Q218" s="98"/>
      <c r="R218" s="98"/>
      <c r="S218" s="2406" t="s">
        <v>11</v>
      </c>
      <c r="T218" s="2407"/>
      <c r="U218" s="2407"/>
      <c r="V218" s="2407"/>
      <c r="W218" s="2408"/>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2404" t="s">
        <v>7</v>
      </c>
      <c r="B297" s="2404"/>
      <c r="C297" s="2404"/>
      <c r="D297" s="2401" t="s">
        <v>0</v>
      </c>
      <c r="E297" s="2402"/>
      <c r="F297" s="2402"/>
      <c r="G297" s="2402"/>
      <c r="H297" s="2403"/>
      <c r="I297" s="2401" t="s">
        <v>1</v>
      </c>
      <c r="J297" s="2402"/>
      <c r="K297" s="2402"/>
      <c r="L297" s="2402"/>
      <c r="M297" s="2403"/>
      <c r="N297" s="2401" t="s">
        <v>2</v>
      </c>
      <c r="O297" s="2402"/>
      <c r="P297" s="2402"/>
      <c r="Q297" s="2402"/>
      <c r="R297" s="2403"/>
      <c r="S297" s="2401" t="s">
        <v>3</v>
      </c>
      <c r="T297" s="2402"/>
      <c r="U297" s="2402"/>
      <c r="V297" s="2402"/>
      <c r="W297" s="2403"/>
      <c r="X297" s="2401" t="s">
        <v>4</v>
      </c>
      <c r="Y297" s="2402"/>
      <c r="Z297" s="2402"/>
      <c r="AA297" s="2402"/>
      <c r="AB297" s="2403"/>
    </row>
    <row r="298" s="44" customFormat="true" ht="22.5" customHeight="true" x14ac:dyDescent="0.2">
      <c r="A298" s="2405"/>
      <c r="B298" s="2405"/>
      <c r="C298" s="2405"/>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409" t="s">
        <v>10</v>
      </c>
      <c r="B299" s="2410"/>
      <c r="C299" s="209">
        <v>2000</v>
      </c>
      <c r="D299" s="56">
        <f ca="true">IF((D301+H301)&gt;100,D301*100/(D301+H301),D301)</f>
        <v>29.224524464569527</v>
      </c>
      <c r="E299" s="57">
        <f ca="true">D299*AVERAGEIF(E305:E316,"&gt;0")/100</f>
        <v>18.450595380626044</v>
      </c>
      <c r="F299" s="58">
        <f ca="true">D299*(100-AVERAGEIF(E305:E316,"&gt;0"))/100</f>
        <v>10.77392908394348</v>
      </c>
      <c r="G299" s="59">
        <f ca="true">100-(E299+F299+H299)</f>
        <v>17.192098528708925</v>
      </c>
      <c r="H299" s="60">
        <f ca="true">IF((D301+H301)&gt;100,H301*100/(D301+H301),H301)</f>
        <v>53.583377006721548</v>
      </c>
      <c r="I299" s="56">
        <f ca="true">IF((I301+M301)&gt;100,I301*100/(I301+M301),I301)</f>
        <v>33.749536102388333</v>
      </c>
      <c r="J299" s="57">
        <f ca="true">I299*AVERAGEIF(J305:J316,"&gt;0")/100</f>
        <v>22.942082065514715</v>
      </c>
      <c r="K299" s="61">
        <f ca="true">I299*(100-AVERAGEIF(J305:J316,"&gt;0"))/100</f>
        <v>10.807454036873619</v>
      </c>
      <c r="L299" s="62">
        <f ca="true">100-(J299+K299+M299)</f>
        <v>12.475613656620567</v>
      </c>
      <c r="M299" s="63">
        <f ca="true">IF((I301+M301)&gt;100,M301*100/(I301+M301),M301)</f>
        <v>53.774850240991107</v>
      </c>
      <c r="N299" s="56">
        <f ca="true">IF((N301+R301)&gt;100,N301*100/(N301+R301),N301)</f>
        <v>32.967139797628732</v>
      </c>
      <c r="O299" s="57">
        <f ca="true">N299*AVERAGEIF(O305:O316,"&gt;0")/100</f>
        <v>23.942364753553797</v>
      </c>
      <c r="P299" s="61">
        <f ca="true">N299*(100-AVERAGEIF(O305:O316,"&gt;0"))/100</f>
        <v>9.0247750440749339</v>
      </c>
      <c r="Q299" s="62">
        <f ca="true">100-(O299+P299+R299)</f>
        <v>15.854563136909263</v>
      </c>
      <c r="R299" s="63">
        <f ca="true">IF((N301+R301)&gt;100,R301*100/(N301+R301),R301)</f>
        <v>51.178297065462004</v>
      </c>
      <c r="S299" s="56">
        <f ca="true">IF((S301+W301)&gt;100,S301*100/(S301+W301),S301)</f>
        <v>54.269640822379642</v>
      </c>
      <c r="T299" s="57">
        <f ca="true">S299*AVERAGEIF(T305:T316,"&gt;0")/100</f>
        <v>37.291716509909612</v>
      </c>
      <c r="U299" s="61">
        <f ca="true">S299*(100-AVERAGEIF(T305:T316,"&gt;0"))/100</f>
        <v>16.977924312470027</v>
      </c>
      <c r="V299" s="62">
        <f ca="true">100-(T299+U299+W299)</f>
        <v>15.770626084205901</v>
      </c>
      <c r="W299" s="63">
        <f ca="true">IF((S301+W301)&gt;100,W301*100/(S301+W301),W301)</f>
        <v>29.959733093414457</v>
      </c>
      <c r="X299" s="56">
        <f ca="true">IF((X301+AB301)&gt;100,X301*100/(X301+AB301),X301)</f>
        <v>62.123810980546466</v>
      </c>
      <c r="Y299" s="57">
        <f ca="true">X299*AVERAGEIF(Y305:Y316,"&gt;0")/100</f>
        <v>49.495606442774104</v>
      </c>
      <c r="Z299" s="61">
        <f ca="true">X299*(100-AVERAGEIF(Y305:Y316,"&gt;0"))/100</f>
        <v>12.628204537772355</v>
      </c>
      <c r="AA299" s="62">
        <f ca="true">100-(Y299+Z299+AB299)</f>
        <v>15.104224797733025</v>
      </c>
      <c r="AB299" s="63">
        <f ca="true">IF((X301+AB301)&gt;100,AB301*100/(X301+AB301),AB301)</f>
        <v>22.771964221720509</v>
      </c>
    </row>
    <row r="300" s="64" customFormat="true" ht="15" customHeight="true" x14ac:dyDescent="0.2">
      <c r="A300" s="2411"/>
      <c r="B300" s="2412"/>
      <c r="C300" s="210">
        <v>2020</v>
      </c>
      <c r="D300" s="65">
        <f ca="true">IF((D302+H302)&gt;100,D302*100/(D302+H302),D302)</f>
        <v>22.712043399652885</v>
      </c>
      <c r="E300" s="66">
        <f ca="true">D300*AVERAGEIF(E305:E316,"&gt;0")/100</f>
        <v>14.339009127154547</v>
      </c>
      <c r="F300" s="67">
        <f ca="true">D300*(100-AVERAGEIF(E305:E316,"&gt;0"))/100</f>
        <v>8.3730342724983373</v>
      </c>
      <c r="G300" s="68">
        <f ca="true">100-(E300+F300+H300)</f>
        <v>20.581541253704302</v>
      </c>
      <c r="H300" s="69">
        <f ca="true">IF((D302+H302)&gt;100,H302*100/(D302+H302),H302)</f>
        <v>56.706415346642814</v>
      </c>
      <c r="I300" s="65">
        <f ca="true">IF((I302+M302)&gt;100,I302*100/(I302+M302),I302)</f>
        <v>26.526812633588747</v>
      </c>
      <c r="J300" s="66">
        <f ca="true">I300*AVERAGEIF(J305:J316,"&gt;0")/100</f>
        <v>18.032257111032067</v>
      </c>
      <c r="K300" s="67">
        <f ca="true">I300*(100-AVERAGEIF(J305:J316,"&gt;0"))/100</f>
        <v>8.4945555225566789</v>
      </c>
      <c r="L300" s="68">
        <f ca="true">100-(J300+K300+M300)</f>
        <v>20.207125352659716</v>
      </c>
      <c r="M300" s="69">
        <f ca="true">IF((I302+M302)&gt;100,M302*100/(I302+M302),M302)</f>
        <v>53.266062013751529</v>
      </c>
      <c r="N300" s="65">
        <f ca="true">IF((N302+R302)&gt;100,N302*100/(N302+R302),N302)</f>
        <v>30.819538558963615</v>
      </c>
      <c r="O300" s="66">
        <f ca="true">N300*AVERAGEIF(O305:O316,"&gt;0")/100</f>
        <v>22.382670691013299</v>
      </c>
      <c r="P300" s="67">
        <f ca="true">N300*(100-AVERAGEIF(O305:O316,"&gt;0"))/100</f>
        <v>8.4368678679503173</v>
      </c>
      <c r="Q300" s="68">
        <f ca="true">100-(O300+P300+R300)</f>
        <v>22.59474195924642</v>
      </c>
      <c r="R300" s="69">
        <f ca="true">IF((N302+R302)&gt;100,R302*100/(N302+R302),R302)</f>
        <v>46.585719481789965</v>
      </c>
      <c r="S300" s="65">
        <f ca="true">IF((S302+W302)&gt;100,S302*100/(S302+W302),S302)</f>
        <v>38.598762773513045</v>
      </c>
      <c r="T300" s="66">
        <f ca="true">S300*AVERAGEIF(T305:T316,"&gt;0")/100</f>
        <v>26.523376554014657</v>
      </c>
      <c r="U300" s="67">
        <f ca="true">S300*(100-AVERAGEIF(T305:T316,"&gt;0"))/100</f>
        <v>12.075386219498384</v>
      </c>
      <c r="V300" s="68">
        <f ca="true">100-(T300+U300+W300)</f>
        <v>24.720286852383197</v>
      </c>
      <c r="W300" s="69">
        <f ca="true">IF((S302+W302)&gt;100,W302*100/(S302+W302),W302)</f>
        <v>36.680950374103759</v>
      </c>
      <c r="X300" s="65">
        <f ca="true">IF((X302+AB302)&gt;100,X302*100/(X302+AB302),X302)</f>
        <v>59.530851242337178</v>
      </c>
      <c r="Y300" s="66">
        <f ca="true">X300*AVERAGEIF(Y305:Y316,"&gt;0")/100</f>
        <v>47.429730046933649</v>
      </c>
      <c r="Z300" s="67">
        <f ca="true">X300*(100-AVERAGEIF(Y305:Y316,"&gt;0"))/100</f>
        <v>12.101121195403529</v>
      </c>
      <c r="AA300" s="68">
        <f ca="true">100-(Y300+Z300+AB300)</f>
        <v>20.073976919394056</v>
      </c>
      <c r="AB300" s="69">
        <f ca="true">IF((X302+AB302)&gt;100,AB302*100/(X302+AB302),AB302)</f>
        <v>20.395171838268766</v>
      </c>
    </row>
    <row r="301" hidden="true" x14ac:dyDescent="0.2">
      <c r="A301" s="2413" t="s">
        <v>12</v>
      </c>
      <c r="B301" s="2414"/>
      <c r="C301" s="70">
        <f>MinRegYear(C299,C305:C316)</f>
        <v>2000</v>
      </c>
      <c r="D301" s="71">
        <f ca="true">IF(MAX(C305:C316)-MIN(C305:C316)&lt;5,AVERAGEIF(C305:C316,"&gt;0",D305:D316),
IF(FORECAST($C301,D$305:D$316,$C$305:$C$316)&lt;0,0,
IF(FORECAST($C301,D$305:D$316,$C$305:$C$316)&gt;100,100,
FORECAST($C301,D$305:D$316,$C$305:$C$316))))</f>
        <v>29.224524464569527</v>
      </c>
      <c r="E301" s="72"/>
      <c r="F301" s="73"/>
      <c r="G301" s="73"/>
      <c r="H301" s="74">
        <f ca="true">IF(MAX(C305:C316)-MIN(C305:C316)&lt;5,AVERAGEIF(C305:C316,"&gt;0",H305:H316),
IF(FORECAST($C301,H$305:H$316,$C$305:$C$316)&lt;0,0,
IF(FORECAST($C301,H$305:H$316,$C$305:$C$316)&gt;100,100,
FORECAST($C301,H$305:H$316,$C$305:$C$316))))</f>
        <v>53.583377006721548</v>
      </c>
      <c r="I301" s="71">
        <f ca="true">IF(MAX(C305:C316)-MIN(C305:C316)&lt;5,AVERAGEIF(C305:C316,"&gt;0",I305:I316),
IF(FORECAST($C301,I$305:I$316,$C$305:$C$316)&lt;0,0,
IF(FORECAST($C301,I$305:I$316,$C$305:$C$316)&gt;100,100,
FORECAST($C301,I$305:I$316,$C$305:$C$316))))</f>
        <v>33.749536102388333</v>
      </c>
      <c r="J301" s="72"/>
      <c r="K301" s="73"/>
      <c r="L301" s="73"/>
      <c r="M301" s="74">
        <f ca="true">IF(MAX(C305:C316)-MIN(C305:C316)&lt;5,AVERAGEIF(C305:C316,"&gt;0",M305:M316),
IF(FORECAST($C301,M$305:M$316,$C$305:$C$316)&lt;0,0,
IF(FORECAST($C301,M$305:M$316,$C$305:$C$316)&gt;100,100,
FORECAST($C301,M$305:M$316,$C$305:$C$316))))</f>
        <v>53.774850240991107</v>
      </c>
      <c r="N301" s="71">
        <f ca="true">IF(MAX(C305:C316)-MIN(C305:C316)&lt;5,AVERAGEIF(C305:C316,"&gt;0",N305:N316),
IF(FORECAST($C301,N$305:N$316,$C$305:$C$316)&lt;0,0,
IF(FORECAST($C301,N$305:N$316,$C$305:$C$316)&gt;100,100,
FORECAST($C301,N$305:N$316,$C$305:$C$316))))</f>
        <v>32.967139797628732</v>
      </c>
      <c r="O301" s="72"/>
      <c r="P301" s="73"/>
      <c r="Q301" s="73"/>
      <c r="R301" s="74">
        <f ca="true">IF(MAX(C305:C316)-MIN(C305:C316)&lt;5,AVERAGEIF(C305:C316,"&gt;0",R305:R316),
IF(FORECAST($C301,R$305:R$316,$C$305:$C$316)&lt;0,0,
IF(FORECAST($C301,R$305:R$316,$C$305:$C$316)&gt;100,100,
FORECAST($C301,R$305:R$316,$C$305:$C$316))))</f>
        <v>51.178297065462004</v>
      </c>
      <c r="S301" s="71">
        <f ca="true">IF(MAX(C305:C316)-MIN(C305:C316)&lt;5,AVERAGEIF(C305:C316,"&gt;0",S305:S316),
IF(FORECAST($C301,S$305:S$316,$C$305:$C$316)&lt;0,0,
IF(FORECAST($C301,S$305:S$316,$C$305:$C$316)&gt;100,100,
FORECAST($C301,S$305:S$316,$C$305:$C$316))))</f>
        <v>54.269640822379642</v>
      </c>
      <c r="T301" s="72"/>
      <c r="U301" s="73"/>
      <c r="V301" s="73"/>
      <c r="W301" s="74">
        <f ca="true">IF(MAX(C305:C316)-MIN(C305:C316)&lt;5,AVERAGEIF(C305:C316,"&gt;0",W305:W316),
IF(FORECAST($C301,W$305:W$316,$C$305:$C$316)&lt;0,0,
IF(FORECAST($C301,W$305:W$316,$C$305:$C$316)&gt;100,100,
FORECAST($C301,W$305:W$316,$C$305:$C$316))))</f>
        <v>29.959733093414457</v>
      </c>
      <c r="X301" s="71">
        <f ca="true">IF(MAX(C305:C316)-MIN(C305:C316)&lt;5,AVERAGEIF(C305:C316,"&gt;0",X305:X316),
IF(FORECAST($C301,X$305:X$316,$C$305:$C$316)&lt;0,0,
IF(FORECAST($C301,X$305:X$316,$C$305:$C$316)&gt;100,100,
FORECAST($C301,X$305:X$316,$C$305:$C$316))))</f>
        <v>62.123810980546466</v>
      </c>
      <c r="Y301" s="72"/>
      <c r="Z301" s="73"/>
      <c r="AA301" s="73"/>
      <c r="AB301" s="74">
        <f ca="true">IF(MAX(C305:C316)-MIN(C305:C316)&lt;5,AVERAGEIF(C305:C316,"&gt;0",AB305:AB316),
IF(FORECAST($C301,AB$305:AB$316,$C$305:$C$316)&lt;0,0,
IF(FORECAST($C301,AB$305:AB$316,$C$305:$C$316)&gt;100,100,
FORECAST($C301,AB$305:AB$316,$C$305:$C$316))))</f>
        <v>22.771964221720509</v>
      </c>
    </row>
    <row r="302" hidden="true" x14ac:dyDescent="0.2">
      <c r="A302" s="2415"/>
      <c r="B302" s="2416"/>
      <c r="C302" s="49">
        <f>MaxRegYear(C300,C305:C316)</f>
        <v>2018</v>
      </c>
      <c r="D302" s="75">
        <f ca="true">IF(MAX(C305:C316)-MIN(C305:C316)&lt;5,AVERAGEIF(C305:C316,"&gt;0",D305:D316),
IF(FORECAST($C302,D$305:D$316,$C$305:$C$316)&lt;0,0,
IF(FORECAST($C302,D$305:D$316,$C$305:$C$316)&gt;100,100,
FORECAST($C302,D$305:D$316,$C$305:$C$316))))</f>
        <v>22.712043399652885</v>
      </c>
      <c r="E302" s="76"/>
      <c r="F302" s="77"/>
      <c r="G302" s="77"/>
      <c r="H302" s="78">
        <f ca="true">IF(MAX(C305:C316)-MIN(C305:C316)&lt;5,AVERAGEIF(C305:C316,"&gt;0",H305:H316),
IF(FORECAST($C302,H$305:H$316,$C$305:$C$316)&lt;0,0,
IF(FORECAST($C302,H$305:H$316,$C$305:$C$316)&gt;100,100,
FORECAST($C302,H$305:H$316,$C$305:$C$316))))</f>
        <v>56.706415346642814</v>
      </c>
      <c r="I302" s="75">
        <f ca="true">IF(MAX(C305:C316)-MIN(C305:C316)&lt;5,AVERAGEIF(C305:C316,"&gt;0",I305:I316),
IF(FORECAST($C302,I$305:I$316,$C$305:$C$316)&lt;0,0,
IF(FORECAST($C302,I$305:I$316,$C$305:$C$316)&gt;100,100,
FORECAST($C302,I$305:I$316,$C$305:$C$316))))</f>
        <v>26.526812633588747</v>
      </c>
      <c r="J302" s="76"/>
      <c r="K302" s="77"/>
      <c r="L302" s="77"/>
      <c r="M302" s="78">
        <f ca="true">IF(MAX(C305:C316)-MIN(C305:C316)&lt;5,AVERAGEIF(C305:C316,"&gt;0",M305:M316),
IF(FORECAST($C302,M$305:M$316,$C$305:$C$316)&lt;0,0,
IF(FORECAST($C302,M$305:M$316,$C$305:$C$316)&gt;100,100,
FORECAST($C302,M$305:M$316,$C$305:$C$316))))</f>
        <v>53.266062013751529</v>
      </c>
      <c r="N302" s="75">
        <f ca="true">IF(MAX(C305:C316)-MIN(C305:C316)&lt;5,AVERAGEIF(C305:C316,"&gt;0",N305:N316),
IF(FORECAST($C302,N$305:N$316,$C$305:$C$316)&lt;0,0,
IF(FORECAST($C302,N$305:N$316,$C$305:$C$316)&gt;100,100,
FORECAST($C302,N$305:N$316,$C$305:$C$316))))</f>
        <v>30.819538558963615</v>
      </c>
      <c r="O302" s="76"/>
      <c r="P302" s="77"/>
      <c r="Q302" s="77"/>
      <c r="R302" s="78">
        <f ca="true">IF(MAX(C305:C316)-MIN(C305:C316)&lt;5,AVERAGEIF(C305:C316,"&gt;0",R305:R316),
IF(FORECAST($C302,R$305:R$316,$C$305:$C$316)&lt;0,0,
IF(FORECAST($C302,R$305:R$316,$C$305:$C$316)&gt;100,100,
FORECAST($C302,R$305:R$316,$C$305:$C$316))))</f>
        <v>46.585719481789965</v>
      </c>
      <c r="S302" s="75">
        <f ca="true">IF(MAX(C305:C316)-MIN(C305:C316)&lt;5,AVERAGEIF(C305:C316,"&gt;0",S305:S316),
IF(FORECAST($C302,S$305:S$316,$C$305:$C$316)&lt;0,0,
IF(FORECAST($C302,S$305:S$316,$C$305:$C$316)&gt;100,100,
FORECAST($C302,S$305:S$316,$C$305:$C$316))))</f>
        <v>38.598762773513045</v>
      </c>
      <c r="T302" s="76"/>
      <c r="U302" s="77"/>
      <c r="V302" s="77"/>
      <c r="W302" s="78">
        <f ca="true">IF(MAX(C305:C316)-MIN(C305:C316)&lt;5,AVERAGEIF(C305:C316,"&gt;0",W305:W316),
IF(FORECAST($C302,W$305:W$316,$C$305:$C$316)&lt;0,0,
IF(FORECAST($C302,W$305:W$316,$C$305:$C$316)&gt;100,100,
FORECAST($C302,W$305:W$316,$C$305:$C$316))))</f>
        <v>36.680950374103759</v>
      </c>
      <c r="X302" s="75">
        <f ca="true">IF(MAX(C305:C316)-MIN(C305:C316)&lt;5,AVERAGEIF(C305:C316,"&gt;0",X305:X316),
IF(FORECAST($C302,X$305:X$316,$C$305:$C$316)&lt;0,0,
IF(FORECAST($C302,X$305:X$316,$C$305:$C$316)&gt;100,100,
FORECAST($C302,X$305:X$316,$C$305:$C$316))))</f>
        <v>59.530851242337178</v>
      </c>
      <c r="Y302" s="76"/>
      <c r="Z302" s="77"/>
      <c r="AA302" s="77"/>
      <c r="AB302" s="78">
        <f ca="true">IF(MAX(C305:C316)-MIN(C305:C316)&lt;5,AVERAGEIF(C305:C316,"&gt;0",AB305:AB316),
IF(FORECAST($C302,AB$305:AB$316,$C$305:$C$316)&lt;0,0,
IF(FORECAST($C302,AB$305:AB$316,$C$305:$C$316)&gt;100,100,
FORECAST($C302,AB$305:AB$316,$C$305:$C$316))))</f>
        <v>20.395171838268766</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2372" t="s">
        <v>440</v>
      </c>
      <c r="F304" s="219"/>
      <c r="G304" s="219"/>
      <c r="H304" s="85" t="s">
        <v>17</v>
      </c>
      <c r="I304" s="83" t="s">
        <v>14</v>
      </c>
      <c r="J304" s="2372" t="s">
        <v>440</v>
      </c>
      <c r="K304" s="219"/>
      <c r="L304" s="219"/>
      <c r="M304" s="85" t="s">
        <v>17</v>
      </c>
      <c r="N304" s="83" t="s">
        <v>14</v>
      </c>
      <c r="O304" s="2372" t="s">
        <v>440</v>
      </c>
      <c r="P304" s="219"/>
      <c r="Q304" s="219"/>
      <c r="R304" s="85" t="s">
        <v>17</v>
      </c>
      <c r="S304" s="83" t="s">
        <v>14</v>
      </c>
      <c r="T304" s="2372" t="s">
        <v>440</v>
      </c>
      <c r="U304" s="219"/>
      <c r="V304" s="219"/>
      <c r="W304" s="85" t="s">
        <v>17</v>
      </c>
      <c r="X304" s="83" t="s">
        <v>14</v>
      </c>
      <c r="Y304" s="2372" t="s">
        <v>440</v>
      </c>
      <c r="Z304" s="219"/>
      <c r="AA304" s="219"/>
      <c r="AB304" s="85" t="s">
        <v>17</v>
      </c>
      <c r="AD304" s="220"/>
    </row>
    <row r="305" x14ac:dyDescent="0.2">
      <c r="A305" s="87"/>
      <c r="B305" s="466" t="s">
        <v>134</v>
      </c>
      <c r="C305" s="467">
        <v>2000</v>
      </c>
      <c r="D305" s="1">
        <f t="shared" ref="D305:D316" ca="true" si="65">IF(ISERROR(INDIRECT(CONCATENATE($B305,"!M16"))),"",INDIRECT(CONCATENATE($B305,"!M16")))</f>
        <v>33.969715922893712</v>
      </c>
      <c r="E305" s="91">
        <f t="shared" ref="E305:E316" ca="true" si="66">IF(ISERROR(INDIRECT(CONCATENATE($B305,"!M23"))),"",INDIRECT(CONCATENATE($B305,"!M23")))</f>
        <v>65.359186945923</v>
      </c>
      <c r="F305" s="89"/>
      <c r="G305" s="89"/>
      <c r="H305" s="90">
        <f t="shared" ref="H305:H316" ca="true" si="67">IF(ISERROR(INDIRECT(CONCATENATE($B305,"!M21"))),"",INDIRECT(CONCATENATE($B305,"!M21")))</f>
        <v>47.398019591833922</v>
      </c>
      <c r="I305" s="1">
        <f t="shared" ref="I305:I316" ca="true" si="68">IF(ISERROR(INDIRECT(CONCATENATE($B305,"!N16"))),"",INDIRECT(CONCATENATE($B305,"!N16")))</f>
        <v>34.620226752986042</v>
      </c>
      <c r="J305" s="88">
        <f t="shared" ref="J305:J316" ca="true" si="69">IF(ISERROR(INDIRECT(CONCATENATE($B305,"!N23"))),"",INDIRECT(CONCATENATE($B305,"!N23")))</f>
        <v>64.017140083138187</v>
      </c>
      <c r="K305" s="89"/>
      <c r="L305" s="89"/>
      <c r="M305" s="90">
        <f t="shared" ref="M305:M316" ca="true" si="70">IF(ISERROR(INDIRECT(CONCATENATE($B305,"!N21"))),"",INDIRECT(CONCATENATE($B305,"!N21")))</f>
        <v>50.903588525248622</v>
      </c>
      <c r="N305" s="1">
        <f t="shared" ref="N305:N316" ca="true" si="71">IF(ISERROR(INDIRECT(CONCATENATE($B305,"!O16"))),"",INDIRECT(CONCATENATE($B305,"!O16")))</f>
        <v>31.074745165714329</v>
      </c>
      <c r="O305" s="88">
        <f t="shared" ref="O305:O316" ca="true" si="72">IF(ISERROR(INDIRECT(CONCATENATE($B305,"!O23"))),"",INDIRECT(CONCATENATE($B305,"!O23")))</f>
        <v>70.453451552953823</v>
      </c>
      <c r="P305" s="89"/>
      <c r="Q305" s="89"/>
      <c r="R305" s="90">
        <f t="shared" ref="R305:R316" ca="true" si="73">IF(ISERROR(INDIRECT(CONCATENATE($B305,"!O21"))),"",INDIRECT(CONCATENATE($B305,"!O21")))</f>
        <v>50.407823161221124</v>
      </c>
      <c r="S305" s="1">
        <f t="shared" ref="S305:S316" ca="true" si="74">IF(ISERROR(INDIRECT(CONCATENATE($B305,"!P16"))),"",INDIRECT(CONCATENATE($B305,"!P16")))</f>
        <v>47.329192262604202</v>
      </c>
      <c r="T305" s="88">
        <f t="shared" ref="T305:T316" ca="true" si="75">IF(ISERROR(INDIRECT(CONCATENATE($B305,"!P23"))),"",INDIRECT(CONCATENATE($B305,"!P23")))</f>
        <v>60.269360823517019</v>
      </c>
      <c r="U305" s="89"/>
      <c r="V305" s="89"/>
      <c r="W305" s="90">
        <f t="shared" ref="W305:W316" ca="true" si="76">IF(ISERROR(INDIRECT(CONCATENATE($B305,"!P21"))),"",INDIRECT(CONCATENATE($B305,"!P21")))</f>
        <v>33.648182653373432</v>
      </c>
      <c r="X305" s="1">
        <f t="shared" ref="X305:X316" ca="true" si="77">IF(ISERROR(INDIRECT(CONCATENATE($B305,"!Q16"))),"",INDIRECT(CONCATENATE($B305,"!Q16")))</f>
        <v>57.188202131635975</v>
      </c>
      <c r="Y305" s="88">
        <f t="shared" ref="Y305:Y316" ca="true" si="78">IF(ISERROR(INDIRECT(CONCATENATE($B305,"!Q23"))),"",INDIRECT(CONCATENATE($B305,"!Q23")))</f>
        <v>74.250308191819471</v>
      </c>
      <c r="Z305" s="89"/>
      <c r="AA305" s="89"/>
      <c r="AB305" s="90">
        <f t="shared" ref="AB305:AB316" ca="true" si="79">IF(ISERROR(INDIRECT(CONCATENATE($B305,"!Q221"))),"",INDIRECT(CONCATENATE($B305,"!Q21")))</f>
        <v>29.513141886681499</v>
      </c>
    </row>
    <row r="306" x14ac:dyDescent="0.2">
      <c r="A306" s="87"/>
      <c r="B306" s="468" t="s">
        <v>167</v>
      </c>
      <c r="C306" s="469">
        <v>2007</v>
      </c>
      <c r="D306" s="2">
        <f t="shared" ca="true" si="65"/>
        <v>18.662466059676973</v>
      </c>
      <c r="E306" s="91" t="str">
        <f t="shared" ca="true" si="66"/>
        <v>N/A</v>
      </c>
      <c r="F306" s="89"/>
      <c r="G306" s="89"/>
      <c r="H306" s="92">
        <f t="shared" ca="true" si="67"/>
        <v>57.371983738223364</v>
      </c>
      <c r="I306" s="2">
        <f t="shared" ca="true" si="68"/>
        <v>32.262839032411122</v>
      </c>
      <c r="J306" s="91" t="str">
        <f t="shared" ca="true" si="69"/>
        <v>N/A</v>
      </c>
      <c r="K306" s="89"/>
      <c r="L306" s="89"/>
      <c r="M306" s="92">
        <f t="shared" ca="true" si="70"/>
        <v>52.915598747768925</v>
      </c>
      <c r="N306" s="2">
        <f t="shared" ca="true" si="71"/>
        <v>35.710557757963137</v>
      </c>
      <c r="O306" s="91" t="str">
        <f t="shared" ca="true" si="72"/>
        <v>N/A</v>
      </c>
      <c r="P306" s="89"/>
      <c r="Q306" s="89"/>
      <c r="R306" s="92">
        <f t="shared" ca="true" si="73"/>
        <v>44.362705341007754</v>
      </c>
      <c r="S306" s="2">
        <f t="shared" ca="true" si="74"/>
        <v>58.927682874509394</v>
      </c>
      <c r="T306" s="91" t="str">
        <f t="shared" ca="true" si="75"/>
        <v>N/A</v>
      </c>
      <c r="U306" s="89"/>
      <c r="V306" s="89"/>
      <c r="W306" s="92">
        <f t="shared" ca="true" si="76"/>
        <v>22.242680347171667</v>
      </c>
      <c r="X306" s="2">
        <f t="shared" ca="true" si="77"/>
        <v>67.007793061736791</v>
      </c>
      <c r="Y306" s="91" t="str">
        <f t="shared" ca="true" si="78"/>
        <v>N/A</v>
      </c>
      <c r="Z306" s="89"/>
      <c r="AA306" s="89"/>
      <c r="AB306" s="92">
        <f t="shared" ca="true" si="79"/>
        <v>10.98476925207088</v>
      </c>
    </row>
    <row r="307" x14ac:dyDescent="0.2">
      <c r="A307" s="87"/>
      <c r="B307" s="468" t="s">
        <v>297</v>
      </c>
      <c r="C307" s="469">
        <v>2011</v>
      </c>
      <c r="D307" s="2">
        <f t="shared" ca="true" si="65"/>
        <v>24.513030641626113</v>
      </c>
      <c r="E307" s="91" t="str">
        <f t="shared" ca="true" si="66"/>
        <v>N/A</v>
      </c>
      <c r="F307" s="89"/>
      <c r="G307" s="89"/>
      <c r="H307" s="92">
        <f t="shared" ca="true" si="67"/>
        <v>70.651678885555754</v>
      </c>
      <c r="I307" s="2">
        <f t="shared" ca="true" si="68"/>
        <v>24.169587754007718</v>
      </c>
      <c r="J307" s="91" t="str">
        <f t="shared" ca="true" si="69"/>
        <v>N/A</v>
      </c>
      <c r="K307" s="89"/>
      <c r="L307" s="89"/>
      <c r="M307" s="92">
        <f t="shared" ca="true" si="70"/>
        <v>63.842462521230672</v>
      </c>
      <c r="N307" s="2">
        <f t="shared" ca="true" si="71"/>
        <v>31.268906444903209</v>
      </c>
      <c r="O307" s="91" t="str">
        <f t="shared" ca="true" si="72"/>
        <v>N/A</v>
      </c>
      <c r="P307" s="89"/>
      <c r="Q307" s="89"/>
      <c r="R307" s="92">
        <f t="shared" ca="true" si="73"/>
        <v>59.890499164458255</v>
      </c>
      <c r="S307" s="2">
        <f t="shared" ca="true" si="74"/>
        <v>47.548338189091218</v>
      </c>
      <c r="T307" s="91" t="str">
        <f t="shared" ca="true" si="75"/>
        <v>N/A</v>
      </c>
      <c r="U307" s="89"/>
      <c r="V307" s="89"/>
      <c r="W307" s="92">
        <f t="shared" ca="true" si="76"/>
        <v>40.859652101686549</v>
      </c>
      <c r="X307" s="2">
        <f t="shared" ca="true" si="77"/>
        <v>65.726933227487521</v>
      </c>
      <c r="Y307" s="91" t="str">
        <f t="shared" ca="true" si="78"/>
        <v>N/A</v>
      </c>
      <c r="Z307" s="89"/>
      <c r="AA307" s="89"/>
      <c r="AB307" s="92">
        <f t="shared" ca="true" si="79"/>
        <v>19.300907736466868</v>
      </c>
      <c r="AD307" s="93"/>
    </row>
    <row r="308" x14ac:dyDescent="0.2">
      <c r="A308" s="87"/>
      <c r="B308" s="468" t="s">
        <v>169</v>
      </c>
      <c r="C308" s="469">
        <v>2016</v>
      </c>
      <c r="D308" s="2">
        <f t="shared" ca="true" si="65"/>
        <v>27.451532111461287</v>
      </c>
      <c r="E308" s="91">
        <f t="shared" ca="true" si="66"/>
        <v>60.908704276702039</v>
      </c>
      <c r="F308" s="89"/>
      <c r="G308" s="89"/>
      <c r="H308" s="92">
        <f t="shared" ca="true" si="67"/>
        <v>44.810898231124611</v>
      </c>
      <c r="I308" s="2">
        <f t="shared" ca="true" si="68"/>
        <v>30.302568762415412</v>
      </c>
      <c r="J308" s="91">
        <f t="shared" ca="true" si="69"/>
        <v>71.937807539926695</v>
      </c>
      <c r="K308" s="89"/>
      <c r="L308" s="89"/>
      <c r="M308" s="92">
        <f t="shared" ca="true" si="70"/>
        <v>46.476706740485909</v>
      </c>
      <c r="N308" s="2">
        <f t="shared" ca="true" si="71"/>
        <v>29.757769704455804</v>
      </c>
      <c r="O308" s="91">
        <f t="shared" ca="true" si="72"/>
        <v>74.796423932306979</v>
      </c>
      <c r="P308" s="89"/>
      <c r="Q308" s="89"/>
      <c r="R308" s="92">
        <f t="shared" ca="true" si="73"/>
        <v>41.377291826002647</v>
      </c>
      <c r="S308" s="2">
        <f t="shared" ca="true" si="74"/>
        <v>33.672802537676773</v>
      </c>
      <c r="T308" s="91">
        <f t="shared" ca="true" si="75"/>
        <v>77.161865714217143</v>
      </c>
      <c r="U308" s="89"/>
      <c r="V308" s="89"/>
      <c r="W308" s="92">
        <f t="shared" ca="true" si="76"/>
        <v>35.784049912728157</v>
      </c>
      <c r="X308" s="2">
        <f t="shared" ca="true" si="77"/>
        <v>53.674502662485814</v>
      </c>
      <c r="Y308" s="91">
        <f t="shared" ca="true" si="78"/>
        <v>85.094734108541743</v>
      </c>
      <c r="Z308" s="89"/>
      <c r="AA308" s="89"/>
      <c r="AB308" s="92">
        <f t="shared" ca="true" si="79"/>
        <v>26.79954128736507</v>
      </c>
    </row>
    <row r="309" x14ac:dyDescent="0.2">
      <c r="A309" s="87"/>
      <c r="B309" s="468"/>
      <c r="C309" s="469"/>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68"/>
      <c r="C310" s="469"/>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68"/>
      <c r="C311" s="469"/>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68"/>
      <c r="C312" s="469"/>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68"/>
      <c r="C313" s="469"/>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68"/>
      <c r="C314" s="469"/>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68"/>
      <c r="C315" s="469"/>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70"/>
      <c r="C316" s="471"/>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2382" t="str">
        <f>CONCATENATE("Rural use of drinking water sources, ",C299,"–",C300)</f>
        <v>Rural use of drinking water sources, 2000–2020</v>
      </c>
      <c r="C318" s="2383"/>
      <c r="D318" s="2383"/>
      <c r="E318" s="2383"/>
      <c r="F318" s="2383"/>
      <c r="G318" s="2383"/>
      <c r="H318" s="2383"/>
      <c r="I318" s="2383"/>
      <c r="J318" s="2383"/>
      <c r="K318" s="2383"/>
      <c r="L318" s="2384"/>
      <c r="N318" s="98"/>
      <c r="O318" s="98"/>
      <c r="P318" s="98"/>
      <c r="Q318" s="98"/>
      <c r="R318" s="98"/>
      <c r="S318" s="2406" t="s">
        <v>11</v>
      </c>
      <c r="T318" s="2407"/>
      <c r="U318" s="2407"/>
      <c r="V318" s="2407"/>
      <c r="W318" s="2408"/>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421" t="s">
        <v>123</v>
      </c>
      <c r="C4" s="2422"/>
      <c r="D4" s="2422"/>
      <c r="E4" s="2422"/>
      <c r="F4" s="2422"/>
      <c r="G4" s="2422"/>
      <c r="H4" s="2422"/>
      <c r="I4" s="2422"/>
      <c r="J4" s="2422"/>
      <c r="K4" s="2422"/>
      <c r="L4" s="2422"/>
      <c r="M4" s="2422"/>
      <c r="N4" s="2422"/>
      <c r="O4" s="2422"/>
      <c r="P4" s="2422"/>
      <c r="Q4" s="2422"/>
      <c r="R4" s="2422"/>
      <c r="S4" s="2422"/>
      <c r="T4" s="2422"/>
      <c r="U4" s="2422"/>
      <c r="V4" s="2422"/>
      <c r="W4" s="2422"/>
      <c r="X4" s="2422"/>
      <c r="Y4" s="2422"/>
    </row>
    <row r="5" ht="28.5" customHeight="true" x14ac:dyDescent="0.2">
      <c r="B5" s="2385" t="str">
        <f ca="true">IF(ISERROR(INDIRECT(CONCATENATE($B105,"!A2"))),"",INDIRECT(CONCATENATE($B105,"!A2")))</f>
        <v>Angola</v>
      </c>
      <c r="C5" s="2419"/>
      <c r="D5" s="2419"/>
      <c r="E5" s="2419"/>
      <c r="F5" s="2419"/>
      <c r="G5" s="2419"/>
      <c r="H5" s="2419"/>
      <c r="I5" s="2419"/>
      <c r="J5" s="2419"/>
      <c r="K5" s="2420"/>
      <c r="L5" s="2420"/>
      <c r="M5" s="2420"/>
      <c r="N5" s="2420"/>
      <c r="O5" s="2420"/>
      <c r="P5" s="2420"/>
      <c r="Q5" s="2420"/>
      <c r="R5" s="2420"/>
      <c r="S5" s="2420"/>
      <c r="T5" s="2420"/>
      <c r="U5" s="2420"/>
      <c r="V5" s="2420"/>
      <c r="W5" s="2420"/>
      <c r="X5" s="2420"/>
      <c r="Y5" s="2420"/>
    </row>
    <row r="6" x14ac:dyDescent="0.2">
      <c r="F6" s="36"/>
      <c r="G6" s="36"/>
      <c r="J6" s="37"/>
      <c r="K6" s="37"/>
      <c r="L6" s="37"/>
      <c r="M6" s="37"/>
      <c r="N6" s="37"/>
      <c r="O6" s="37"/>
      <c r="P6" s="37"/>
    </row>
    <row r="7" s="38" customFormat="true" ht="18" x14ac:dyDescent="0.25">
      <c r="B7" s="2382" t="str">
        <f>B118</f>
        <v>National use of sanitation facilities, 2000–2020</v>
      </c>
      <c r="C7" s="2423"/>
      <c r="D7" s="2423"/>
      <c r="E7" s="2423"/>
      <c r="F7" s="2423"/>
      <c r="G7" s="2423"/>
      <c r="H7" s="2423"/>
      <c r="I7" s="2423"/>
      <c r="J7" s="2382" t="str">
        <f>B218</f>
        <v>Urban use of sanitation facilities, 2000–2020</v>
      </c>
      <c r="K7" s="2423"/>
      <c r="L7" s="2423"/>
      <c r="M7" s="2423"/>
      <c r="N7" s="2423"/>
      <c r="O7" s="2423"/>
      <c r="P7" s="2423"/>
      <c r="Q7" s="2423"/>
      <c r="R7" s="2382" t="str">
        <f>B318</f>
        <v>Rural use of sanitation facilities, 2000–2020</v>
      </c>
      <c r="S7" s="2423"/>
      <c r="T7" s="2423"/>
      <c r="U7" s="2423"/>
      <c r="V7" s="2423"/>
      <c r="W7" s="2423"/>
      <c r="X7" s="2423"/>
      <c r="Y7" s="2423"/>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395" t="str">
        <f ca="true">IF(ISERROR(INDIRECT(CONCATENATE($B105,"!A2"))),"",INDIRECT(CONCATENATE($B105,"!A2")))</f>
        <v>Angola</v>
      </c>
      <c r="C31" s="2396"/>
      <c r="D31" s="2396"/>
      <c r="E31" s="2397"/>
      <c r="F31" s="2387" t="s">
        <v>0</v>
      </c>
      <c r="G31" s="2387"/>
      <c r="H31" s="2387"/>
      <c r="I31" s="2388"/>
      <c r="J31" s="2386" t="s">
        <v>1</v>
      </c>
      <c r="K31" s="2387"/>
      <c r="L31" s="2387"/>
      <c r="M31" s="2388"/>
      <c r="N31" s="2386" t="s">
        <v>2</v>
      </c>
      <c r="O31" s="2387"/>
      <c r="P31" s="2387"/>
      <c r="Q31" s="2388"/>
      <c r="R31" s="2386" t="s">
        <v>3</v>
      </c>
      <c r="S31" s="2387"/>
      <c r="T31" s="2387"/>
      <c r="U31" s="2388"/>
      <c r="V31" s="2386" t="s">
        <v>4</v>
      </c>
      <c r="W31" s="2387"/>
      <c r="X31" s="2387"/>
      <c r="Y31" s="2388"/>
    </row>
    <row r="32" s="44" customFormat="true" ht="22.5" customHeight="true" x14ac:dyDescent="0.2">
      <c r="B32" s="2398"/>
      <c r="C32" s="2399"/>
      <c r="D32" s="2399"/>
      <c r="E32" s="2400"/>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2389" t="s">
        <v>5</v>
      </c>
      <c r="C33" s="2390"/>
      <c r="D33" s="2393" t="s">
        <v>25</v>
      </c>
      <c r="E33" s="33">
        <f>C99</f>
        <v>2000</v>
      </c>
      <c r="F33" s="103">
        <f ca="true">E99</f>
        <v>1.4316187343129303</v>
      </c>
      <c r="G33" s="46">
        <f t="shared" ref="G33:I34" ca="true" si="0">F99</f>
        <v>0.54216178130920822</v>
      </c>
      <c r="H33" s="47">
        <f t="shared" ca="true" si="0"/>
        <v>30.997135407406518</v>
      </c>
      <c r="I33" s="48">
        <f t="shared" ca="true" si="0"/>
        <v>67.029084076971344</v>
      </c>
      <c r="J33" s="103">
        <f ca="true">J99</f>
        <v>7.1819705211824125</v>
      </c>
      <c r="K33" s="46">
        <f t="shared" ref="K33:M34" ca="true" si="1">K99</f>
        <v>3.7533436483372298</v>
      </c>
      <c r="L33" s="47">
        <f t="shared" ca="true" si="1"/>
        <v>38.053738535268984</v>
      </c>
      <c r="M33" s="48">
        <f t="shared" ca="true" si="1"/>
        <v>51.010947295211373</v>
      </c>
      <c r="N33" s="103">
        <f ca="true">O99</f>
        <v>22.298474447313275</v>
      </c>
      <c r="O33" s="46">
        <f t="shared" ref="O33:Q34" ca="true" si="2">P99</f>
        <v>15.356561822154196</v>
      </c>
      <c r="P33" s="47">
        <f t="shared" ca="true" si="2"/>
        <v>30.779676518313408</v>
      </c>
      <c r="Q33" s="48">
        <f t="shared" ca="true" si="2"/>
        <v>31.565287212219118</v>
      </c>
      <c r="R33" s="103">
        <f ca="true">T99</f>
        <v>36.620870675598383</v>
      </c>
      <c r="S33" s="46">
        <f t="shared" ref="S33:U34" ca="true" si="3">U99</f>
        <v>18.844807675444319</v>
      </c>
      <c r="T33" s="47">
        <f t="shared" ca="true" si="3"/>
        <v>20.693056989860906</v>
      </c>
      <c r="U33" s="48">
        <f t="shared" ca="true" si="3"/>
        <v>23.841264659096396</v>
      </c>
      <c r="V33" s="103">
        <f ca="true">Y99</f>
        <v>70.673514093794907</v>
      </c>
      <c r="W33" s="46">
        <f t="shared" ref="W33:Y34" ca="true" si="4">Z99</f>
        <v>9.8203123383714157</v>
      </c>
      <c r="X33" s="47">
        <f t="shared" ca="true" si="4"/>
        <v>11.791724229285592</v>
      </c>
      <c r="Y33" s="48">
        <f t="shared" ca="true" si="4"/>
        <v>7.7144493385480928</v>
      </c>
    </row>
    <row r="34" x14ac:dyDescent="0.2">
      <c r="B34" s="2391"/>
      <c r="C34" s="2392"/>
      <c r="D34" s="2394"/>
      <c r="E34" s="34">
        <f>C100</f>
        <v>2020</v>
      </c>
      <c r="F34" s="104">
        <f ca="true">E100</f>
        <v>12.592951736463441</v>
      </c>
      <c r="G34" s="51">
        <f t="shared" ca="true" si="0"/>
        <v>4.7690191401822881</v>
      </c>
      <c r="H34" s="52">
        <f t="shared" ca="true" si="0"/>
        <v>7.0378271019231988</v>
      </c>
      <c r="I34" s="53">
        <f t="shared" ca="true" si="0"/>
        <v>75.600202021431073</v>
      </c>
      <c r="J34" s="104">
        <f ca="true">J100</f>
        <v>24.860884100734935</v>
      </c>
      <c r="K34" s="51">
        <f t="shared" ca="true" si="1"/>
        <v>12.992456757700397</v>
      </c>
      <c r="L34" s="52">
        <f t="shared" ca="true" si="1"/>
        <v>11.130777842391524</v>
      </c>
      <c r="M34" s="53">
        <f t="shared" ca="true" si="1"/>
        <v>51.015881299173138</v>
      </c>
      <c r="N34" s="104">
        <f ca="true">O100</f>
        <v>42.036587327800859</v>
      </c>
      <c r="O34" s="51">
        <f t="shared" ca="true" si="2"/>
        <v>28.949848278501307</v>
      </c>
      <c r="P34" s="52">
        <f t="shared" ca="true" si="2"/>
        <v>11.610239344032379</v>
      </c>
      <c r="Q34" s="53">
        <f t="shared" ca="true" si="2"/>
        <v>17.403325049665455</v>
      </c>
      <c r="R34" s="104">
        <f ca="true">T100</f>
        <v>66.024380778009444</v>
      </c>
      <c r="S34" s="51">
        <f t="shared" ca="true" si="3"/>
        <v>33.975619221990556</v>
      </c>
      <c r="T34" s="52">
        <f t="shared" ca="true" si="3"/>
        <v>0</v>
      </c>
      <c r="U34" s="53">
        <f t="shared" ca="true" si="3"/>
        <v>0</v>
      </c>
      <c r="V34" s="104">
        <f ca="true">Y100</f>
        <v>87.799918610345628</v>
      </c>
      <c r="W34" s="51">
        <f t="shared" ca="true" si="4"/>
        <v>12.200081389654372</v>
      </c>
      <c r="X34" s="52">
        <f t="shared" ca="true" si="4"/>
        <v>0</v>
      </c>
      <c r="Y34" s="53">
        <f t="shared" ca="true" si="4"/>
        <v>0</v>
      </c>
    </row>
    <row r="35" x14ac:dyDescent="0.2">
      <c r="F35" s="36"/>
      <c r="H35" s="39"/>
    </row>
    <row r="36" x14ac:dyDescent="0.2">
      <c r="B36" s="2389" t="s">
        <v>6</v>
      </c>
      <c r="C36" s="2390"/>
      <c r="D36" s="2393" t="s">
        <v>25</v>
      </c>
      <c r="E36" s="33">
        <f>C199</f>
        <v>2000</v>
      </c>
      <c r="F36" s="103">
        <f ca="true">E199</f>
        <v>17.943073630584468</v>
      </c>
      <c r="G36" s="46">
        <f t="shared" ref="G36:I37" ca="true" si="5">F199</f>
        <v>16.658016211924814</v>
      </c>
      <c r="H36" s="47">
        <f t="shared" ca="true" si="5"/>
        <v>36.14087903859172</v>
      </c>
      <c r="I36" s="48">
        <f t="shared" ca="true" si="5"/>
        <v>29.258031118898998</v>
      </c>
      <c r="J36" s="103">
        <f ca="true">J199</f>
        <v>32.082790469247769</v>
      </c>
      <c r="K36" s="46">
        <f t="shared" ref="K36:M37" ca="true" si="6">K199</f>
        <v>23.615954876117076</v>
      </c>
      <c r="L36" s="47">
        <f t="shared" ca="true" si="6"/>
        <v>23.81763320014943</v>
      </c>
      <c r="M36" s="48">
        <f t="shared" ca="true" si="6"/>
        <v>20.483621454485728</v>
      </c>
      <c r="N36" s="103">
        <f ca="true">O199</f>
        <v>37.399331482085074</v>
      </c>
      <c r="O36" s="46">
        <f t="shared" ref="O36:Q37" ca="true" si="7">P199</f>
        <v>22.724768014790637</v>
      </c>
      <c r="P36" s="47">
        <f t="shared" ca="true" si="7"/>
        <v>19.62757696025119</v>
      </c>
      <c r="Q36" s="48">
        <f t="shared" ca="true" si="7"/>
        <v>20.248323542873095</v>
      </c>
      <c r="R36" s="103">
        <f ca="true">T199</f>
        <v>52.831351657059543</v>
      </c>
      <c r="S36" s="46">
        <f t="shared" ref="S36:U37" ca="true" si="8">U199</f>
        <v>17.9492065847482</v>
      </c>
      <c r="T36" s="47">
        <f t="shared" ca="true" si="8"/>
        <v>13.444249658343324</v>
      </c>
      <c r="U36" s="48">
        <f t="shared" ca="true" si="8"/>
        <v>15.775192099848937</v>
      </c>
      <c r="V36" s="103">
        <f ca="true">Y199</f>
        <v>76.776087575174415</v>
      </c>
      <c r="W36" s="46">
        <f t="shared" ref="W36:Y37" ca="true" si="9">Z199</f>
        <v>5.5105683114895756</v>
      </c>
      <c r="X36" s="47">
        <f t="shared" ca="true" si="9"/>
        <v>12.860782813228525</v>
      </c>
      <c r="Y36" s="48">
        <f t="shared" ca="true" si="9"/>
        <v>4.8525613001074817</v>
      </c>
    </row>
    <row r="37" x14ac:dyDescent="0.2">
      <c r="B37" s="2391"/>
      <c r="C37" s="2392"/>
      <c r="D37" s="2394"/>
      <c r="E37" s="34">
        <f>C200</f>
        <v>2020</v>
      </c>
      <c r="F37" s="104">
        <f ca="true">E200</f>
        <v>37.465782338681464</v>
      </c>
      <c r="G37" s="51">
        <f t="shared" ca="true" si="5"/>
        <v>34.782536283326436</v>
      </c>
      <c r="H37" s="52">
        <f t="shared" ca="true" si="5"/>
        <v>11.805501135145505</v>
      </c>
      <c r="I37" s="53">
        <f t="shared" ca="true" si="5"/>
        <v>15.946180242846594</v>
      </c>
      <c r="J37" s="104">
        <f ca="true">J200</f>
        <v>56.128245831635326</v>
      </c>
      <c r="K37" s="51">
        <f t="shared" ca="true" si="6"/>
        <v>41.31567427422047</v>
      </c>
      <c r="L37" s="52">
        <f t="shared" ca="true" si="6"/>
        <v>2.5560798941442044</v>
      </c>
      <c r="M37" s="53">
        <f t="shared" ca="true" si="6"/>
        <v>0</v>
      </c>
      <c r="N37" s="104">
        <f ca="true">O200</f>
        <v>62.203561957761202</v>
      </c>
      <c r="O37" s="51">
        <f t="shared" ca="true" si="7"/>
        <v>37.796438042238798</v>
      </c>
      <c r="P37" s="52">
        <f t="shared" ca="true" si="7"/>
        <v>0</v>
      </c>
      <c r="Q37" s="53">
        <f t="shared" ca="true" si="7"/>
        <v>0</v>
      </c>
      <c r="R37" s="104">
        <f ca="true">T200</f>
        <v>74.641049702619895</v>
      </c>
      <c r="S37" s="51">
        <f t="shared" ca="true" si="8"/>
        <v>25.358950297380105</v>
      </c>
      <c r="T37" s="52">
        <f t="shared" ca="true" si="8"/>
        <v>0</v>
      </c>
      <c r="U37" s="53">
        <f t="shared" ca="true" si="8"/>
        <v>0</v>
      </c>
      <c r="V37" s="104">
        <f ca="true">Y200</f>
        <v>93.303205419990022</v>
      </c>
      <c r="W37" s="51">
        <f t="shared" ca="true" si="9"/>
        <v>6.6967945800099775</v>
      </c>
      <c r="X37" s="52">
        <f t="shared" ca="true" si="9"/>
        <v>0</v>
      </c>
      <c r="Y37" s="53">
        <f t="shared" ca="true" si="9"/>
        <v>0</v>
      </c>
    </row>
    <row r="38" x14ac:dyDescent="0.2">
      <c r="F38" s="36"/>
      <c r="G38" s="36"/>
      <c r="H38" s="39"/>
      <c r="I38" s="39"/>
    </row>
    <row r="39" x14ac:dyDescent="0.2">
      <c r="B39" s="2389" t="s">
        <v>7</v>
      </c>
      <c r="C39" s="2390"/>
      <c r="D39" s="2393" t="s">
        <v>25</v>
      </c>
      <c r="E39" s="33">
        <f>C299</f>
        <v>2000</v>
      </c>
      <c r="F39" s="103">
        <f ca="true">E299</f>
        <v>0.66988556176641356</v>
      </c>
      <c r="G39" s="46">
        <f t="shared" ref="G39:I40" ca="true" si="10">F299</f>
        <v>0.18799727709262737</v>
      </c>
      <c r="H39" s="47">
        <f t="shared" ca="true" si="10"/>
        <v>26.298471183637048</v>
      </c>
      <c r="I39" s="48">
        <f t="shared" ca="true" si="10"/>
        <v>72.843645977503911</v>
      </c>
      <c r="J39" s="103">
        <f ca="true">J299</f>
        <v>1.011090989604249</v>
      </c>
      <c r="K39" s="46">
        <f t="shared" ref="K39:M40" ca="true" si="11">K299</f>
        <v>0.30060491522234356</v>
      </c>
      <c r="L39" s="47">
        <f t="shared" ca="true" si="11"/>
        <v>20.35452447709099</v>
      </c>
      <c r="M39" s="48">
        <f t="shared" ca="true" si="11"/>
        <v>78.333779618082417</v>
      </c>
      <c r="N39" s="103">
        <f ca="true">O299</f>
        <v>2.6607706544412815</v>
      </c>
      <c r="O39" s="46">
        <f t="shared" ref="O39:Q40" ca="true" si="12">P299</f>
        <v>0.54229884720930754</v>
      </c>
      <c r="P39" s="47">
        <f t="shared" ca="true" si="12"/>
        <v>23.795236547326112</v>
      </c>
      <c r="Q39" s="48">
        <f t="shared" ca="true" si="12"/>
        <v>73.001693951023299</v>
      </c>
      <c r="R39" s="103">
        <f ca="true">T299</f>
        <v>6.5745643698913838</v>
      </c>
      <c r="S39" s="46">
        <f t="shared" ref="S39:U40" ca="true" si="13">U299</f>
        <v>1.7630138525293051</v>
      </c>
      <c r="T39" s="47">
        <f t="shared" ca="true" si="13"/>
        <v>29.563622155603525</v>
      </c>
      <c r="U39" s="48">
        <f t="shared" ca="true" si="13"/>
        <v>62.098799621975786</v>
      </c>
      <c r="V39" s="103">
        <f ca="true">Y299</f>
        <v>20.636823603373376</v>
      </c>
      <c r="W39" s="46">
        <f t="shared" ref="W39:Y40" ca="true" si="14">Z299</f>
        <v>5.3358226869152183</v>
      </c>
      <c r="X39" s="47">
        <f t="shared" ca="true" si="14"/>
        <v>25.780790443350725</v>
      </c>
      <c r="Y39" s="48">
        <f t="shared" ca="true" si="14"/>
        <v>48.246563266360681</v>
      </c>
    </row>
    <row r="40" x14ac:dyDescent="0.2">
      <c r="B40" s="2391"/>
      <c r="C40" s="2392"/>
      <c r="D40" s="2394"/>
      <c r="E40" s="34">
        <f>C300</f>
        <v>2020</v>
      </c>
      <c r="F40" s="104">
        <f ca="true">E300</f>
        <v>7.6151056619010795</v>
      </c>
      <c r="G40" s="51">
        <f t="shared" ca="true" si="10"/>
        <v>2.1371099944817926</v>
      </c>
      <c r="H40" s="52">
        <f t="shared" ca="true" si="10"/>
        <v>5.9868576329578218</v>
      </c>
      <c r="I40" s="53">
        <f t="shared" ca="true" si="10"/>
        <v>84.260926710659305</v>
      </c>
      <c r="J40" s="104">
        <f ca="true">J300</f>
        <v>15.132398065366953</v>
      </c>
      <c r="K40" s="51">
        <f t="shared" ca="true" si="11"/>
        <v>4.4989751509217406</v>
      </c>
      <c r="L40" s="52">
        <f t="shared" ca="true" si="11"/>
        <v>12.582645728650732</v>
      </c>
      <c r="M40" s="53">
        <f t="shared" ca="true" si="11"/>
        <v>67.785981055060574</v>
      </c>
      <c r="N40" s="104">
        <f ca="true">O300</f>
        <v>22.812597097173537</v>
      </c>
      <c r="O40" s="51">
        <f t="shared" ca="true" si="12"/>
        <v>4.649496974494169</v>
      </c>
      <c r="P40" s="52">
        <f t="shared" ca="true" si="12"/>
        <v>16.006722429004867</v>
      </c>
      <c r="Q40" s="53">
        <f t="shared" ca="true" si="12"/>
        <v>56.531183499327426</v>
      </c>
      <c r="R40" s="104">
        <f ca="true">T300</f>
        <v>27.832858975434156</v>
      </c>
      <c r="S40" s="51">
        <f t="shared" ca="true" si="13"/>
        <v>7.4635691687654253</v>
      </c>
      <c r="T40" s="52">
        <f t="shared" ca="true" si="13"/>
        <v>17.111098376269638</v>
      </c>
      <c r="U40" s="53">
        <f t="shared" ca="true" si="13"/>
        <v>47.592473479530781</v>
      </c>
      <c r="V40" s="104">
        <f ca="true">Y300</f>
        <v>48.790760887264959</v>
      </c>
      <c r="W40" s="51">
        <f t="shared" ca="true" si="14"/>
        <v>12.615257747881707</v>
      </c>
      <c r="X40" s="52">
        <f t="shared" ca="true" si="14"/>
        <v>14.357908018079797</v>
      </c>
      <c r="Y40" s="53">
        <f t="shared" ca="true" si="14"/>
        <v>24.236073346773537</v>
      </c>
    </row>
    <row r="97" s="40" customFormat="true" ht="16.5" customHeight="true" x14ac:dyDescent="0.2">
      <c r="A97" s="2404" t="s">
        <v>5</v>
      </c>
      <c r="B97" s="2404"/>
      <c r="C97" s="2404"/>
      <c r="D97" s="2401" t="s">
        <v>0</v>
      </c>
      <c r="E97" s="2402"/>
      <c r="F97" s="2402"/>
      <c r="G97" s="2402"/>
      <c r="H97" s="2403"/>
      <c r="I97" s="2401" t="s">
        <v>1</v>
      </c>
      <c r="J97" s="2402"/>
      <c r="K97" s="2402"/>
      <c r="L97" s="2402"/>
      <c r="M97" s="2403"/>
      <c r="N97" s="2401" t="s">
        <v>2</v>
      </c>
      <c r="O97" s="2402"/>
      <c r="P97" s="2402"/>
      <c r="Q97" s="2402"/>
      <c r="R97" s="2403"/>
      <c r="S97" s="2401" t="s">
        <v>3</v>
      </c>
      <c r="T97" s="2402"/>
      <c r="U97" s="2402"/>
      <c r="V97" s="2402"/>
      <c r="W97" s="2403"/>
      <c r="X97" s="2401" t="s">
        <v>4</v>
      </c>
      <c r="Y97" s="2402"/>
      <c r="Z97" s="2402"/>
      <c r="AA97" s="2402"/>
      <c r="AB97" s="2403"/>
    </row>
    <row r="98" s="44" customFormat="true" ht="22.5" customHeight="true" x14ac:dyDescent="0.2">
      <c r="A98" s="2405"/>
      <c r="B98" s="2405"/>
      <c r="C98" s="2405"/>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409" t="s">
        <v>10</v>
      </c>
      <c r="B99" s="2410"/>
      <c r="C99" s="209">
        <v>2000</v>
      </c>
      <c r="D99" s="56">
        <f ca="true">IF((D101+H101)&gt;100,D101*100/(D101+H101),D101)</f>
        <v>1.9737805156221384</v>
      </c>
      <c r="E99" s="105">
        <f ca="true">D99*AVERAGEIF(E105:E116,"&gt;0")/100</f>
        <v>1.4316187343129303</v>
      </c>
      <c r="F99" s="58">
        <f ca="true">D99*(100-AVERAGEIF(E105:E116,"&gt;0"))/100</f>
        <v>0.54216178130920822</v>
      </c>
      <c r="G99" s="59">
        <f ca="true">100-(E99+F99+H99)</f>
        <v>30.997135407406518</v>
      </c>
      <c r="H99" s="60">
        <f ca="true">IF((D101+H101)&gt;100,H101*100/(D101+H101),H101)</f>
        <v>67.029084076971344</v>
      </c>
      <c r="I99" s="56">
        <f ca="true">IF((I101+M101)&gt;100,I101*100/(I101+M101),I101)</f>
        <v>10.935314169519643</v>
      </c>
      <c r="J99" s="105">
        <f ca="true">I99*AVERAGEIF(J105:J116,"&gt;0")/100</f>
        <v>7.1819705211824125</v>
      </c>
      <c r="K99" s="61">
        <f ca="true">I99*(100-AVERAGEIF(J105:J116,"&gt;0"))/100</f>
        <v>3.7533436483372298</v>
      </c>
      <c r="L99" s="62">
        <f ca="true">100-(J99+K99+M99)</f>
        <v>38.053738535268984</v>
      </c>
      <c r="M99" s="63">
        <f ca="true">IF((I101+M101)&gt;100,M101*100/(I101+M101),M101)</f>
        <v>51.010947295211373</v>
      </c>
      <c r="N99" s="56">
        <f ca="true">IF((N101+R101)&gt;100,N101*100/(N101+R101),N101)</f>
        <v>37.655036269467473</v>
      </c>
      <c r="O99" s="105">
        <f ca="true">N99*AVERAGEIF(O105:O116,"&gt;0")/100</f>
        <v>22.298474447313275</v>
      </c>
      <c r="P99" s="61">
        <f ca="true">N99*(100-AVERAGEIF(O105:O116,"&gt;0"))/100</f>
        <v>15.356561822154196</v>
      </c>
      <c r="Q99" s="62">
        <f ca="true">100-(O99+P99+R99)</f>
        <v>30.779676518313408</v>
      </c>
      <c r="R99" s="63">
        <f ca="true">IF((N101+R101)&gt;100,R101*100/(N101+R101),R101)</f>
        <v>31.565287212219118</v>
      </c>
      <c r="S99" s="56">
        <f ca="true">IF((S101+W101)&gt;100,S101*100/(S101+W101),S101)</f>
        <v>55.465678351042698</v>
      </c>
      <c r="T99" s="105">
        <f ca="true">S99*AVERAGEIF(T105:T116,"&gt;0")/100</f>
        <v>36.620870675598383</v>
      </c>
      <c r="U99" s="61">
        <f ca="true">S99*(100-AVERAGEIF(T105:T116,"&gt;0"))/100</f>
        <v>18.844807675444319</v>
      </c>
      <c r="V99" s="62">
        <f ca="true">100-(T99+U99+W99)</f>
        <v>20.693056989860906</v>
      </c>
      <c r="W99" s="63">
        <f ca="true">IF((S101+W101)&gt;100,W101*100/(S101+W101),W101)</f>
        <v>23.841264659096396</v>
      </c>
      <c r="X99" s="56">
        <f ca="true">IF((X101+AB101)&gt;100,X101*100/(X101+AB101),X101)</f>
        <v>80.493826432166315</v>
      </c>
      <c r="Y99" s="105">
        <f ca="true">X99*AVERAGEIF(Y105:Y116,"&gt;0")/100</f>
        <v>70.673514093794907</v>
      </c>
      <c r="Z99" s="61">
        <f ca="true">X99*(100-AVERAGEIF(Y105:Y116,"&gt;0"))/100</f>
        <v>9.8203123383714157</v>
      </c>
      <c r="AA99" s="62">
        <f ca="true">100-(Y99+Z99+AB99)</f>
        <v>11.791724229285592</v>
      </c>
      <c r="AB99" s="63">
        <f ca="true">IF((X101+AB101)&gt;100,AB101*100/(X101+AB101),AB101)</f>
        <v>7.7144493385480928</v>
      </c>
    </row>
    <row r="100" s="64" customFormat="true" ht="15" customHeight="true" x14ac:dyDescent="0.2">
      <c r="A100" s="2411"/>
      <c r="B100" s="2412"/>
      <c r="C100" s="210">
        <v>2020</v>
      </c>
      <c r="D100" s="65">
        <f ca="true">IF((D102+H102)&gt;100,D102*100/(D102+H102),D102)</f>
        <v>17.361970876645728</v>
      </c>
      <c r="E100" s="106">
        <f ca="true">D100*AVERAGEIF(E105:E116,"&gt;0")/100</f>
        <v>12.592951736463441</v>
      </c>
      <c r="F100" s="67">
        <f ca="true">D100*(100-AVERAGEIF(E105:E116,"&gt;0"))/100</f>
        <v>4.7690191401822881</v>
      </c>
      <c r="G100" s="68">
        <f ca="true">100-(E100+F100+H100)</f>
        <v>7.0378271019231988</v>
      </c>
      <c r="H100" s="69">
        <f ca="true">IF((D102+H102)&gt;100,H102*100/(D102+H102),H102)</f>
        <v>75.600202021431073</v>
      </c>
      <c r="I100" s="65">
        <f ca="true">IF((I102+M102)&gt;100,I102*100/(I102+M102),I102)</f>
        <v>37.853340858435331</v>
      </c>
      <c r="J100" s="106">
        <f ca="true">I100*AVERAGEIF(J105:J116,"&gt;0")/100</f>
        <v>24.860884100734935</v>
      </c>
      <c r="K100" s="67">
        <f ca="true">I100*(100-AVERAGEIF(J105:J116,"&gt;0"))/100</f>
        <v>12.992456757700397</v>
      </c>
      <c r="L100" s="68">
        <f ca="true">100-(J100+K100+M100)</f>
        <v>11.130777842391524</v>
      </c>
      <c r="M100" s="69">
        <f ca="true">IF((I102+M102)&gt;100,M102*100/(I102+M102),M102)</f>
        <v>51.015881299173138</v>
      </c>
      <c r="N100" s="65">
        <f ca="true">IF((N102+R102)&gt;100,N102*100/(N102+R102),N102)</f>
        <v>70.986435606302166</v>
      </c>
      <c r="O100" s="106">
        <f ca="true">N100*AVERAGEIF(O105:O116,"&gt;0")/100</f>
        <v>42.036587327800859</v>
      </c>
      <c r="P100" s="67">
        <f ca="true">N100*(100-AVERAGEIF(O105:O116,"&gt;0"))/100</f>
        <v>28.949848278501307</v>
      </c>
      <c r="Q100" s="68">
        <f ca="true">100-(O100+P100+R100)</f>
        <v>11.610239344032379</v>
      </c>
      <c r="R100" s="69">
        <f ca="true">IF((N102+R102)&gt;100,R102*100/(N102+R102),R102)</f>
        <v>17.403325049665455</v>
      </c>
      <c r="S100" s="65">
        <f ca="true">IF((S102+W102)&gt;100,S102*100/(S102+W102),S102)</f>
        <v>100</v>
      </c>
      <c r="T100" s="106">
        <f ca="true">S100*AVERAGEIF(T105:T116,"&gt;0")/100</f>
        <v>66.024380778009444</v>
      </c>
      <c r="U100" s="67">
        <f ca="true">S100*(100-AVERAGEIF(T105:T116,"&gt;0"))/100</f>
        <v>33.975619221990556</v>
      </c>
      <c r="V100" s="68">
        <f ca="true">100-(T100+U100+W100)</f>
        <v>0</v>
      </c>
      <c r="W100" s="69">
        <f ca="true">IF((S102+W102)&gt;100,W102*100/(S102+W102),W102)</f>
        <v>0</v>
      </c>
      <c r="X100" s="65">
        <f ca="true">IF((X102+AB102)&gt;100,X102*100/(X102+AB102),X102)</f>
        <v>100</v>
      </c>
      <c r="Y100" s="106">
        <f ca="true">X100*AVERAGEIF(Y105:Y116,"&gt;0")/100</f>
        <v>87.799918610345628</v>
      </c>
      <c r="Z100" s="67">
        <f ca="true">X100*(100-AVERAGEIF(Y105:Y116,"&gt;0"))/100</f>
        <v>12.200081389654372</v>
      </c>
      <c r="AA100" s="68">
        <f ca="true">100-(Y100+Z100+AB100)</f>
        <v>0</v>
      </c>
      <c r="AB100" s="69">
        <f ca="true">IF((X102+AB102)&gt;100,AB102*100/(X102+AB102),AB102)</f>
        <v>0</v>
      </c>
    </row>
    <row r="101" hidden="true" x14ac:dyDescent="0.2">
      <c r="A101" s="2413" t="s">
        <v>12</v>
      </c>
      <c r="B101" s="2414"/>
      <c r="C101" s="70">
        <f>MinRegYear(C99,C105:C116)</f>
        <v>2000</v>
      </c>
      <c r="D101" s="71">
        <f ca="true">IF(MAX(C105:C116)-MIN(C105:C116)&lt;5,AVERAGEIF(C105:C116,"&gt;0",D105:D116),
IF(FORECAST($C101,D$105:D$116,$C$105:$C$116)&lt;0,0,
IF(FORECAST($C101,D$105:D$116,$C$105:$C$116)&gt;100,100,
FORECAST($C101,D$105:D$116,$C$105:$C$116))))</f>
        <v>1.9737805156221384</v>
      </c>
      <c r="E101" s="72"/>
      <c r="F101" s="73"/>
      <c r="G101" s="73"/>
      <c r="H101" s="74">
        <f ca="true">IF(MAX(C105:C116)-MIN(C105:C116)&lt;5,AVERAGEIF(C105:C116,"&gt;0",H105:H116),
IF(FORECAST($C101,H$105:H$116,$C$105:$C$116)&lt;0,0,
IF(FORECAST($C101,H$105:H$116,$C$105:$C$116)&gt;100,100,
FORECAST($C101,H$105:H$116,$C$105:$C$116))))</f>
        <v>67.029084076971344</v>
      </c>
      <c r="I101" s="71">
        <f ca="true">IF(MAX(C105:C116)-MIN(C105:C116)&lt;5,AVERAGEIF(C105:C116,"&gt;0",I105:I116),
IF(FORECAST($C101,I$105:I$116,$C$105:$C$116)&lt;0,0,
IF(FORECAST($C101,I$105:I$116,$C$105:$C$116)&gt;100,100,
FORECAST($C101,I$105:I$116,$C$105:$C$116))))</f>
        <v>10.935314169519643</v>
      </c>
      <c r="J101" s="72"/>
      <c r="K101" s="73"/>
      <c r="L101" s="73"/>
      <c r="M101" s="74">
        <f ca="true">IF(MAX(C105:C116)-MIN(C105:C116)&lt;5,AVERAGEIF(C105:C116,"&gt;0",M105:M116),
IF(FORECAST($C101,M$105:M$116,$C$105:$C$116)&lt;0,0,
IF(FORECAST($C101,M$105:M$116,$C$105:$C$116)&gt;100,100,
FORECAST($C101,M$105:M$116,$C$105:$C$116))))</f>
        <v>51.010947295211373</v>
      </c>
      <c r="N101" s="71">
        <f ca="true">IF(MAX(C105:C116)-MIN(C105:C116)&lt;5,AVERAGEIF(C105:C116,"&gt;0",N105:N116),
IF(FORECAST($C101,N$105:N$116,$C$105:$C$116)&lt;0,0,
IF(FORECAST($C101,N$105:N$116,$C$105:$C$116)&gt;100,100,
FORECAST($C101,N$105:N$116,$C$105:$C$116))))</f>
        <v>37.655036269467473</v>
      </c>
      <c r="O101" s="72"/>
      <c r="P101" s="73"/>
      <c r="Q101" s="73"/>
      <c r="R101" s="74">
        <f ca="true">IF(MAX(C105:C116)-MIN(C105:C116)&lt;5,AVERAGEIF(C105:C116,"&gt;0",R105:R116),
IF(FORECAST($C101,R$105:R$116,$C$105:$C$116)&lt;0,0,
IF(FORECAST($C101,R$105:R$116,$C$105:$C$116)&gt;100,100,
FORECAST($C101,R$105:R$116,$C$105:$C$116))))</f>
        <v>31.565287212219118</v>
      </c>
      <c r="S101" s="71">
        <f ca="true">IF(MAX(C105:C116)-MIN(C105:C116)&lt;5,AVERAGEIF(C105:C116,"&gt;0",S105:S116),
IF(FORECAST($C101,S$105:S$116,$C$105:$C$116)&lt;0,0,
IF(FORECAST($C101,S$105:S$116,$C$105:$C$116)&gt;100,100,
FORECAST($C101,S$105:S$116,$C$105:$C$116))))</f>
        <v>55.465678351042698</v>
      </c>
      <c r="T101" s="72"/>
      <c r="U101" s="73"/>
      <c r="V101" s="73"/>
      <c r="W101" s="74">
        <f ca="true">IF(MAX(C105:C116)-MIN(C105:C116)&lt;5,AVERAGEIF(C105:C116,"&gt;0",W105:W116),
IF(FORECAST($C101,W$105:W$116,$C$105:$C$116)&lt;0,0,
IF(FORECAST($C101,W$105:W$116,$C$105:$C$116)&gt;100,100,
FORECAST($C101,W$105:W$116,$C$105:$C$116))))</f>
        <v>23.841264659096396</v>
      </c>
      <c r="X101" s="71">
        <f ca="true">IF(MAX(C105:C116)-MIN(C105:C116)&lt;5,AVERAGEIF(C105:C116,"&gt;0",X105:X116),
IF(FORECAST($C101,X$105:X$116,$C$105:$C$116)&lt;0,0,
IF(FORECAST($C101,X$105:X$116,$C$105:$C$116)&gt;100,100,
FORECAST($C101,X$105:X$116,$C$105:$C$116))))</f>
        <v>80.493826432166315</v>
      </c>
      <c r="Y101" s="72"/>
      <c r="Z101" s="73"/>
      <c r="AA101" s="73"/>
      <c r="AB101" s="74">
        <f ca="true">IF(MAX(C105:C116)-MIN(C105:C116)&lt;5,AVERAGEIF(C105:C116,"&gt;0",AB105:AB116),
IF(FORECAST($C101,AB$105:AB$116,$C$105:$C$116)&lt;0,0,
IF(FORECAST($C101,AB$105:AB$116,$C$105:$C$116)&gt;100,100,
FORECAST($C101,AB$105:AB$116,$C$105:$C$116))))</f>
        <v>7.7144493385480928</v>
      </c>
    </row>
    <row r="102" hidden="true" x14ac:dyDescent="0.2">
      <c r="A102" s="2415"/>
      <c r="B102" s="2416"/>
      <c r="C102" s="49">
        <f>MaxRegYear(C100,C105:C116)</f>
        <v>2018</v>
      </c>
      <c r="D102" s="75">
        <f ca="true">IF(MAX(C105:C116)-MIN(C105:C116)&lt;5,AVERAGEIF(C105:C116,"&gt;0",D105:D116),
IF(FORECAST($C102,D$105:D$116,$C$105:$C$116)&lt;0,0,
IF(FORECAST($C102,D$105:D$116,$C$105:$C$116)&gt;100,100,
FORECAST($C102,D$105:D$116,$C$105:$C$116))))</f>
        <v>17.361970876645728</v>
      </c>
      <c r="E102" s="76"/>
      <c r="F102" s="77"/>
      <c r="G102" s="77"/>
      <c r="H102" s="78">
        <f ca="true">IF(MAX(C105:C116)-MIN(C105:C116)&lt;5,AVERAGEIF(C105:C116,"&gt;0",H105:H116),
IF(FORECAST($C102,H$105:H$116,$C$105:$C$116)&lt;0,0,
IF(FORECAST($C102,H$105:H$116,$C$105:$C$116)&gt;100,100,
FORECAST($C102,H$105:H$116,$C$105:$C$116))))</f>
        <v>75.600202021431073</v>
      </c>
      <c r="I102" s="75">
        <f ca="true">IF(MAX(C105:C116)-MIN(C105:C116)&lt;5,AVERAGEIF(C105:C116,"&gt;0",I105:I116),
IF(FORECAST($C102,I$105:I$116,$C$105:$C$116)&lt;0,0,
IF(FORECAST($C102,I$105:I$116,$C$105:$C$116)&gt;100,100,
FORECAST($C102,I$105:I$116,$C$105:$C$116))))</f>
        <v>37.853340858435331</v>
      </c>
      <c r="J102" s="76"/>
      <c r="K102" s="77"/>
      <c r="L102" s="77"/>
      <c r="M102" s="78">
        <f ca="true">IF(MAX(C105:C116)-MIN(C105:C116)&lt;5,AVERAGEIF(C105:C116,"&gt;0",M105:M116),
IF(FORECAST($C102,M$105:M$116,$C$105:$C$116)&lt;0,0,
IF(FORECAST($C102,M$105:M$116,$C$105:$C$116)&gt;100,100,
FORECAST($C102,M$105:M$116,$C$105:$C$116))))</f>
        <v>51.015881299173138</v>
      </c>
      <c r="N102" s="75">
        <f ca="true">IF(MAX(C105:C116)-MIN(C105:C116)&lt;5,AVERAGEIF(C105:C116,"&gt;0",N105:N116),
IF(FORECAST($C102,N$105:N$116,$C$105:$C$116)&lt;0,0,
IF(FORECAST($C102,N$105:N$116,$C$105:$C$116)&gt;100,100,
FORECAST($C102,N$105:N$116,$C$105:$C$116))))</f>
        <v>70.986435606302166</v>
      </c>
      <c r="O102" s="76"/>
      <c r="P102" s="77"/>
      <c r="Q102" s="77"/>
      <c r="R102" s="78">
        <f ca="true">IF(MAX(C105:C116)-MIN(C105:C116)&lt;5,AVERAGEIF(C105:C116,"&gt;0",R105:R116),
IF(FORECAST($C102,R$105:R$116,$C$105:$C$116)&lt;0,0,
IF(FORECAST($C102,R$105:R$116,$C$105:$C$116)&gt;100,100,
FORECAST($C102,R$105:R$116,$C$105:$C$116))))</f>
        <v>17.403325049665455</v>
      </c>
      <c r="S102" s="75">
        <f ca="true">IF(MAX(C105:C116)-MIN(C105:C116)&lt;5,AVERAGEIF(C105:C116,"&gt;0",S105:S116),
IF(FORECAST($C102,S$105:S$116,$C$105:$C$116)&lt;0,0,
IF(FORECAST($C102,S$105:S$116,$C$105:$C$116)&gt;100,100,
FORECAST($C102,S$105:S$116,$C$105:$C$116))))</f>
        <v>100</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100</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66" t="s">
        <v>134</v>
      </c>
      <c r="C105" s="467">
        <v>2000</v>
      </c>
      <c r="D105" s="1">
        <f t="shared" ref="D105:D116" ca="true" si="15">IF(ISERROR(INDIRECT(CONCATENATE($B105,"!C122"))),"",INDIRECT(CONCATENATE($B105,"!C122")))</f>
        <v>5.3634070158841398</v>
      </c>
      <c r="E105" s="88" t="str">
        <f t="shared" ref="E105:E116" ca="true" si="16">IF(ISERROR(INDIRECT(CONCATENATE($B105,"!C129"))),"",INDIRECT(CONCATENATE($B105,"!C129")))</f>
        <v>N/A</v>
      </c>
      <c r="F105" s="89"/>
      <c r="G105" s="89"/>
      <c r="H105" s="90">
        <f t="shared" ref="H105:H116" ca="true" si="17">IF(ISERROR(INDIRECT(CONCATENATE($B105,"!C127"))),"",INDIRECT(CONCATENATE($B105,"!C127")))</f>
        <v>67.985489061273014</v>
      </c>
      <c r="I105" s="1">
        <f t="shared" ref="I105:I116" ca="true" si="18">IF(ISERROR(INDIRECT(CONCATENATE($B105,"!D122"))),"",INDIRECT(CONCATENATE($B105,"!D122")))</f>
        <v>13.181150213530554</v>
      </c>
      <c r="J105" s="88" t="str">
        <f t="shared" ref="J105:J116" ca="true" si="19">IF(ISERROR(INDIRECT(CONCATENATE($B105,"!D129"))),"",INDIRECT(CONCATENATE($B105,"!D129")))</f>
        <v>N/A</v>
      </c>
      <c r="K105" s="89"/>
      <c r="L105" s="89"/>
      <c r="M105" s="90">
        <f t="shared" ref="M105:M116" ca="true" si="20">IF(ISERROR(INDIRECT(CONCATENATE($B105,"!D127"))),"",INDIRECT(CONCATENATE($B105,"!D127")))</f>
        <v>52.937071714928017</v>
      </c>
      <c r="N105" s="1">
        <f t="shared" ref="N105:N116" ca="true" si="21">IF(ISERROR(INDIRECT(CONCATENATE($B105,"!E122"))),"",INDIRECT(CONCATENATE($B105,"!E122")))</f>
        <v>38.660485830858008</v>
      </c>
      <c r="O105" s="88" t="str">
        <f t="shared" ref="O105:O116" ca="true" si="22">IF(ISERROR(INDIRECT(CONCATENATE($B105,"!E129"))),"",INDIRECT(CONCATENATE($B105,"!E129")))</f>
        <v>N/A</v>
      </c>
      <c r="P105" s="89"/>
      <c r="Q105" s="89"/>
      <c r="R105" s="90">
        <f t="shared" ref="R105:R116" ca="true" si="23">IF(ISERROR(INDIRECT(CONCATENATE($B105,"!E127"))),"",INDIRECT(CONCATENATE($B105,"!E127")))</f>
        <v>33.686428187807707</v>
      </c>
      <c r="S105" s="1">
        <f t="shared" ref="S105:S116" ca="true" si="24">IF(ISERROR(INDIRECT(CONCATENATE($B105,"!F122"))),"",INDIRECT(CONCATENATE($B105,"!F122")))</f>
        <v>49.222809543721127</v>
      </c>
      <c r="T105" s="88" t="str">
        <f t="shared" ref="T105:T116" ca="true" si="25">IF(ISERROR(INDIRECT(CONCATENATE($B105,"!F129"))),"",INDIRECT(CONCATENATE($B105,"!F129")))</f>
        <v>N/A</v>
      </c>
      <c r="U105" s="89"/>
      <c r="V105" s="89"/>
      <c r="W105" s="90">
        <f t="shared" ref="W105:W116" ca="true" si="26">IF(ISERROR(INDIRECT(CONCATENATE($B105,"!F127"))),"",INDIRECT(CONCATENATE($B105,"!F127")))</f>
        <v>30.194516222999024</v>
      </c>
      <c r="X105" s="1">
        <f t="shared" ref="X105:X116" ca="true" si="27">IF(ISERROR(INDIRECT(CONCATENATE($B105,"!G122"))),"",INDIRECT(CONCATENATE($B105,"!G122")))</f>
        <v>76.23615488718508</v>
      </c>
      <c r="Y105" s="88" t="str">
        <f t="shared" ref="Y105:Y116" ca="true" si="28">IF(ISERROR(INDIRECT(CONCATENATE($B105,"!G129"))),"",INDIRECT(CONCATENATE($B105,"!G129")))</f>
        <v>N/A</v>
      </c>
      <c r="Z105" s="89"/>
      <c r="AA105" s="89"/>
      <c r="AB105" s="90">
        <f t="shared" ref="AB105:AB116" ca="true" si="29">IF(ISERROR(INDIRECT(CONCATENATE($B105,"!G2127"))),"",INDIRECT(CONCATENATE($B105,"!G127")))</f>
        <v>9.8312575055146976</v>
      </c>
    </row>
    <row r="106" x14ac:dyDescent="0.2">
      <c r="A106" s="87"/>
      <c r="B106" s="468" t="s">
        <v>167</v>
      </c>
      <c r="C106" s="469">
        <v>2007</v>
      </c>
      <c r="D106" s="2">
        <f t="shared" ca="true" si="15"/>
        <v>4.7193036428419362</v>
      </c>
      <c r="E106" s="91" t="str">
        <f t="shared" ca="true" si="16"/>
        <v>N/A</v>
      </c>
      <c r="F106" s="89"/>
      <c r="G106" s="89"/>
      <c r="H106" s="92">
        <f t="shared" ca="true" si="17"/>
        <v>63.964474588279039</v>
      </c>
      <c r="I106" s="2">
        <f t="shared" ca="true" si="18"/>
        <v>24.013875905832453</v>
      </c>
      <c r="J106" s="91" t="str">
        <f t="shared" ca="true" si="19"/>
        <v>N/A</v>
      </c>
      <c r="K106" s="89"/>
      <c r="L106" s="89"/>
      <c r="M106" s="92">
        <f t="shared" ca="true" si="20"/>
        <v>42.157401631961591</v>
      </c>
      <c r="N106" s="2">
        <f t="shared" ca="true" si="21"/>
        <v>60.692786841729372</v>
      </c>
      <c r="O106" s="91" t="str">
        <f t="shared" ca="true" si="22"/>
        <v>N/A</v>
      </c>
      <c r="P106" s="89"/>
      <c r="Q106" s="89"/>
      <c r="R106" s="92">
        <f t="shared" ca="true" si="23"/>
        <v>14.699238629717176</v>
      </c>
      <c r="S106" s="2">
        <f t="shared" ca="true" si="24"/>
        <v>86.458418645186512</v>
      </c>
      <c r="T106" s="91" t="str">
        <f t="shared" ca="true" si="25"/>
        <v>N/A</v>
      </c>
      <c r="U106" s="89"/>
      <c r="V106" s="89"/>
      <c r="W106" s="92">
        <f t="shared" ca="true" si="26"/>
        <v>1.3102136803969529</v>
      </c>
      <c r="X106" s="2">
        <f t="shared" ca="true" si="27"/>
        <v>97.160770268423008</v>
      </c>
      <c r="Y106" s="91" t="str">
        <f t="shared" ca="true" si="28"/>
        <v>N/A</v>
      </c>
      <c r="Z106" s="89"/>
      <c r="AA106" s="89"/>
      <c r="AB106" s="92">
        <f t="shared" ca="true" si="29"/>
        <v>0.16165615845781062</v>
      </c>
    </row>
    <row r="107" x14ac:dyDescent="0.2">
      <c r="A107" s="87"/>
      <c r="B107" s="468" t="s">
        <v>297</v>
      </c>
      <c r="C107" s="469">
        <v>2011</v>
      </c>
      <c r="D107" s="2">
        <f t="shared" ca="true" si="15"/>
        <v>6.3606614480199832</v>
      </c>
      <c r="E107" s="91" t="str">
        <f t="shared" ca="true" si="16"/>
        <v>N/A</v>
      </c>
      <c r="F107" s="89"/>
      <c r="G107" s="89"/>
      <c r="H107" s="92">
        <f t="shared" ca="true" si="17"/>
        <v>80.722573178477148</v>
      </c>
      <c r="I107" s="2">
        <f t="shared" ca="true" si="18"/>
        <v>15.499751584344232</v>
      </c>
      <c r="J107" s="91" t="str">
        <f t="shared" ca="true" si="19"/>
        <v>N/A</v>
      </c>
      <c r="K107" s="89"/>
      <c r="L107" s="89"/>
      <c r="M107" s="92">
        <f t="shared" ca="true" si="20"/>
        <v>60.790200373384309</v>
      </c>
      <c r="N107" s="2">
        <f t="shared" ca="true" si="21"/>
        <v>36.670814662348747</v>
      </c>
      <c r="O107" s="91" t="str">
        <f t="shared" ca="true" si="22"/>
        <v>N/A</v>
      </c>
      <c r="P107" s="89"/>
      <c r="Q107" s="89"/>
      <c r="R107" s="92">
        <f t="shared" ca="true" si="23"/>
        <v>36.568617592379702</v>
      </c>
      <c r="S107" s="2">
        <f t="shared" ca="true" si="24"/>
        <v>83.076814667181296</v>
      </c>
      <c r="T107" s="91" t="str">
        <f t="shared" ca="true" si="25"/>
        <v>N/A</v>
      </c>
      <c r="U107" s="89"/>
      <c r="V107" s="89"/>
      <c r="W107" s="92">
        <f t="shared" ca="true" si="26"/>
        <v>4.0450807811360683</v>
      </c>
      <c r="X107" s="2">
        <f t="shared" ca="true" si="27"/>
        <v>97.529053126165564</v>
      </c>
      <c r="Y107" s="91" t="str">
        <f t="shared" ca="true" si="28"/>
        <v>N/A</v>
      </c>
      <c r="Z107" s="89"/>
      <c r="AA107" s="89"/>
      <c r="AB107" s="92">
        <f t="shared" ca="true" si="29"/>
        <v>0.29914240311575324</v>
      </c>
      <c r="AD107" s="93"/>
    </row>
    <row r="108" x14ac:dyDescent="0.2">
      <c r="A108" s="87"/>
      <c r="B108" s="468" t="s">
        <v>169</v>
      </c>
      <c r="C108" s="469">
        <v>2016</v>
      </c>
      <c r="D108" s="2">
        <f t="shared" ca="true" si="15"/>
        <v>20.518331748787688</v>
      </c>
      <c r="E108" s="91">
        <f t="shared" ca="true" si="16"/>
        <v>72.531810045844026</v>
      </c>
      <c r="F108" s="89"/>
      <c r="G108" s="89"/>
      <c r="H108" s="92">
        <f t="shared" ca="true" si="17"/>
        <v>71.633688930502416</v>
      </c>
      <c r="I108" s="2">
        <f t="shared" ca="true" si="18"/>
        <v>41.891640497878491</v>
      </c>
      <c r="J108" s="91">
        <f t="shared" ca="true" si="19"/>
        <v>65.67685582551394</v>
      </c>
      <c r="K108" s="89"/>
      <c r="L108" s="89"/>
      <c r="M108" s="92">
        <f t="shared" ca="true" si="20"/>
        <v>48.168435245832718</v>
      </c>
      <c r="N108" s="2">
        <f t="shared" ca="true" si="21"/>
        <v>77.555367601397478</v>
      </c>
      <c r="O108" s="91">
        <f t="shared" ca="true" si="22"/>
        <v>59.217774450516089</v>
      </c>
      <c r="P108" s="89"/>
      <c r="Q108" s="89"/>
      <c r="R108" s="92">
        <f t="shared" ca="true" si="23"/>
        <v>14.556491465259272</v>
      </c>
      <c r="S108" s="2">
        <f t="shared" ca="true" si="24"/>
        <v>94.47374743425668</v>
      </c>
      <c r="T108" s="91">
        <f t="shared" ca="true" si="25"/>
        <v>66.024380778009444</v>
      </c>
      <c r="U108" s="89"/>
      <c r="V108" s="89"/>
      <c r="W108" s="92">
        <f t="shared" ca="true" si="26"/>
        <v>2.1569089012402927</v>
      </c>
      <c r="X108" s="2">
        <f t="shared" ca="true" si="27"/>
        <v>99.18407347574319</v>
      </c>
      <c r="Y108" s="91">
        <f t="shared" ca="true" si="28"/>
        <v>87.799918610345628</v>
      </c>
      <c r="Z108" s="89"/>
      <c r="AA108" s="89"/>
      <c r="AB108" s="92">
        <f t="shared" ca="true" si="29"/>
        <v>5.5459513363646254E-2</v>
      </c>
    </row>
    <row r="109" x14ac:dyDescent="0.2">
      <c r="A109" s="87"/>
      <c r="B109" s="468"/>
      <c r="C109" s="469"/>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68"/>
      <c r="C110" s="469"/>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68"/>
      <c r="C111" s="469"/>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68"/>
      <c r="C112" s="469"/>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68"/>
      <c r="C113" s="469"/>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68"/>
      <c r="C114" s="469"/>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68"/>
      <c r="C115" s="469"/>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70"/>
      <c r="C116" s="471"/>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382" t="str">
        <f>CONCATENATE("National use of sanitation facilities, ",C99,"–",C100)</f>
        <v>National use of sanitation facilities, 2000–2020</v>
      </c>
      <c r="C118" s="2383"/>
      <c r="D118" s="2383"/>
      <c r="E118" s="2383"/>
      <c r="F118" s="2383"/>
      <c r="G118" s="2383"/>
      <c r="H118" s="2383"/>
      <c r="I118" s="2383"/>
      <c r="J118" s="2383"/>
      <c r="K118" s="2383"/>
      <c r="L118" s="2383"/>
      <c r="N118" s="98"/>
      <c r="O118" s="98"/>
      <c r="P118" s="98"/>
      <c r="Q118" s="98"/>
      <c r="R118" s="98"/>
      <c r="S118" s="2406" t="s">
        <v>11</v>
      </c>
      <c r="T118" s="2407"/>
      <c r="U118" s="2407"/>
      <c r="V118" s="2407"/>
      <c r="W118" s="2408"/>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2404" t="s">
        <v>6</v>
      </c>
      <c r="B197" s="2404"/>
      <c r="C197" s="2404"/>
      <c r="D197" s="2401" t="s">
        <v>0</v>
      </c>
      <c r="E197" s="2402"/>
      <c r="F197" s="2402"/>
      <c r="G197" s="2402"/>
      <c r="H197" s="2403"/>
      <c r="I197" s="2401" t="s">
        <v>1</v>
      </c>
      <c r="J197" s="2402"/>
      <c r="K197" s="2402"/>
      <c r="L197" s="2402"/>
      <c r="M197" s="2403"/>
      <c r="N197" s="2401" t="s">
        <v>2</v>
      </c>
      <c r="O197" s="2402"/>
      <c r="P197" s="2402"/>
      <c r="Q197" s="2402"/>
      <c r="R197" s="2403"/>
      <c r="S197" s="2401" t="s">
        <v>3</v>
      </c>
      <c r="T197" s="2402"/>
      <c r="U197" s="2402"/>
      <c r="V197" s="2402"/>
      <c r="W197" s="2403"/>
      <c r="X197" s="2401" t="s">
        <v>4</v>
      </c>
      <c r="Y197" s="2402"/>
      <c r="Z197" s="2402"/>
      <c r="AA197" s="2402"/>
      <c r="AB197" s="2403"/>
    </row>
    <row r="198" s="44" customFormat="true" ht="22.5" customHeight="true" x14ac:dyDescent="0.2">
      <c r="A198" s="2417"/>
      <c r="B198" s="2417"/>
      <c r="C198" s="2417"/>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409" t="s">
        <v>10</v>
      </c>
      <c r="B199" s="2410"/>
      <c r="C199" s="209">
        <v>2000</v>
      </c>
      <c r="D199" s="56">
        <f ca="true">IF((D201+H201)&gt;100,D201*100/(D201+H201),D201)</f>
        <v>34.601089842509282</v>
      </c>
      <c r="E199" s="105">
        <f ca="true">D199*AVERAGEIF(E205:E216,"&gt;0")/100</f>
        <v>17.943073630584468</v>
      </c>
      <c r="F199" s="58">
        <f ca="true">D199*(100-AVERAGEIF(E205:E216,"&gt;0"))/100</f>
        <v>16.658016211924814</v>
      </c>
      <c r="G199" s="59">
        <f ca="true">100-(E199+F199+H199)</f>
        <v>36.14087903859172</v>
      </c>
      <c r="H199" s="60">
        <f ca="true">IF((D201+H201)&gt;100,H201*100/(D201+H201),H201)</f>
        <v>29.258031118898998</v>
      </c>
      <c r="I199" s="56">
        <f ca="true">IF((I201+M201)&gt;100,I201*100/(I201+M201),I201)</f>
        <v>55.698745345364841</v>
      </c>
      <c r="J199" s="105">
        <f ca="true">I199*AVERAGEIF(J205:J216,"&gt;0")/100</f>
        <v>32.082790469247769</v>
      </c>
      <c r="K199" s="61">
        <f ca="true">I199*(100-AVERAGEIF(J205:J216,"&gt;0"))/100</f>
        <v>23.615954876117076</v>
      </c>
      <c r="L199" s="62">
        <f ca="true">100-(J199+K199+M199)</f>
        <v>23.81763320014943</v>
      </c>
      <c r="M199" s="63">
        <f ca="true">IF((I201+M201)&gt;100,M201*100/(I201+M201),M201)</f>
        <v>20.483621454485728</v>
      </c>
      <c r="N199" s="56">
        <f ca="true">IF((N201+R201)&gt;100,N201*100/(N201+R201),N201)</f>
        <v>60.124099496875715</v>
      </c>
      <c r="O199" s="105">
        <f ca="true">N199*AVERAGEIF(O205:O216,"&gt;0")/100</f>
        <v>37.399331482085074</v>
      </c>
      <c r="P199" s="61">
        <f ca="true">N199*(100-AVERAGEIF(O205:O216,"&gt;0"))/100</f>
        <v>22.724768014790637</v>
      </c>
      <c r="Q199" s="62">
        <f ca="true">100-(O199+P199+R199)</f>
        <v>19.62757696025119</v>
      </c>
      <c r="R199" s="63">
        <f ca="true">IF((N201+R201)&gt;100,R201*100/(N201+R201),R201)</f>
        <v>20.248323542873095</v>
      </c>
      <c r="S199" s="56">
        <f ca="true">IF((S201+W201)&gt;100,S201*100/(S201+W201),S201)</f>
        <v>70.780558241807739</v>
      </c>
      <c r="T199" s="105">
        <f ca="true">S199*AVERAGEIF(T205:T216,"&gt;0")/100</f>
        <v>52.831351657059543</v>
      </c>
      <c r="U199" s="61">
        <f ca="true">S199*(100-AVERAGEIF(T205:T216,"&gt;0"))/100</f>
        <v>17.9492065847482</v>
      </c>
      <c r="V199" s="62">
        <f ca="true">100-(T199+U199+W199)</f>
        <v>13.444249658343324</v>
      </c>
      <c r="W199" s="63">
        <f ca="true">IF((S201+W201)&gt;100,W201*100/(S201+W201),W201)</f>
        <v>15.775192099848937</v>
      </c>
      <c r="X199" s="56">
        <f ca="true">IF((X201+AB201)&gt;100,X201*100/(X201+AB201),X201)</f>
        <v>82.286655886663993</v>
      </c>
      <c r="Y199" s="105">
        <f ca="true">X199*AVERAGEIF(Y205:Y216,"&gt;0")/100</f>
        <v>76.776087575174415</v>
      </c>
      <c r="Z199" s="61">
        <f ca="true">X199*(100-AVERAGEIF(Y205:Y216,"&gt;0"))/100</f>
        <v>5.5105683114895756</v>
      </c>
      <c r="AA199" s="62">
        <f ca="true">100-(Y199+Z199+AB199)</f>
        <v>12.860782813228525</v>
      </c>
      <c r="AB199" s="63">
        <f ca="true">IF((X201+AB201)&gt;100,AB201*100/(X201+AB201),AB201)</f>
        <v>4.8525613001074817</v>
      </c>
    </row>
    <row r="200" s="64" customFormat="true" ht="15" customHeight="true" x14ac:dyDescent="0.2">
      <c r="A200" s="2411"/>
      <c r="B200" s="2412"/>
      <c r="C200" s="210">
        <v>2020</v>
      </c>
      <c r="D200" s="65">
        <f ca="true">IF((D202+H202)&gt;100,D202*100/(D202+H202),D202)</f>
        <v>72.248318622007901</v>
      </c>
      <c r="E200" s="106">
        <f ca="true">D200*AVERAGEIF(E205:E216,"&gt;0")/100</f>
        <v>37.465782338681464</v>
      </c>
      <c r="F200" s="67">
        <f ca="true">D200*(100-AVERAGEIF(E205:E216,"&gt;0"))/100</f>
        <v>34.782536283326436</v>
      </c>
      <c r="G200" s="68">
        <f ca="true">100-(E200+F200+H200)</f>
        <v>11.805501135145505</v>
      </c>
      <c r="H200" s="69">
        <f ca="true">IF((D202+H202)&gt;100,H202*100/(D202+H202),H202)</f>
        <v>15.946180242846594</v>
      </c>
      <c r="I200" s="65">
        <f ca="true">IF((I202+M202)&gt;100,I202*100/(I202+M202),I202)</f>
        <v>97.443920105855796</v>
      </c>
      <c r="J200" s="106">
        <f ca="true">I200*AVERAGEIF(J205:J216,"&gt;0")/100</f>
        <v>56.128245831635326</v>
      </c>
      <c r="K200" s="67">
        <f ca="true">I200*(100-AVERAGEIF(J205:J216,"&gt;0"))/100</f>
        <v>41.31567427422047</v>
      </c>
      <c r="L200" s="68">
        <f ca="true">100-(J200+K200+M200)</f>
        <v>2.5560798941442044</v>
      </c>
      <c r="M200" s="69">
        <f ca="true">IF((I202+M202)&gt;100,M202*100/(I202+M202),M202)</f>
        <v>0</v>
      </c>
      <c r="N200" s="65">
        <f ca="true">IF((N202+R202)&gt;100,N202*100/(N202+R202),N202)</f>
        <v>100</v>
      </c>
      <c r="O200" s="106">
        <f ca="true">N200*AVERAGEIF(O205:O216,"&gt;0")/100</f>
        <v>62.203561957761202</v>
      </c>
      <c r="P200" s="67">
        <f ca="true">N200*(100-AVERAGEIF(O205:O216,"&gt;0"))/100</f>
        <v>37.796438042238798</v>
      </c>
      <c r="Q200" s="68">
        <f ca="true">100-(O200+P200+R200)</f>
        <v>0</v>
      </c>
      <c r="R200" s="69">
        <f ca="true">IF((N202+R202)&gt;100,R202*100/(N202+R202),R202)</f>
        <v>0</v>
      </c>
      <c r="S200" s="65">
        <f ca="true">IF((S202+W202)&gt;100,S202*100/(S202+W202),S202)</f>
        <v>100</v>
      </c>
      <c r="T200" s="106">
        <f ca="true">S200*AVERAGEIF(T205:T216,"&gt;0")/100</f>
        <v>74.641049702619895</v>
      </c>
      <c r="U200" s="67">
        <f ca="true">S200*(100-AVERAGEIF(T205:T216,"&gt;0"))/100</f>
        <v>25.358950297380105</v>
      </c>
      <c r="V200" s="68">
        <f ca="true">100-(T200+U200+W200)</f>
        <v>0</v>
      </c>
      <c r="W200" s="69">
        <f ca="true">IF((S202+W202)&gt;100,W202*100/(S202+W202),W202)</f>
        <v>0</v>
      </c>
      <c r="X200" s="65">
        <f ca="true">IF((X202+AB202)&gt;100,X202*100/(X202+AB202),X202)</f>
        <v>100</v>
      </c>
      <c r="Y200" s="106">
        <f ca="true">X200*AVERAGEIF(Y205:Y216,"&gt;0")/100</f>
        <v>93.303205419990022</v>
      </c>
      <c r="Z200" s="67">
        <f ca="true">X200*(100-AVERAGEIF(Y205:Y216,"&gt;0"))/100</f>
        <v>6.6967945800099775</v>
      </c>
      <c r="AA200" s="68">
        <f ca="true">100-(Y200+Z200+AB200)</f>
        <v>0</v>
      </c>
      <c r="AB200" s="69">
        <f ca="true">IF((X202+AB202)&gt;100,AB202*100/(X202+AB202),AB202)</f>
        <v>0</v>
      </c>
    </row>
    <row r="201" hidden="true" x14ac:dyDescent="0.2">
      <c r="A201" s="2413" t="s">
        <v>12</v>
      </c>
      <c r="B201" s="2414"/>
      <c r="C201" s="70">
        <f>MinRegYear(C199,C205:C216)</f>
        <v>2000</v>
      </c>
      <c r="D201" s="71">
        <f ca="true">IF(MAX(C205:C216)-MIN(C205:C216)&lt;5,AVERAGEIF(C205:C216,"&gt;0",D205:D216),
IF(FORECAST($C201,D$205:D$216,$C$205:$C$216)&lt;0,0,
IF(FORECAST($C201,D$205:D$216,$C$205:$C$216)&gt;100,100,
FORECAST($C201,D$205:D$216,$C$205:$C$216))))</f>
        <v>34.601089842509282</v>
      </c>
      <c r="E201" s="72"/>
      <c r="F201" s="73"/>
      <c r="G201" s="73"/>
      <c r="H201" s="74">
        <f ca="true">IF(MAX(C205:C216)-MIN(C205:C216)&lt;5,AVERAGEIF(C205:C216,"&gt;0",H205:H216),
IF(FORECAST($C201,H$205:H$216,$C$205:$C$216)&lt;0,0,
IF(FORECAST($C201,H$205:H$216,$C$205:$C$216)&gt;100,100,
FORECAST($C201,H$205:H$216,$C$205:$C$216))))</f>
        <v>29.258031118898998</v>
      </c>
      <c r="I201" s="71">
        <f ca="true">IF(MAX(C205:C216)-MIN(C205:C216)&lt;5,AVERAGEIF(C205:C216,"&gt;0",I205:I216),
IF(FORECAST($C201,I$205:I$216,$C$205:$C$216)&lt;0,0,
IF(FORECAST($C201,I$205:I$216,$C$205:$C$216)&gt;100,100,
FORECAST($C201,I$205:I$216,$C$205:$C$216))))</f>
        <v>55.698745345364841</v>
      </c>
      <c r="J201" s="72"/>
      <c r="K201" s="73"/>
      <c r="L201" s="73"/>
      <c r="M201" s="74">
        <f ca="true">IF(MAX(C205:C216)-MIN(C205:C216)&lt;5,AVERAGEIF(C205:C216,"&gt;0",M205:M216),
IF(FORECAST($C201,M$205:M$216,$C$205:$C$216)&lt;0,0,
IF(FORECAST($C201,M$205:M$216,$C$205:$C$216)&gt;100,100,
FORECAST($C201,M$205:M$216,$C$205:$C$216))))</f>
        <v>20.483621454485728</v>
      </c>
      <c r="N201" s="71">
        <f ca="true">IF(MAX(C205:C216)-MIN(C205:C216)&lt;5,AVERAGEIF(C205:C216,"&gt;0",N205:N216),
IF(FORECAST($C201,N$205:N$216,$C$205:$C$216)&lt;0,0,
IF(FORECAST($C201,N$205:N$216,$C$205:$C$216)&gt;100,100,
FORECAST($C201,N$205:N$216,$C$205:$C$216))))</f>
        <v>60.124099496875715</v>
      </c>
      <c r="O201" s="72"/>
      <c r="P201" s="73"/>
      <c r="Q201" s="73"/>
      <c r="R201" s="74">
        <f ca="true">IF(MAX(C205:C216)-MIN(C205:C216)&lt;5,AVERAGEIF(C205:C216,"&gt;0",R205:R216),
IF(FORECAST($C201,R$205:R$216,$C$205:$C$216)&lt;0,0,
IF(FORECAST($C201,R$205:R$216,$C$205:$C$216)&gt;100,100,
FORECAST($C201,R$205:R$216,$C$205:$C$216))))</f>
        <v>20.248323542873095</v>
      </c>
      <c r="S201" s="71">
        <f ca="true">IF(MAX(C205:C216)-MIN(C205:C216)&lt;5,AVERAGEIF(C205:C216,"&gt;0",S205:S216),
IF(FORECAST($C201,S$205:S$216,$C$205:$C$216)&lt;0,0,
IF(FORECAST($C201,S$205:S$216,$C$205:$C$216)&gt;100,100,
FORECAST($C201,S$205:S$216,$C$205:$C$216))))</f>
        <v>70.780558241807739</v>
      </c>
      <c r="T201" s="72"/>
      <c r="U201" s="73"/>
      <c r="V201" s="73"/>
      <c r="W201" s="74">
        <f ca="true">IF(MAX(C205:C216)-MIN(C205:C216)&lt;5,AVERAGEIF(C205:C216,"&gt;0",W205:W216),
IF(FORECAST($C201,W$205:W$216,$C$205:$C$216)&lt;0,0,
IF(FORECAST($C201,W$205:W$216,$C$205:$C$216)&gt;100,100,
FORECAST($C201,W$205:W$216,$C$205:$C$216))))</f>
        <v>15.775192099848937</v>
      </c>
      <c r="X201" s="71">
        <f ca="true">IF(MAX(C205:C216)-MIN(C205:C216)&lt;5,AVERAGEIF(C205:C216,"&gt;0",X205:X216),
IF(FORECAST($C201,X$205:X$216,$C$205:$C$216)&lt;0,0,
IF(FORECAST($C201,X$205:X$216,$C$205:$C$216)&gt;100,100,
FORECAST($C201,X$205:X$216,$C$205:$C$216))))</f>
        <v>82.286655886663993</v>
      </c>
      <c r="Y201" s="72"/>
      <c r="Z201" s="73"/>
      <c r="AA201" s="73"/>
      <c r="AB201" s="74">
        <f ca="true">IF(MAX(C205:C216)-MIN(C205:C216)&lt;5,AVERAGEIF(C205:C216,"&gt;0",AB205:AB216),
IF(FORECAST($C201,AB$205:AB$216,$C$205:$C$216)&lt;0,0,
IF(FORECAST($C201,AB$205:AB$216,$C$205:$C$216)&gt;100,100,
FORECAST($C201,AB$205:AB$216,$C$205:$C$216))))</f>
        <v>4.8525613001074817</v>
      </c>
    </row>
    <row r="202" hidden="true" x14ac:dyDescent="0.2">
      <c r="A202" s="2415"/>
      <c r="B202" s="2416"/>
      <c r="C202" s="49">
        <f>MaxRegYear(C200,C205:C216)</f>
        <v>2018</v>
      </c>
      <c r="D202" s="75">
        <f ca="true">IF(MAX(C205:C216)-MIN(C205:C216)&lt;5,AVERAGEIF(C205:C216,"&gt;0",D205:D216),
IF(FORECAST($C202,D$205:D$216,$C$205:$C$216)&lt;0,0,
IF(FORECAST($C202,D$205:D$216,$C$205:$C$216)&gt;100,100,
FORECAST($C202,D$205:D$216,$C$205:$C$216))))</f>
        <v>72.248318622007901</v>
      </c>
      <c r="E202" s="76"/>
      <c r="F202" s="77"/>
      <c r="G202" s="77"/>
      <c r="H202" s="78">
        <f ca="true">IF(MAX(C205:C216)-MIN(C205:C216)&lt;5,AVERAGEIF(C205:C216,"&gt;0",H205:H216),
IF(FORECAST($C202,H$205:H$216,$C$205:$C$216)&lt;0,0,
IF(FORECAST($C202,H$205:H$216,$C$205:$C$216)&gt;100,100,
FORECAST($C202,H$205:H$216,$C$205:$C$216))))</f>
        <v>15.946180242846594</v>
      </c>
      <c r="I202" s="75">
        <f ca="true">IF(MAX(C205:C216)-MIN(C205:C216)&lt;5,AVERAGEIF(C205:C216,"&gt;0",I205:I216),
IF(FORECAST($C202,I$205:I$216,$C$205:$C$216)&lt;0,0,
IF(FORECAST($C202,I$205:I$216,$C$205:$C$216)&gt;100,100,
FORECAST($C202,I$205:I$216,$C$205:$C$216))))</f>
        <v>97.443920105855796</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100</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66" t="s">
        <v>134</v>
      </c>
      <c r="C205" s="467">
        <v>2000</v>
      </c>
      <c r="D205" s="1">
        <f t="shared" ref="D205:D216" ca="true" si="30">IF(ISERROR(INDIRECT(CONCATENATE($B205,"!H122"))),"",INDIRECT(CONCATENATE($B205,"!H122")))</f>
        <v>29.520570818132693</v>
      </c>
      <c r="E205" s="91" t="str">
        <f t="shared" ref="E205:E216" ca="true" si="31">IF(ISERROR(INDIRECT(CONCATENATE($B205,"!H129"))),"",INDIRECT(CONCATENATE($B205,"!H129")))</f>
        <v>N/A</v>
      </c>
      <c r="F205" s="89"/>
      <c r="G205" s="89"/>
      <c r="H205" s="90">
        <f t="shared" ref="H205:H216" ca="true" si="32">IF(ISERROR(INDIRECT(CONCATENATE($B205,"!H127"))),"",INDIRECT(CONCATENATE($B205,"!H127")))</f>
        <v>37.839700729233364</v>
      </c>
      <c r="I205" s="1">
        <f t="shared" ref="I205:I216" ca="true" si="33">IF(ISERROR(INDIRECT(CONCATENATE($B205,"!I122"))),"",INDIRECT(CONCATENATE($B205,"!I122")))</f>
        <v>47.821215271181984</v>
      </c>
      <c r="J205" s="91" t="str">
        <f t="shared" ref="J205:J216" ca="true" si="34">IF(ISERROR(INDIRECT(CONCATENATE($B205,"!I129"))),"",INDIRECT(CONCATENATE($B205,"!I129")))</f>
        <v>N/A</v>
      </c>
      <c r="K205" s="89"/>
      <c r="L205" s="89"/>
      <c r="M205" s="90">
        <f t="shared" ref="M205:M216" ca="true" si="35">IF(ISERROR(INDIRECT(CONCATENATE($B205,"!I127"))),"",INDIRECT(CONCATENATE($B205,"!I127")))</f>
        <v>28.213707378201384</v>
      </c>
      <c r="N205" s="1">
        <f t="shared" ref="N205:N216" ca="true" si="36">IF(ISERROR(INDIRECT(CONCATENATE($B205,"!J122"))),"",INDIRECT(CONCATENATE($B205,"!J122")))</f>
        <v>52.512166419754415</v>
      </c>
      <c r="O205" s="91" t="str">
        <f t="shared" ref="O205:O216" ca="true" si="37">IF(ISERROR(INDIRECT(CONCATENATE($B205,"!J129"))),"",INDIRECT(CONCATENATE($B205,"!J129")))</f>
        <v>N/A</v>
      </c>
      <c r="P205" s="89"/>
      <c r="Q205" s="89"/>
      <c r="R205" s="90">
        <f t="shared" ref="R205:R216" ca="true" si="38">IF(ISERROR(INDIRECT(CONCATENATE($B205,"!J127"))),"",INDIRECT(CONCATENATE($B205,"!J127")))</f>
        <v>26.11582150947681</v>
      </c>
      <c r="S205" s="1">
        <f t="shared" ref="S205:S216" ca="true" si="39">IF(ISERROR(INDIRECT(CONCATENATE($B205,"!K122"))),"",INDIRECT(CONCATENATE($B205,"!K122")))</f>
        <v>63.295560121031542</v>
      </c>
      <c r="T205" s="91" t="str">
        <f t="shared" ref="T205:T216" ca="true" si="40">IF(ISERROR(INDIRECT(CONCATENATE($B205,"!K129"))),"",INDIRECT(CONCATENATE($B205,"!K129")))</f>
        <v>N/A</v>
      </c>
      <c r="U205" s="89"/>
      <c r="V205" s="89"/>
      <c r="W205" s="90">
        <f t="shared" ref="W205:W216" ca="true" si="41">IF(ISERROR(INDIRECT(CONCATENATE($B205,"!K127"))),"",INDIRECT(CONCATENATE($B205,"!K127")))</f>
        <v>20.400049687948275</v>
      </c>
      <c r="X205" s="1">
        <f t="shared" ref="X205:X216" ca="true" si="42">IF(ISERROR(INDIRECT(CONCATENATE($B205,"!L122"))),"",INDIRECT(CONCATENATE($B205,"!L122")))</f>
        <v>78.605370919724223</v>
      </c>
      <c r="Y205" s="91" t="str">
        <f t="shared" ref="Y205:Y216" ca="true" si="43">IF(ISERROR(INDIRECT(CONCATENATE($B205,"!L129"))),"",INDIRECT(CONCATENATE($B205,"!L129")))</f>
        <v>N/A</v>
      </c>
      <c r="Z205" s="89"/>
      <c r="AA205" s="89"/>
      <c r="AB205" s="90">
        <f t="shared" ref="AB205:AB216" ca="true" si="44">IF(ISERROR(INDIRECT(CONCATENATE($B205,"!L2127"))),"",INDIRECT(CONCATENATE($B205,"!L127")))</f>
        <v>6.2463990242554503</v>
      </c>
    </row>
    <row r="206" x14ac:dyDescent="0.2">
      <c r="A206" s="87"/>
      <c r="B206" s="468" t="s">
        <v>167</v>
      </c>
      <c r="C206" s="469">
        <v>2007</v>
      </c>
      <c r="D206" s="2">
        <f t="shared" ca="true" si="30"/>
        <v>54.797050775850607</v>
      </c>
      <c r="E206" s="91" t="str">
        <f t="shared" ca="true" si="31"/>
        <v>N/A</v>
      </c>
      <c r="F206" s="89"/>
      <c r="G206" s="89"/>
      <c r="H206" s="92">
        <f t="shared" ca="true" si="32"/>
        <v>11.917059727807388</v>
      </c>
      <c r="I206" s="2">
        <f t="shared" ca="true" si="33"/>
        <v>82.183826800836187</v>
      </c>
      <c r="J206" s="91" t="str">
        <f t="shared" ca="true" si="34"/>
        <v>N/A</v>
      </c>
      <c r="K206" s="89"/>
      <c r="L206" s="89"/>
      <c r="M206" s="92">
        <f t="shared" ca="true" si="35"/>
        <v>1.4957823175348643</v>
      </c>
      <c r="N206" s="2">
        <f t="shared" ca="true" si="36"/>
        <v>89.271743667452853</v>
      </c>
      <c r="O206" s="91" t="str">
        <f t="shared" ca="true" si="37"/>
        <v>N/A</v>
      </c>
      <c r="P206" s="89"/>
      <c r="Q206" s="89"/>
      <c r="R206" s="92">
        <f t="shared" ca="true" si="38"/>
        <v>1.1311159620162159</v>
      </c>
      <c r="S206" s="2">
        <f t="shared" ca="true" si="39"/>
        <v>97.013815098479412</v>
      </c>
      <c r="T206" s="91" t="str">
        <f t="shared" ca="true" si="40"/>
        <v>N/A</v>
      </c>
      <c r="U206" s="89"/>
      <c r="V206" s="89"/>
      <c r="W206" s="92">
        <f t="shared" ca="true" si="41"/>
        <v>0</v>
      </c>
      <c r="X206" s="2">
        <f t="shared" ca="true" si="42"/>
        <v>96.792386234305184</v>
      </c>
      <c r="Y206" s="91" t="str">
        <f t="shared" ca="true" si="43"/>
        <v>N/A</v>
      </c>
      <c r="Z206" s="89"/>
      <c r="AA206" s="89"/>
      <c r="AB206" s="92">
        <f t="shared" ca="true" si="44"/>
        <v>0</v>
      </c>
    </row>
    <row r="207" x14ac:dyDescent="0.2">
      <c r="A207" s="87"/>
      <c r="B207" s="468" t="s">
        <v>297</v>
      </c>
      <c r="C207" s="469">
        <v>2011</v>
      </c>
      <c r="D207" s="2">
        <f t="shared" ca="true" si="30"/>
        <v>63.865720995842587</v>
      </c>
      <c r="E207" s="91" t="str">
        <f t="shared" ca="true" si="31"/>
        <v>N/A</v>
      </c>
      <c r="F207" s="89"/>
      <c r="G207" s="89"/>
      <c r="H207" s="92">
        <f t="shared" ca="true" si="32"/>
        <v>15.557121276748376</v>
      </c>
      <c r="I207" s="2">
        <f t="shared" ca="true" si="33"/>
        <v>87.966257426654167</v>
      </c>
      <c r="J207" s="91" t="str">
        <f t="shared" ca="true" si="34"/>
        <v>N/A</v>
      </c>
      <c r="K207" s="89"/>
      <c r="L207" s="89"/>
      <c r="M207" s="92">
        <f t="shared" ca="true" si="35"/>
        <v>0.90276155245108347</v>
      </c>
      <c r="N207" s="2">
        <f t="shared" ca="true" si="36"/>
        <v>95.3812557395825</v>
      </c>
      <c r="O207" s="91" t="str">
        <f t="shared" ca="true" si="37"/>
        <v>N/A</v>
      </c>
      <c r="P207" s="89"/>
      <c r="Q207" s="89"/>
      <c r="R207" s="92">
        <f t="shared" ca="true" si="38"/>
        <v>0.59850045166539201</v>
      </c>
      <c r="S207" s="2">
        <f t="shared" ca="true" si="39"/>
        <v>97.718984939891556</v>
      </c>
      <c r="T207" s="91" t="str">
        <f t="shared" ca="true" si="40"/>
        <v>N/A</v>
      </c>
      <c r="U207" s="89"/>
      <c r="V207" s="89"/>
      <c r="W207" s="92">
        <f t="shared" ca="true" si="41"/>
        <v>0</v>
      </c>
      <c r="X207" s="2">
        <f t="shared" ca="true" si="42"/>
        <v>99.167004496309914</v>
      </c>
      <c r="Y207" s="91" t="str">
        <f t="shared" ca="true" si="43"/>
        <v>N/A</v>
      </c>
      <c r="Z207" s="89"/>
      <c r="AA207" s="89"/>
      <c r="AB207" s="92">
        <f t="shared" ca="true" si="44"/>
        <v>0</v>
      </c>
      <c r="AD207" s="93"/>
    </row>
    <row r="208" x14ac:dyDescent="0.2">
      <c r="A208" s="87"/>
      <c r="B208" s="468" t="s">
        <v>169</v>
      </c>
      <c r="C208" s="469">
        <v>2016</v>
      </c>
      <c r="D208" s="2">
        <f t="shared" ca="true" si="30"/>
        <v>61.332448919264557</v>
      </c>
      <c r="E208" s="91">
        <f t="shared" ca="true" si="31"/>
        <v>51.856960899943815</v>
      </c>
      <c r="F208" s="89"/>
      <c r="G208" s="89"/>
      <c r="H208" s="92">
        <f t="shared" ca="true" si="32"/>
        <v>26.57363553148636</v>
      </c>
      <c r="I208" s="2">
        <f t="shared" ca="true" si="33"/>
        <v>83.675678652601121</v>
      </c>
      <c r="J208" s="91">
        <f t="shared" ca="true" si="34"/>
        <v>57.600562221492922</v>
      </c>
      <c r="K208" s="89"/>
      <c r="L208" s="89"/>
      <c r="M208" s="92">
        <f t="shared" ca="true" si="35"/>
        <v>9.5098768006747676</v>
      </c>
      <c r="N208" s="2">
        <f t="shared" ca="true" si="36"/>
        <v>94.619402359891211</v>
      </c>
      <c r="O208" s="91">
        <f t="shared" ca="true" si="37"/>
        <v>62.203561957761202</v>
      </c>
      <c r="P208" s="89"/>
      <c r="Q208" s="89"/>
      <c r="R208" s="92">
        <f t="shared" ca="true" si="38"/>
        <v>2.3138176770178829</v>
      </c>
      <c r="S208" s="2">
        <f t="shared" ca="true" si="39"/>
        <v>97.42497585116412</v>
      </c>
      <c r="T208" s="91">
        <f t="shared" ca="true" si="40"/>
        <v>74.641049702619895</v>
      </c>
      <c r="U208" s="89"/>
      <c r="V208" s="89"/>
      <c r="W208" s="92">
        <f t="shared" ca="true" si="41"/>
        <v>0.38657539278732422</v>
      </c>
      <c r="X208" s="2">
        <f t="shared" ca="true" si="42"/>
        <v>99.546215523456965</v>
      </c>
      <c r="Y208" s="91">
        <f t="shared" ca="true" si="43"/>
        <v>93.303205419990022</v>
      </c>
      <c r="Z208" s="89"/>
      <c r="AA208" s="89"/>
      <c r="AB208" s="92">
        <f t="shared" ca="true" si="44"/>
        <v>1.4935524355312122E-2</v>
      </c>
    </row>
    <row r="209" x14ac:dyDescent="0.2">
      <c r="A209" s="87"/>
      <c r="B209" s="468"/>
      <c r="C209" s="469"/>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68"/>
      <c r="C210" s="469"/>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68"/>
      <c r="C211" s="469"/>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68"/>
      <c r="C212" s="469"/>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68"/>
      <c r="C213" s="469"/>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68"/>
      <c r="C214" s="469"/>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68"/>
      <c r="C215" s="469"/>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70"/>
      <c r="C216" s="471"/>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2382" t="str">
        <f>CONCATENATE("Urban use of sanitation facilities, ",C199,"–",C200)</f>
        <v>Urban use of sanitation facilities, 2000–2020</v>
      </c>
      <c r="C218" s="2383"/>
      <c r="D218" s="2383"/>
      <c r="E218" s="2383"/>
      <c r="F218" s="2383"/>
      <c r="G218" s="2383"/>
      <c r="H218" s="2383"/>
      <c r="I218" s="2383"/>
      <c r="J218" s="2383"/>
      <c r="K218" s="2383"/>
      <c r="L218" s="2383"/>
      <c r="N218" s="98"/>
      <c r="O218" s="98"/>
      <c r="P218" s="98"/>
      <c r="Q218" s="98"/>
      <c r="R218" s="98"/>
      <c r="S218" s="2406" t="s">
        <v>11</v>
      </c>
      <c r="T218" s="2407"/>
      <c r="U218" s="2407"/>
      <c r="V218" s="2407"/>
      <c r="W218" s="2408"/>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2404" t="s">
        <v>7</v>
      </c>
      <c r="B297" s="2404"/>
      <c r="C297" s="2404"/>
      <c r="D297" s="2401" t="s">
        <v>0</v>
      </c>
      <c r="E297" s="2402"/>
      <c r="F297" s="2402"/>
      <c r="G297" s="2402"/>
      <c r="H297" s="2403"/>
      <c r="I297" s="2401" t="s">
        <v>1</v>
      </c>
      <c r="J297" s="2402"/>
      <c r="K297" s="2402"/>
      <c r="L297" s="2402"/>
      <c r="M297" s="2403"/>
      <c r="N297" s="2401" t="s">
        <v>2</v>
      </c>
      <c r="O297" s="2402"/>
      <c r="P297" s="2402"/>
      <c r="Q297" s="2402"/>
      <c r="R297" s="2403"/>
      <c r="S297" s="2401" t="s">
        <v>3</v>
      </c>
      <c r="T297" s="2402"/>
      <c r="U297" s="2402"/>
      <c r="V297" s="2402"/>
      <c r="W297" s="2403"/>
      <c r="X297" s="2401" t="s">
        <v>4</v>
      </c>
      <c r="Y297" s="2402"/>
      <c r="Z297" s="2402"/>
      <c r="AA297" s="2402"/>
      <c r="AB297" s="2403"/>
    </row>
    <row r="298" s="44" customFormat="true" ht="22.5" customHeight="true" x14ac:dyDescent="0.2">
      <c r="A298" s="2405"/>
      <c r="B298" s="2405"/>
      <c r="C298" s="2405"/>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409" t="s">
        <v>10</v>
      </c>
      <c r="B299" s="2410"/>
      <c r="C299" s="209">
        <v>2000</v>
      </c>
      <c r="D299" s="56">
        <f ca="true">IF((D301+H301)&gt;100,D301*100/(D301+H301),D301)</f>
        <v>0.85788283885904093</v>
      </c>
      <c r="E299" s="105">
        <f ca="true">D299*AVERAGEIF(E305:E316,"&gt;0")/100</f>
        <v>0.66988556176641356</v>
      </c>
      <c r="F299" s="58">
        <f ca="true">D299*(100-AVERAGEIF(E305:E316,"&gt;0"))/100</f>
        <v>0.18799727709262737</v>
      </c>
      <c r="G299" s="59">
        <f ca="true">100-(E299+F299+H299)</f>
        <v>26.298471183637048</v>
      </c>
      <c r="H299" s="60">
        <f ca="true">IF((D301+H301)&gt;100,H301*100/(D301+H301),H301)</f>
        <v>72.843645977503911</v>
      </c>
      <c r="I299" s="56">
        <f ca="true">IF((I301+M301)&gt;100,I301*100/(I301+M301),I301)</f>
        <v>1.3116959048265926</v>
      </c>
      <c r="J299" s="105">
        <f ca="true">I299*AVERAGEIF(J305:J316,"&gt;0")/100</f>
        <v>1.011090989604249</v>
      </c>
      <c r="K299" s="61">
        <f ca="true">I299*(100-AVERAGEIF(J305:J316,"&gt;0"))/100</f>
        <v>0.30060491522234356</v>
      </c>
      <c r="L299" s="62">
        <f ca="true">100-(J299+K299+M299)</f>
        <v>20.35452447709099</v>
      </c>
      <c r="M299" s="63">
        <f ca="true">IF((I301+M301)&gt;100,M301*100/(I301+M301),M301)</f>
        <v>78.333779618082417</v>
      </c>
      <c r="N299" s="56">
        <f ca="true">IF((N301+R301)&gt;100,N301*100/(N301+R301),N301)</f>
        <v>3.2030695016505888</v>
      </c>
      <c r="O299" s="105">
        <f ca="true">N299*AVERAGEIF(O305:O316,"&gt;0")/100</f>
        <v>2.6607706544412815</v>
      </c>
      <c r="P299" s="61">
        <f ca="true">N299*(100-AVERAGEIF(O305:O316,"&gt;0"))/100</f>
        <v>0.54229884720930754</v>
      </c>
      <c r="Q299" s="62">
        <f ca="true">100-(O299+P299+R299)</f>
        <v>23.795236547326112</v>
      </c>
      <c r="R299" s="63">
        <f ca="true">IF((N301+R301)&gt;100,R301*100/(N301+R301),R301)</f>
        <v>73.001693951023299</v>
      </c>
      <c r="S299" s="56">
        <f ca="true">IF((S301+W301)&gt;100,S301*100/(S301+W301),S301)</f>
        <v>8.3375782224206887</v>
      </c>
      <c r="T299" s="105">
        <f ca="true">S299*AVERAGEIF(T305:T316,"&gt;0")/100</f>
        <v>6.5745643698913838</v>
      </c>
      <c r="U299" s="61">
        <f ca="true">S299*(100-AVERAGEIF(T305:T316,"&gt;0"))/100</f>
        <v>1.7630138525293051</v>
      </c>
      <c r="V299" s="62">
        <f ca="true">100-(T299+U299+W299)</f>
        <v>29.563622155603525</v>
      </c>
      <c r="W299" s="63">
        <f ca="true">IF((S301+W301)&gt;100,W301*100/(S301+W301),W301)</f>
        <v>62.098799621975786</v>
      </c>
      <c r="X299" s="56">
        <f ca="true">IF((X301+AB301)&gt;100,X301*100/(X301+AB301),X301)</f>
        <v>25.972646290288594</v>
      </c>
      <c r="Y299" s="105">
        <f ca="true">X299*AVERAGEIF(Y305:Y316,"&gt;0")/100</f>
        <v>20.636823603373376</v>
      </c>
      <c r="Z299" s="61">
        <f ca="true">X299*(100-AVERAGEIF(Y305:Y316,"&gt;0"))/100</f>
        <v>5.3358226869152183</v>
      </c>
      <c r="AA299" s="62">
        <f ca="true">100-(Y299+Z299+AB299)</f>
        <v>25.780790443350725</v>
      </c>
      <c r="AB299" s="63">
        <f ca="true">IF((X301+AB301)&gt;100,AB301*100/(X301+AB301),AB301)</f>
        <v>48.246563266360681</v>
      </c>
    </row>
    <row r="300" s="64" customFormat="true" ht="15" customHeight="true" x14ac:dyDescent="0.2">
      <c r="A300" s="2411"/>
      <c r="B300" s="2412"/>
      <c r="C300" s="210">
        <v>2020</v>
      </c>
      <c r="D300" s="65">
        <f ca="true">IF((D302+H302)&gt;100,D302*100/(D302+H302),D302)</f>
        <v>9.752215656382873</v>
      </c>
      <c r="E300" s="106">
        <f ca="true">D300*AVERAGEIF(E305:E316,"&gt;0")/100</f>
        <v>7.6151056619010795</v>
      </c>
      <c r="F300" s="67">
        <f ca="true">D300*(100-AVERAGEIF(E305:E316,"&gt;0"))/100</f>
        <v>2.1371099944817926</v>
      </c>
      <c r="G300" s="68">
        <f ca="true">100-(E300+F300+H300)</f>
        <v>5.9868576329578218</v>
      </c>
      <c r="H300" s="69">
        <f ca="true">IF((D302+H302)&gt;100,H302*100/(D302+H302),H302)</f>
        <v>84.260926710659305</v>
      </c>
      <c r="I300" s="65">
        <f ca="true">IF((I302+M302)&gt;100,I302*100/(I302+M302),I302)</f>
        <v>19.631373216288694</v>
      </c>
      <c r="J300" s="106">
        <f ca="true">I300*AVERAGEIF(J305:J316,"&gt;0")/100</f>
        <v>15.132398065366953</v>
      </c>
      <c r="K300" s="67">
        <f ca="true">I300*(100-AVERAGEIF(J305:J316,"&gt;0"))/100</f>
        <v>4.4989751509217406</v>
      </c>
      <c r="L300" s="68">
        <f ca="true">100-(J300+K300+M300)</f>
        <v>12.582645728650732</v>
      </c>
      <c r="M300" s="69">
        <f ca="true">IF((I302+M302)&gt;100,M302*100/(I302+M302),M302)</f>
        <v>67.785981055060574</v>
      </c>
      <c r="N300" s="65">
        <f ca="true">IF((N302+R302)&gt;100,N302*100/(N302+R302),N302)</f>
        <v>27.462094071667707</v>
      </c>
      <c r="O300" s="106">
        <f ca="true">N300*AVERAGEIF(O305:O316,"&gt;0")/100</f>
        <v>22.812597097173537</v>
      </c>
      <c r="P300" s="67">
        <f ca="true">N300*(100-AVERAGEIF(O305:O316,"&gt;0"))/100</f>
        <v>4.649496974494169</v>
      </c>
      <c r="Q300" s="68">
        <f ca="true">100-(O300+P300+R300)</f>
        <v>16.006722429004867</v>
      </c>
      <c r="R300" s="69">
        <f ca="true">IF((N302+R302)&gt;100,R302*100/(N302+R302),R302)</f>
        <v>56.531183499327426</v>
      </c>
      <c r="S300" s="65">
        <f ca="true">IF((S302+W302)&gt;100,S302*100/(S302+W302),S302)</f>
        <v>35.296428144199581</v>
      </c>
      <c r="T300" s="106">
        <f ca="true">S300*AVERAGEIF(T305:T316,"&gt;0")/100</f>
        <v>27.832858975434156</v>
      </c>
      <c r="U300" s="67">
        <f ca="true">S300*(100-AVERAGEIF(T305:T316,"&gt;0"))/100</f>
        <v>7.4635691687654253</v>
      </c>
      <c r="V300" s="68">
        <f ca="true">100-(T300+U300+W300)</f>
        <v>17.111098376269638</v>
      </c>
      <c r="W300" s="69">
        <f ca="true">IF((S302+W302)&gt;100,W302*100/(S302+W302),W302)</f>
        <v>47.592473479530781</v>
      </c>
      <c r="X300" s="65">
        <f ca="true">IF((X302+AB302)&gt;100,X302*100/(X302+AB302),X302)</f>
        <v>61.406018635146665</v>
      </c>
      <c r="Y300" s="106">
        <f ca="true">X300*AVERAGEIF(Y305:Y316,"&gt;0")/100</f>
        <v>48.790760887264959</v>
      </c>
      <c r="Z300" s="67">
        <f ca="true">X300*(100-AVERAGEIF(Y305:Y316,"&gt;0"))/100</f>
        <v>12.615257747881707</v>
      </c>
      <c r="AA300" s="68">
        <f ca="true">100-(Y300+Z300+AB300)</f>
        <v>14.357908018079797</v>
      </c>
      <c r="AB300" s="69">
        <f ca="true">IF((X302+AB302)&gt;100,AB302*100/(X302+AB302),AB302)</f>
        <v>24.236073346773537</v>
      </c>
    </row>
    <row r="301" hidden="true" x14ac:dyDescent="0.2">
      <c r="A301" s="2413" t="s">
        <v>12</v>
      </c>
      <c r="B301" s="2414"/>
      <c r="C301" s="70">
        <f>MinRegYear(C299,C305:C316)</f>
        <v>2000</v>
      </c>
      <c r="D301" s="71">
        <f ca="true">IF(MAX(C305:C316)-MIN(C305:C316)&lt;5,AVERAGEIF(C305:C316,"&gt;0",D305:D316),
IF(FORECAST($C301,D$305:D$316,$C$305:$C$316)&lt;0,0,
IF(FORECAST($C301,D$305:D$316,$C$305:$C$316)&gt;100,100,
FORECAST($C301,D$305:D$316,$C$305:$C$316))))</f>
        <v>0.85788283885904093</v>
      </c>
      <c r="E301" s="72"/>
      <c r="F301" s="73"/>
      <c r="G301" s="73"/>
      <c r="H301" s="74">
        <f ca="true">IF(MAX(C305:C316)-MIN(C305:C316)&lt;5,AVERAGEIF(C305:C316,"&gt;0",H305:H316),
IF(FORECAST($C301,H$305:H$316,$C$305:$C$316)&lt;0,0,
IF(FORECAST($C301,H$305:H$316,$C$305:$C$316)&gt;100,100,
FORECAST($C301,H$305:H$316,$C$305:$C$316))))</f>
        <v>72.843645977503911</v>
      </c>
      <c r="I301" s="71">
        <f ca="true">IF(MAX(C305:C316)-MIN(C305:C316)&lt;5,AVERAGEIF(C305:C316,"&gt;0",I305:I316),
IF(FORECAST($C301,I$305:I$316,$C$305:$C$316)&lt;0,0,
IF(FORECAST($C301,I$305:I$316,$C$305:$C$316)&gt;100,100,
FORECAST($C301,I$305:I$316,$C$305:$C$316))))</f>
        <v>1.3116959048265926</v>
      </c>
      <c r="J301" s="72"/>
      <c r="K301" s="73"/>
      <c r="L301" s="73"/>
      <c r="M301" s="74">
        <f ca="true">IF(MAX(C305:C316)-MIN(C305:C316)&lt;5,AVERAGEIF(C305:C316,"&gt;0",M305:M316),
IF(FORECAST($C301,M$305:M$316,$C$305:$C$316)&lt;0,0,
IF(FORECAST($C301,M$305:M$316,$C$305:$C$316)&gt;100,100,
FORECAST($C301,M$305:M$316,$C$305:$C$316))))</f>
        <v>78.333779618082417</v>
      </c>
      <c r="N301" s="71">
        <f ca="true">IF(MAX(C305:C316)-MIN(C305:C316)&lt;5,AVERAGEIF(C305:C316,"&gt;0",N305:N316),
IF(FORECAST($C301,N$305:N$316,$C$305:$C$316)&lt;0,0,
IF(FORECAST($C301,N$305:N$316,$C$305:$C$316)&gt;100,100,
FORECAST($C301,N$305:N$316,$C$305:$C$316))))</f>
        <v>3.2030695016505888</v>
      </c>
      <c r="O301" s="72"/>
      <c r="P301" s="73"/>
      <c r="Q301" s="73"/>
      <c r="R301" s="74">
        <f ca="true">IF(MAX(C305:C316)-MIN(C305:C316)&lt;5,AVERAGEIF(C305:C316,"&gt;0",R305:R316),
IF(FORECAST($C301,R$305:R$316,$C$305:$C$316)&lt;0,0,
IF(FORECAST($C301,R$305:R$316,$C$305:$C$316)&gt;100,100,
FORECAST($C301,R$305:R$316,$C$305:$C$316))))</f>
        <v>73.001693951023299</v>
      </c>
      <c r="S301" s="71">
        <f ca="true">IF(MAX(C305:C316)-MIN(C305:C316)&lt;5,AVERAGEIF(C305:C316,"&gt;0",S305:S316),
IF(FORECAST($C301,S$305:S$316,$C$305:$C$316)&lt;0,0,
IF(FORECAST($C301,S$305:S$316,$C$305:$C$316)&gt;100,100,
FORECAST($C301,S$305:S$316,$C$305:$C$316))))</f>
        <v>8.3375782224206887</v>
      </c>
      <c r="T301" s="72"/>
      <c r="U301" s="73"/>
      <c r="V301" s="73"/>
      <c r="W301" s="74">
        <f ca="true">IF(MAX(C305:C316)-MIN(C305:C316)&lt;5,AVERAGEIF(C305:C316,"&gt;0",W305:W316),
IF(FORECAST($C301,W$305:W$316,$C$305:$C$316)&lt;0,0,
IF(FORECAST($C301,W$305:W$316,$C$305:$C$316)&gt;100,100,
FORECAST($C301,W$305:W$316,$C$305:$C$316))))</f>
        <v>62.098799621975786</v>
      </c>
      <c r="X301" s="71">
        <f ca="true">IF(MAX(C305:C316)-MIN(C305:C316)&lt;5,AVERAGEIF(C305:C316,"&gt;0",X305:X316),
IF(FORECAST($C301,X$305:X$316,$C$305:$C$316)&lt;0,0,
IF(FORECAST($C301,X$305:X$316,$C$305:$C$316)&gt;100,100,
FORECAST($C301,X$305:X$316,$C$305:$C$316))))</f>
        <v>25.972646290288594</v>
      </c>
      <c r="Y301" s="72"/>
      <c r="Z301" s="73"/>
      <c r="AA301" s="73"/>
      <c r="AB301" s="74">
        <f ca="true">IF(MAX(C305:C316)-MIN(C305:C316)&lt;5,AVERAGEIF(C305:C316,"&gt;0",AB305:AB316),
IF(FORECAST($C301,AB$305:AB$316,$C$305:$C$316)&lt;0,0,
IF(FORECAST($C301,AB$305:AB$316,$C$305:$C$316)&gt;100,100,
FORECAST($C301,AB$305:AB$316,$C$305:$C$316))))</f>
        <v>48.246563266360681</v>
      </c>
    </row>
    <row r="302" hidden="true" x14ac:dyDescent="0.2">
      <c r="A302" s="2415"/>
      <c r="B302" s="2416"/>
      <c r="C302" s="49">
        <f>MaxRegYear(C300,C305:C316)</f>
        <v>2018</v>
      </c>
      <c r="D302" s="75">
        <f ca="true">IF(MAX(C305:C316)-MIN(C305:C316)&lt;5,AVERAGEIF(C305:C316,"&gt;0",D305:D316),
IF(FORECAST($C302,D$305:D$316,$C$305:$C$316)&lt;0,0,
IF(FORECAST($C302,D$305:D$316,$C$305:$C$316)&gt;100,100,
FORECAST($C302,D$305:D$316,$C$305:$C$316))))</f>
        <v>9.752215656382873</v>
      </c>
      <c r="E302" s="76"/>
      <c r="F302" s="77"/>
      <c r="G302" s="77"/>
      <c r="H302" s="78">
        <f ca="true">IF(MAX(C305:C316)-MIN(C305:C316)&lt;5,AVERAGEIF(C305:C316,"&gt;0",H305:H316),
IF(FORECAST($C302,H$305:H$316,$C$305:$C$316)&lt;0,0,
IF(FORECAST($C302,H$305:H$316,$C$305:$C$316)&gt;100,100,
FORECAST($C302,H$305:H$316,$C$305:$C$316))))</f>
        <v>84.260926710659305</v>
      </c>
      <c r="I302" s="75">
        <f ca="true">IF(MAX(C305:C316)-MIN(C305:C316)&lt;5,AVERAGEIF(C305:C316,"&gt;0",I305:I316),
IF(FORECAST($C302,I$305:I$316,$C$305:$C$316)&lt;0,0,
IF(FORECAST($C302,I$305:I$316,$C$305:$C$316)&gt;100,100,
FORECAST($C302,I$305:I$316,$C$305:$C$316))))</f>
        <v>19.631373216288694</v>
      </c>
      <c r="J302" s="76"/>
      <c r="K302" s="77"/>
      <c r="L302" s="77"/>
      <c r="M302" s="78">
        <f ca="true">IF(MAX(C305:C316)-MIN(C305:C316)&lt;5,AVERAGEIF(C305:C316,"&gt;0",M305:M316),
IF(FORECAST($C302,M$305:M$316,$C$305:$C$316)&lt;0,0,
IF(FORECAST($C302,M$305:M$316,$C$305:$C$316)&gt;100,100,
FORECAST($C302,M$305:M$316,$C$305:$C$316))))</f>
        <v>67.785981055060574</v>
      </c>
      <c r="N302" s="75">
        <f ca="true">IF(MAX(C305:C316)-MIN(C305:C316)&lt;5,AVERAGEIF(C305:C316,"&gt;0",N305:N316),
IF(FORECAST($C302,N$305:N$316,$C$305:$C$316)&lt;0,0,
IF(FORECAST($C302,N$305:N$316,$C$305:$C$316)&gt;100,100,
FORECAST($C302,N$305:N$316,$C$305:$C$316))))</f>
        <v>27.462094071667707</v>
      </c>
      <c r="O302" s="76"/>
      <c r="P302" s="77"/>
      <c r="Q302" s="77"/>
      <c r="R302" s="78">
        <f ca="true">IF(MAX(C305:C316)-MIN(C305:C316)&lt;5,AVERAGEIF(C305:C316,"&gt;0",R305:R316),
IF(FORECAST($C302,R$305:R$316,$C$305:$C$316)&lt;0,0,
IF(FORECAST($C302,R$305:R$316,$C$305:$C$316)&gt;100,100,
FORECAST($C302,R$305:R$316,$C$305:$C$316))))</f>
        <v>56.531183499327426</v>
      </c>
      <c r="S302" s="75">
        <f ca="true">IF(MAX(C305:C316)-MIN(C305:C316)&lt;5,AVERAGEIF(C305:C316,"&gt;0",S305:S316),
IF(FORECAST($C302,S$305:S$316,$C$305:$C$316)&lt;0,0,
IF(FORECAST($C302,S$305:S$316,$C$305:$C$316)&gt;100,100,
FORECAST($C302,S$305:S$316,$C$305:$C$316))))</f>
        <v>35.296428144199581</v>
      </c>
      <c r="T302" s="76"/>
      <c r="U302" s="77"/>
      <c r="V302" s="77"/>
      <c r="W302" s="78">
        <f ca="true">IF(MAX(C305:C316)-MIN(C305:C316)&lt;5,AVERAGEIF(C305:C316,"&gt;0",W305:W316),
IF(FORECAST($C302,W$305:W$316,$C$305:$C$316)&lt;0,0,
IF(FORECAST($C302,W$305:W$316,$C$305:$C$316)&gt;100,100,
FORECAST($C302,W$305:W$316,$C$305:$C$316))))</f>
        <v>47.592473479530781</v>
      </c>
      <c r="X302" s="75">
        <f ca="true">IF(MAX(C305:C316)-MIN(C305:C316)&lt;5,AVERAGEIF(C305:C316,"&gt;0",X305:X316),
IF(FORECAST($C302,X$305:X$316,$C$305:$C$316)&lt;0,0,
IF(FORECAST($C302,X$305:X$316,$C$305:$C$316)&gt;100,100,
FORECAST($C302,X$305:X$316,$C$305:$C$316))))</f>
        <v>61.406018635146665</v>
      </c>
      <c r="Y302" s="76"/>
      <c r="Z302" s="77"/>
      <c r="AA302" s="77"/>
      <c r="AB302" s="78">
        <f ca="true">IF(MAX(C305:C316)-MIN(C305:C316)&lt;5,AVERAGEIF(C305:C316,"&gt;0",AB305:AB316),
IF(FORECAST($C302,AB$305:AB$316,$C$305:$C$316)&lt;0,0,
IF(FORECAST($C302,AB$305:AB$316,$C$305:$C$316)&gt;100,100,
FORECAST($C302,AB$305:AB$316,$C$305:$C$316))))</f>
        <v>24.236073346773537</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66" t="s">
        <v>134</v>
      </c>
      <c r="C305" s="467">
        <v>2000</v>
      </c>
      <c r="D305" s="1">
        <f t="shared" ref="D305:D316" ca="true" si="45">IF(ISERROR(INDIRECT(CONCATENATE($B305,"!M122"))),"",INDIRECT(CONCATENATE($B305,"!M122")))</f>
        <v>0.94344421142917845</v>
      </c>
      <c r="E305" s="91" t="str">
        <f t="shared" ref="E305:E316" ca="true" si="46">IF(ISERROR(INDIRECT(CONCATENATE($B305,"!M129"))),"",INDIRECT(CONCATENATE($B305,"!M129")))</f>
        <v>N/A</v>
      </c>
      <c r="F305" s="89"/>
      <c r="G305" s="89"/>
      <c r="H305" s="90">
        <f t="shared" ref="H305:H316" ca="true" si="47">IF(ISERROR(INDIRECT(CONCATENATE($B305,"!M127"))),"",INDIRECT(CONCATENATE($B305,"!M127")))</f>
        <v>78.665735396901169</v>
      </c>
      <c r="I305" s="1">
        <f t="shared" ref="I305:I316" ca="true" si="48">IF(ISERROR(INDIRECT(CONCATENATE($B305,"!N122"))),"",INDIRECT(CONCATENATE($B305,"!N122")))</f>
        <v>3.8292493178380207</v>
      </c>
      <c r="J305" s="88" t="str">
        <f t="shared" ref="J305:J316" ca="true" si="49">IF(ISERROR(INDIRECT(CONCATENATE($B305,"!N129"))),"",INDIRECT(CONCATENATE($B305,"!N129")))</f>
        <v>N/A</v>
      </c>
      <c r="K305" s="89"/>
      <c r="L305" s="89"/>
      <c r="M305" s="90">
        <f t="shared" ref="M305:M316" ca="true" si="50">IF(ISERROR(INDIRECT(CONCATENATE($B305,"!N127"))),"",INDIRECT(CONCATENATE($B305,"!N127")))</f>
        <v>81.654161674701314</v>
      </c>
      <c r="N305" s="1">
        <f t="shared" ref="N305:N316" ca="true" si="51">IF(ISERROR(INDIRECT(CONCATENATE($B305,"!O122"))),"",INDIRECT(CONCATENATE($B305,"!O122")))</f>
        <v>5.5349421457820673</v>
      </c>
      <c r="O305" s="88" t="str">
        <f t="shared" ref="O305:O316" ca="true" si="52">IF(ISERROR(INDIRECT(CONCATENATE($B305,"!O129"))),"",INDIRECT(CONCATENATE($B305,"!O129")))</f>
        <v>N/A</v>
      </c>
      <c r="P305" s="89"/>
      <c r="Q305" s="89"/>
      <c r="R305" s="90">
        <f t="shared" ref="R305:R316" ca="true" si="53">IF(ISERROR(INDIRECT(CONCATENATE($B305,"!O127"))),"",INDIRECT(CONCATENATE($B305,"!O127")))</f>
        <v>77.709476491246065</v>
      </c>
      <c r="S305" s="1">
        <f t="shared" ref="S305:S316" ca="true" si="54">IF(ISERROR(INDIRECT(CONCATENATE($B305,"!P122"))),"",INDIRECT(CONCATENATE($B305,"!P122")))</f>
        <v>6.1078543517826329</v>
      </c>
      <c r="T305" s="88" t="str">
        <f t="shared" ref="T305:T316" ca="true" si="55">IF(ISERROR(INDIRECT(CONCATENATE($B305,"!P129"))),"",INDIRECT(CONCATENATE($B305,"!P129")))</f>
        <v>N/A</v>
      </c>
      <c r="U305" s="89"/>
      <c r="V305" s="89"/>
      <c r="W305" s="90">
        <f t="shared" ref="W305:W316" ca="true" si="56">IF(ISERROR(INDIRECT(CONCATENATE($B305,"!P127"))),"",INDIRECT(CONCATENATE($B305,"!P127")))</f>
        <v>73.676210701995259</v>
      </c>
      <c r="X305" s="1">
        <f t="shared" ref="X305:X316" ca="true" si="57">IF(ISERROR(INDIRECT(CONCATENATE($B305,"!Q122"))),"",INDIRECT(CONCATENATE($B305,"!Q122")))</f>
        <v>23.006309859221282</v>
      </c>
      <c r="Y305" s="88" t="str">
        <f t="shared" ref="Y305:Y316" ca="true" si="58">IF(ISERROR(INDIRECT(CONCATENATE($B305,"!Q129"))),"",INDIRECT(CONCATENATE($B305,"!Q129")))</f>
        <v>N/A</v>
      </c>
      <c r="Z305" s="89"/>
      <c r="AA305" s="89"/>
      <c r="AB305" s="90">
        <f t="shared" ref="AB305:AB316" ca="true" si="59">IF(ISERROR(INDIRECT(CONCATENATE($B305,"!Q2127"))),"",INDIRECT(CONCATENATE($B305,"!Q127")))</f>
        <v>56.423492931635444</v>
      </c>
    </row>
    <row r="306" x14ac:dyDescent="0.2">
      <c r="A306" s="87"/>
      <c r="B306" s="468" t="s">
        <v>167</v>
      </c>
      <c r="C306" s="469">
        <v>2007</v>
      </c>
      <c r="D306" s="2">
        <f t="shared" ca="true" si="45"/>
        <v>3.9958849115577344</v>
      </c>
      <c r="E306" s="91" t="str">
        <f t="shared" ca="true" si="46"/>
        <v>N/A</v>
      </c>
      <c r="F306" s="89"/>
      <c r="G306" s="89"/>
      <c r="H306" s="92">
        <f t="shared" ca="true" si="47"/>
        <v>65.446305386698825</v>
      </c>
      <c r="I306" s="2">
        <f t="shared" ca="true" si="48"/>
        <v>6.2825876980870303</v>
      </c>
      <c r="J306" s="91" t="str">
        <f t="shared" ca="true" si="49"/>
        <v>N/A</v>
      </c>
      <c r="K306" s="89"/>
      <c r="L306" s="89"/>
      <c r="M306" s="92">
        <f t="shared" ca="true" si="50"/>
        <v>66.564067710194834</v>
      </c>
      <c r="N306" s="2">
        <f t="shared" ca="true" si="51"/>
        <v>10.870023133253778</v>
      </c>
      <c r="O306" s="91" t="str">
        <f t="shared" ca="true" si="52"/>
        <v>N/A</v>
      </c>
      <c r="P306" s="89"/>
      <c r="Q306" s="89"/>
      <c r="R306" s="92">
        <f t="shared" ca="true" si="53"/>
        <v>58.627494740261042</v>
      </c>
      <c r="S306" s="2">
        <f t="shared" ca="true" si="54"/>
        <v>25.694516265767593</v>
      </c>
      <c r="T306" s="91" t="str">
        <f t="shared" ca="true" si="55"/>
        <v>N/A</v>
      </c>
      <c r="U306" s="89"/>
      <c r="V306" s="89"/>
      <c r="W306" s="92">
        <f t="shared" ca="true" si="56"/>
        <v>37.352179410445594</v>
      </c>
      <c r="X306" s="2">
        <f t="shared" ca="true" si="57"/>
        <v>45.259131952389694</v>
      </c>
      <c r="Y306" s="91" t="str">
        <f t="shared" ca="true" si="58"/>
        <v>N/A</v>
      </c>
      <c r="Z306" s="89"/>
      <c r="AA306" s="89"/>
      <c r="AB306" s="92">
        <f t="shared" ca="true" si="59"/>
        <v>27.46747909802097</v>
      </c>
    </row>
    <row r="307" x14ac:dyDescent="0.2">
      <c r="A307" s="87"/>
      <c r="B307" s="468" t="s">
        <v>297</v>
      </c>
      <c r="C307" s="469">
        <v>2011</v>
      </c>
      <c r="D307" s="2">
        <f t="shared" ca="true" si="45"/>
        <v>6.5971412987522449</v>
      </c>
      <c r="E307" s="91" t="str">
        <f t="shared" ca="true" si="46"/>
        <v>N/A</v>
      </c>
      <c r="F307" s="89"/>
      <c r="G307" s="89"/>
      <c r="H307" s="92">
        <f t="shared" ca="true" si="47"/>
        <v>82.497496526797036</v>
      </c>
      <c r="I307" s="2">
        <f t="shared" ca="true" si="48"/>
        <v>8.3270522303491763</v>
      </c>
      <c r="J307" s="91" t="str">
        <f t="shared" ca="true" si="49"/>
        <v>N/A</v>
      </c>
      <c r="K307" s="89"/>
      <c r="L307" s="89"/>
      <c r="M307" s="92">
        <f t="shared" ca="true" si="50"/>
        <v>75.064702577360194</v>
      </c>
      <c r="N307" s="2">
        <f t="shared" ca="true" si="51"/>
        <v>13.746837162012573</v>
      </c>
      <c r="O307" s="91" t="str">
        <f t="shared" ca="true" si="52"/>
        <v>N/A</v>
      </c>
      <c r="P307" s="89"/>
      <c r="Q307" s="89"/>
      <c r="R307" s="92">
        <f t="shared" ca="true" si="53"/>
        <v>62.215679142792332</v>
      </c>
      <c r="S307" s="2">
        <f t="shared" ca="true" si="54"/>
        <v>19.576253805657824</v>
      </c>
      <c r="T307" s="91" t="str">
        <f t="shared" ca="true" si="55"/>
        <v>N/A</v>
      </c>
      <c r="U307" s="89"/>
      <c r="V307" s="89"/>
      <c r="W307" s="92">
        <f t="shared" ca="true" si="56"/>
        <v>50.575595159906243</v>
      </c>
      <c r="X307" s="2">
        <f t="shared" ca="true" si="57"/>
        <v>47.206336863403934</v>
      </c>
      <c r="Y307" s="91" t="str">
        <f t="shared" ca="true" si="58"/>
        <v>N/A</v>
      </c>
      <c r="Z307" s="89"/>
      <c r="AA307" s="89"/>
      <c r="AB307" s="92">
        <f t="shared" ca="true" si="59"/>
        <v>28.002319723700086</v>
      </c>
      <c r="AD307" s="93"/>
    </row>
    <row r="308" x14ac:dyDescent="0.2">
      <c r="A308" s="87"/>
      <c r="B308" s="468" t="s">
        <v>169</v>
      </c>
      <c r="C308" s="469">
        <v>2016</v>
      </c>
      <c r="D308" s="2">
        <f t="shared" ca="true" si="45"/>
        <v>8.695467366797331</v>
      </c>
      <c r="E308" s="91">
        <f t="shared" ca="true" si="46"/>
        <v>78.085903042114907</v>
      </c>
      <c r="F308" s="89"/>
      <c r="G308" s="89"/>
      <c r="H308" s="92">
        <f t="shared" ca="true" si="47"/>
        <v>86.331021317801074</v>
      </c>
      <c r="I308" s="2">
        <f t="shared" ca="true" si="48"/>
        <v>21.411729294682594</v>
      </c>
      <c r="J308" s="91">
        <f t="shared" ca="true" si="49"/>
        <v>77.082728236306892</v>
      </c>
      <c r="K308" s="89"/>
      <c r="L308" s="89"/>
      <c r="M308" s="92">
        <f t="shared" ca="true" si="50"/>
        <v>70.128567002143242</v>
      </c>
      <c r="N308" s="2">
        <f t="shared" ca="true" si="51"/>
        <v>28.483077531143149</v>
      </c>
      <c r="O308" s="91">
        <f t="shared" ca="true" si="52"/>
        <v>83.06940118127774</v>
      </c>
      <c r="P308" s="89"/>
      <c r="Q308" s="89"/>
      <c r="R308" s="92">
        <f t="shared" ca="true" si="53"/>
        <v>62.343161243256873</v>
      </c>
      <c r="S308" s="2">
        <f t="shared" ca="true" si="54"/>
        <v>32.893960540944981</v>
      </c>
      <c r="T308" s="91">
        <f t="shared" ca="true" si="55"/>
        <v>78.854604952450558</v>
      </c>
      <c r="U308" s="89"/>
      <c r="V308" s="89"/>
      <c r="W308" s="92">
        <f t="shared" ca="true" si="56"/>
        <v>59.390374946493118</v>
      </c>
      <c r="X308" s="2">
        <f t="shared" ca="true" si="57"/>
        <v>55.348509804205527</v>
      </c>
      <c r="Y308" s="91">
        <f t="shared" ca="true" si="58"/>
        <v>79.455991402345745</v>
      </c>
      <c r="Z308" s="89"/>
      <c r="AA308" s="89"/>
      <c r="AB308" s="92">
        <f t="shared" ca="true" si="59"/>
        <v>35.739813686198701</v>
      </c>
    </row>
    <row r="309" x14ac:dyDescent="0.2">
      <c r="A309" s="87"/>
      <c r="B309" s="468"/>
      <c r="C309" s="469"/>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68"/>
      <c r="C310" s="469"/>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68"/>
      <c r="C311" s="469"/>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68"/>
      <c r="C312" s="469"/>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68"/>
      <c r="C313" s="469"/>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68"/>
      <c r="C314" s="469"/>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68"/>
      <c r="C315" s="469"/>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70"/>
      <c r="C316" s="471"/>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2382" t="str">
        <f>CONCATENATE("Rural use of sanitation facilities, ",C299,"–",C300)</f>
        <v>Rural use of sanitation facilities, 2000–2020</v>
      </c>
      <c r="C318" s="2383"/>
      <c r="D318" s="2383"/>
      <c r="E318" s="2383"/>
      <c r="F318" s="2383"/>
      <c r="G318" s="2383"/>
      <c r="H318" s="2383"/>
      <c r="I318" s="2383"/>
      <c r="J318" s="2383"/>
      <c r="K318" s="2383"/>
      <c r="L318" s="2383"/>
      <c r="N318" s="98"/>
      <c r="O318" s="98"/>
      <c r="P318" s="98"/>
      <c r="Q318" s="98"/>
      <c r="R318" s="98"/>
      <c r="S318" s="2406" t="s">
        <v>11</v>
      </c>
      <c r="T318" s="2407"/>
      <c r="U318" s="2407"/>
      <c r="V318" s="2407"/>
      <c r="W318" s="2408"/>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426" t="s">
        <v>131</v>
      </c>
      <c r="C4" s="2427"/>
      <c r="D4" s="2427"/>
      <c r="E4" s="2427"/>
      <c r="F4" s="2427"/>
      <c r="G4" s="2427"/>
      <c r="H4" s="2427"/>
      <c r="I4" s="2427"/>
      <c r="J4" s="2427"/>
      <c r="K4" s="2427"/>
      <c r="L4" s="2427"/>
      <c r="M4" s="2427"/>
      <c r="N4" s="2427"/>
      <c r="O4" s="2427"/>
      <c r="P4" s="2427"/>
      <c r="Q4" s="2427"/>
      <c r="R4" s="2427"/>
      <c r="S4" s="2427"/>
      <c r="T4" s="2427"/>
      <c r="U4" s="2427"/>
      <c r="V4" s="2427"/>
      <c r="W4" s="2427"/>
      <c r="X4" s="2427"/>
      <c r="Y4" s="2427"/>
    </row>
    <row r="5" ht="28.5" customHeight="true" x14ac:dyDescent="0.4">
      <c r="B5" s="2418" t="str">
        <f ca="true">IF(ISERROR(INDIRECT(CONCATENATE($E$32,"!A2"))),"",INDIRECT(CONCATENATE($E$32,"!A2")))</f>
        <v>Angola</v>
      </c>
      <c r="C5" s="2428"/>
      <c r="D5" s="2428"/>
      <c r="E5" s="2428"/>
      <c r="F5" s="2428"/>
      <c r="G5" s="2428"/>
      <c r="H5" s="2428"/>
      <c r="I5" s="2428"/>
      <c r="J5" s="2428"/>
      <c r="K5" s="2427"/>
      <c r="L5" s="2427"/>
      <c r="M5" s="2427"/>
      <c r="N5" s="2427"/>
      <c r="O5" s="2427"/>
      <c r="P5" s="2427"/>
      <c r="Q5" s="2427"/>
      <c r="R5" s="2427"/>
      <c r="S5" s="2427"/>
      <c r="T5" s="2427"/>
      <c r="U5" s="2427"/>
      <c r="V5" s="2427"/>
      <c r="W5" s="2427"/>
      <c r="X5" s="2427"/>
      <c r="Y5" s="2427"/>
    </row>
    <row r="6" x14ac:dyDescent="0.2">
      <c r="F6" s="36"/>
      <c r="G6" s="36"/>
      <c r="J6" s="37"/>
      <c r="K6" s="37"/>
      <c r="L6" s="37"/>
      <c r="M6" s="37"/>
      <c r="N6" s="37"/>
      <c r="O6" s="37"/>
      <c r="P6" s="37"/>
    </row>
    <row r="7" s="38" customFormat="true" ht="16.5" customHeight="true" x14ac:dyDescent="0.25">
      <c r="B7" s="2424" t="str">
        <f ca="true">CONCATENATE("National ",IF(ISERROR(INDIRECT(CONCATENATE($E$32,"!A2"))),"",INDIRECT(CONCATENATE($E$32,"!A210"))))</f>
        <v>National Access to hygiene facilities </v>
      </c>
      <c r="C7" s="2425"/>
      <c r="D7" s="2425"/>
      <c r="E7" s="2425"/>
      <c r="F7" s="2425"/>
      <c r="G7" s="2425"/>
      <c r="H7" s="2425"/>
      <c r="K7" s="2442" t="str">
        <f ca="true">CONCATENATE("Urban ",IF(ISERROR(INDIRECT(CONCATENATE($E$32,"!A2"))),"",INDIRECT(CONCATENATE($E$32,"!A210"))))</f>
        <v>Urban Access to hygiene facilities </v>
      </c>
      <c r="L7" s="2443"/>
      <c r="M7" s="2443"/>
      <c r="N7" s="2443"/>
      <c r="O7" s="2443"/>
      <c r="P7" s="2443"/>
      <c r="S7" s="2442" t="str">
        <f ca="true">CONCATENATE("Rural ",IF(ISERROR(INDIRECT(CONCATENATE($E$32,"!A2"))),"",INDIRECT(CONCATENATE($E$32,"!A210"))))</f>
        <v>Rural Access to hygiene facilities </v>
      </c>
      <c r="T7" s="2443"/>
      <c r="U7" s="2443"/>
      <c r="V7" s="2443"/>
      <c r="W7" s="2443"/>
      <c r="X7" s="2443"/>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453" t="str">
        <f>INDEX(B88:B100,A88)</f>
        <v>DHS16</v>
      </c>
      <c r="F32" s="2454"/>
      <c r="G32" s="2433" t="str">
        <f ca="true">IF(ISERROR(INDIRECT(CONCATENATE($E$32,"!A2"))),"",INDIRECT(CONCATENATE($E$32,"!A2")))</f>
        <v>Angola</v>
      </c>
      <c r="H32" s="2434"/>
      <c r="I32" s="2434"/>
      <c r="J32" s="2435"/>
      <c r="K32" s="2439" t="s">
        <v>0</v>
      </c>
      <c r="L32" s="2440"/>
      <c r="M32" s="2441"/>
      <c r="N32" s="2439" t="s">
        <v>1</v>
      </c>
      <c r="O32" s="2440"/>
      <c r="P32" s="2441"/>
      <c r="Q32" s="2439" t="s">
        <v>2</v>
      </c>
      <c r="R32" s="2440"/>
      <c r="S32" s="2441"/>
      <c r="T32" s="2439" t="s">
        <v>3</v>
      </c>
      <c r="U32" s="2440"/>
      <c r="V32" s="2441"/>
      <c r="W32" s="2439" t="s">
        <v>4</v>
      </c>
      <c r="X32" s="2440"/>
      <c r="Y32" s="2441"/>
    </row>
    <row r="33" s="44" customFormat="true" ht="22.5" customHeight="true" x14ac:dyDescent="0.2">
      <c r="E33" s="2455"/>
      <c r="F33" s="2456"/>
      <c r="G33" s="2436"/>
      <c r="H33" s="2437"/>
      <c r="I33" s="2437"/>
      <c r="J33" s="2438"/>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429" t="s">
        <v>21</v>
      </c>
      <c r="C34" s="2430"/>
      <c r="D34" s="2430"/>
      <c r="E34" s="107"/>
      <c r="F34" s="36"/>
      <c r="G34" s="2389" t="s">
        <v>5</v>
      </c>
      <c r="H34" s="2390"/>
      <c r="I34" s="2393"/>
      <c r="J34" s="2446" t="str">
        <f ca="true">IF(ISERROR(INDIRECT(CONCATENATE(#REF!,"!A2"))),"",INDIRECT(CONCATENATE(#REF!,"!A210")))</f>
        <v/>
      </c>
      <c r="K34" s="2444">
        <f ca="true">IF(ISERROR(INDIRECT(CONCATENATE($E$32,"!C222"))),"",INDIRECT(CONCATENATE($E$32,"!C222")))</f>
        <v>9.1508871682965314</v>
      </c>
      <c r="L34" s="2450">
        <f ca="true">IF(ISERROR(INDIRECT(CONCATENATE($E$32,"!C223"))),"",INDIRECT(CONCATENATE($E$32,"!C223")))</f>
        <v>13.633764247282333</v>
      </c>
      <c r="M34" s="2448">
        <f ca="true">IF(ISERROR(INDIRECT(CONCATENATE($E$32,"!C224"))),"",INDIRECT(CONCATENATE($E$32,"!C224")))</f>
        <v>77.215348584421079</v>
      </c>
      <c r="N34" s="2444">
        <f ca="true">IF(ISERROR(INDIRECT(CONCATENATE($E$32,"!D222"))),"",INDIRECT(CONCATENATE($E$32,"!D222")))</f>
        <v>16.08014329189421</v>
      </c>
      <c r="O34" s="2450">
        <f ca="true">IF(ISERROR(INDIRECT(CONCATENATE($E$32,"!D223"))),"",INDIRECT(CONCATENATE($E$32,"!D223")))</f>
        <v>14.197495569825042</v>
      </c>
      <c r="P34" s="2448">
        <f ca="true">IF(ISERROR(INDIRECT(CONCATENATE($E$32,"!D224"))),"",INDIRECT(CONCATENATE($E$32,"!D224")))</f>
        <v>69.72236113828086</v>
      </c>
      <c r="Q34" s="2444">
        <f ca="true">IF(ISERROR(INDIRECT(CONCATENATE($E$32,"!E222"))),"",INDIRECT(CONCATENATE($E$32,"!E222")))</f>
        <v>18.201865349733801</v>
      </c>
      <c r="R34" s="2450">
        <f ca="true">IF(ISERROR(INDIRECT(CONCATENATE($E$32,"!E223"))),"",INDIRECT(CONCATENATE($E$32,"!E223")))</f>
        <v>20.333247052608055</v>
      </c>
      <c r="S34" s="2448">
        <f ca="true">IF(ISERROR(INDIRECT(CONCATENATE($E$32,"!E224"))),"",INDIRECT(CONCATENATE($E$32,"!E224")))</f>
        <v>61.464887597657778</v>
      </c>
      <c r="T34" s="2444">
        <f ca="true">IF(ISERROR(INDIRECT(CONCATENATE($E$32,"!F222"))),"",INDIRECT(CONCATENATE($E$32,"!F222")))</f>
        <v>33.816425351531151</v>
      </c>
      <c r="U34" s="2450">
        <f ca="true">IF(ISERROR(INDIRECT(CONCATENATE($E$32,"!F223"))),"",INDIRECT(CONCATENATE($E$32,"!F223")))</f>
        <v>16.045910533031602</v>
      </c>
      <c r="V34" s="2448">
        <f ca="true">IF(ISERROR(INDIRECT(CONCATENATE($E$32,"!F224"))),"",INDIRECT(CONCATENATE($E$32,"!F224")))</f>
        <v>50.13766411543741</v>
      </c>
      <c r="W34" s="2444">
        <f ca="true">IF(ISERROR(INDIRECT(CONCATENATE($E$32,"!G222"))),"",INDIRECT(CONCATENATE($E$32,"!G222")))</f>
        <v>56.618447486198377</v>
      </c>
      <c r="X34" s="2450">
        <f ca="true">IF(ISERROR(INDIRECT(CONCATENATE($E$32,"!G223"))),"",INDIRECT(CONCATENATE($E$32,"!G223")))</f>
        <v>10.812606006982971</v>
      </c>
      <c r="Y34" s="2448">
        <f ca="true">IF(ISERROR(INDIRECT(CONCATENATE($E$32,"!G224"))),"",INDIRECT(CONCATENATE($E$32,"!G224")))</f>
        <v>32.568946506818698</v>
      </c>
      <c r="Z34" s="108"/>
    </row>
    <row r="35" ht="15" x14ac:dyDescent="0.2">
      <c r="B35" s="2431"/>
      <c r="C35" s="2432"/>
      <c r="D35" s="2432"/>
      <c r="E35" s="107"/>
      <c r="F35" s="36"/>
      <c r="G35" s="2391"/>
      <c r="H35" s="2392"/>
      <c r="I35" s="2394"/>
      <c r="J35" s="2447"/>
      <c r="K35" s="2445"/>
      <c r="L35" s="2451"/>
      <c r="M35" s="2449"/>
      <c r="N35" s="2445"/>
      <c r="O35" s="2451"/>
      <c r="P35" s="2449"/>
      <c r="Q35" s="2445"/>
      <c r="R35" s="2451"/>
      <c r="S35" s="2449"/>
      <c r="T35" s="2445"/>
      <c r="U35" s="2451"/>
      <c r="V35" s="2449"/>
      <c r="W35" s="2445"/>
      <c r="X35" s="2451"/>
      <c r="Y35" s="2449"/>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2389" t="s">
        <v>6</v>
      </c>
      <c r="H37" s="2390"/>
      <c r="I37" s="2393"/>
      <c r="J37" s="2446" t="str">
        <f ca="true">IF(ISERROR(INDIRECT(CONCATENATE(#REF!,"!A2"))),"",INDIRECT(CONCATENATE(#REF!,"!A210")))</f>
        <v/>
      </c>
      <c r="K37" s="2444">
        <f ca="true">IF(ISERROR(INDIRECT(CONCATENATE($E$32,"!H222"))),"",INDIRECT(CONCATENATE($E$32,"!H222")))</f>
        <v>16.930445306753771</v>
      </c>
      <c r="L37" s="2450">
        <f ca="true">IF(ISERROR(INDIRECT(CONCATENATE($E$32,"!H223"))),"",INDIRECT(CONCATENATE($E$32,"!H223")))</f>
        <v>16.438757110081074</v>
      </c>
      <c r="M37" s="2448">
        <f ca="true">IF(ISERROR(INDIRECT(CONCATENATE($E$32,"!H224"))),"",INDIRECT(CONCATENATE($E$32,"!H224")))</f>
        <v>66.630797583164949</v>
      </c>
      <c r="N37" s="2444">
        <f ca="true">IF(ISERROR(INDIRECT(CONCATENATE($E$32,"!I222"))),"",INDIRECT(CONCATENATE($E$32,"!I222")))</f>
        <v>18.270138727195739</v>
      </c>
      <c r="O37" s="2450">
        <f ca="true">IF(ISERROR(INDIRECT(CONCATENATE($E$32,"!I223"))),"",INDIRECT(CONCATENATE($E$32,"!I223")))</f>
        <v>21.474799234979329</v>
      </c>
      <c r="P37" s="2448">
        <f ca="true">IF(ISERROR(INDIRECT(CONCATENATE($E$32,"!I224"))),"",INDIRECT(CONCATENATE($E$32,"!I224")))</f>
        <v>60.255062037824828</v>
      </c>
      <c r="Q37" s="2444">
        <f ca="true">IF(ISERROR(INDIRECT(CONCATENATE($E$32,"!J222"))),"",INDIRECT(CONCATENATE($E$32,"!J222")))</f>
        <v>30.659512444297711</v>
      </c>
      <c r="R37" s="2450">
        <f ca="true">IF(ISERROR(INDIRECT(CONCATENATE($E$32,"!J223"))),"",INDIRECT(CONCATENATE($E$32,"!J223")))</f>
        <v>18.167008744035332</v>
      </c>
      <c r="S37" s="2448">
        <f ca="true">IF(ISERROR(INDIRECT(CONCATENATE($E$32,"!J224"))),"",INDIRECT(CONCATENATE($E$32,"!J224")))</f>
        <v>51.173478811666925</v>
      </c>
      <c r="T37" s="2444">
        <f ca="true">IF(ISERROR(INDIRECT(CONCATENATE($E$32,"!K222"))),"",INDIRECT(CONCATENATE($E$32,"!K222")))</f>
        <v>41.485656423227361</v>
      </c>
      <c r="U37" s="2450">
        <f ca="true">IF(ISERROR(INDIRECT(CONCATENATE($E$32,"!K223"))),"",INDIRECT(CONCATENATE($E$32,"!K223")))</f>
        <v>14.172740699789568</v>
      </c>
      <c r="V37" s="2448">
        <f ca="true">IF(ISERROR(INDIRECT(CONCATENATE($E$32,"!K224"))),"",INDIRECT(CONCATENATE($E$32,"!K224")))</f>
        <v>44.341602876982996</v>
      </c>
      <c r="W37" s="2444">
        <f ca="true">IF(ISERROR(INDIRECT(CONCATENATE($E$32,"!L222"))),"",INDIRECT(CONCATENATE($E$32,"!L222")))</f>
        <v>64.019959073427131</v>
      </c>
      <c r="X37" s="2450">
        <f ca="true">IF(ISERROR(INDIRECT(CONCATENATE($E$32,"!L223"))),"",INDIRECT(CONCATENATE($E$32,"!L223")))</f>
        <v>8.2865243287657417</v>
      </c>
      <c r="Y37" s="2448">
        <f ca="true">IF(ISERROR(INDIRECT(CONCATENATE($E$32,"!L224"))),"",INDIRECT(CONCATENATE($E$32,"!L224")))</f>
        <v>27.693516597807317</v>
      </c>
      <c r="Z37" s="108"/>
    </row>
    <row r="38" x14ac:dyDescent="0.2">
      <c r="F38" s="36"/>
      <c r="G38" s="2391"/>
      <c r="H38" s="2392"/>
      <c r="I38" s="2394"/>
      <c r="J38" s="2452"/>
      <c r="K38" s="2445"/>
      <c r="L38" s="2451"/>
      <c r="M38" s="2449"/>
      <c r="N38" s="2445"/>
      <c r="O38" s="2451"/>
      <c r="P38" s="2449"/>
      <c r="Q38" s="2445"/>
      <c r="R38" s="2451"/>
      <c r="S38" s="2449"/>
      <c r="T38" s="2445"/>
      <c r="U38" s="2451"/>
      <c r="V38" s="2449"/>
      <c r="W38" s="2445"/>
      <c r="X38" s="2451"/>
      <c r="Y38" s="2449"/>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2389" t="s">
        <v>7</v>
      </c>
      <c r="H40" s="2390"/>
      <c r="I40" s="2393"/>
      <c r="J40" s="2446" t="str">
        <f ca="true">IF(ISERROR(INDIRECT(CONCATENATE(#REF!,"!A2"))),"",INDIRECT(CONCATENATE(#REF!,"!A210")))</f>
        <v/>
      </c>
      <c r="K40" s="2444">
        <f ca="true">IF(ISERROR(INDIRECT(CONCATENATE($E$32,"!M222"))),"",INDIRECT(CONCATENATE($E$32,"!M222")))</f>
        <v>7.2338802393165871</v>
      </c>
      <c r="L40" s="2450">
        <f ca="true">IF(ISERROR(INDIRECT(CONCATENATE($E$32,"!M223"))),"",INDIRECT(CONCATENATE($E$32,"!M223")))</f>
        <v>14.871061499255511</v>
      </c>
      <c r="M40" s="2448">
        <f ca="true">IF(ISERROR(INDIRECT(CONCATENATE($E$32,"!M224"))),"",INDIRECT(CONCATENATE($E$32,"!M224")))</f>
        <v>77.895058261427906</v>
      </c>
      <c r="N40" s="2444">
        <f ca="true">IF(ISERROR(INDIRECT(CONCATENATE($E$32,"!N222"))),"",INDIRECT(CONCATENATE($E$32,"!N222")))</f>
        <v>6.9510917374159114</v>
      </c>
      <c r="O40" s="2450">
        <f ca="true">IF(ISERROR(INDIRECT(CONCATENATE($E$32,"!N223"))),"",INDIRECT(CONCATENATE($E$32,"!N223")))</f>
        <v>13.583236112017511</v>
      </c>
      <c r="P40" s="2448">
        <f ca="true">IF(ISERROR(INDIRECT(CONCATENATE($E$32,"!N224"))),"",INDIRECT(CONCATENATE($E$32,"!N224")))</f>
        <v>79.465672150566547</v>
      </c>
      <c r="Q40" s="2444">
        <f ca="true">IF(ISERROR(INDIRECT(CONCATENATE($E$32,"!O222"))),"",INDIRECT(CONCATENATE($E$32,"!O222")))</f>
        <v>14.570336531860043</v>
      </c>
      <c r="R40" s="2450">
        <f ca="true">IF(ISERROR(INDIRECT(CONCATENATE($E$32,"!O223"))),"",INDIRECT(CONCATENATE($E$32,"!O223")))</f>
        <v>12.280328953681712</v>
      </c>
      <c r="S40" s="2448">
        <f ca="true">IF(ISERROR(INDIRECT(CONCATENATE($E$32,"!O224"))),"",INDIRECT(CONCATENATE($E$32,"!O224")))</f>
        <v>73.149334514458161</v>
      </c>
      <c r="T40" s="2444">
        <f ca="true">IF(ISERROR(INDIRECT(CONCATENATE($E$32,"!P222"))),"",INDIRECT(CONCATENATE($E$32,"!P222")))</f>
        <v>16.506752359678408</v>
      </c>
      <c r="U40" s="2450">
        <f ca="true">IF(ISERROR(INDIRECT(CONCATENATE($E$32,"!P223"))),"",INDIRECT(CONCATENATE($E$32,"!P223")))</f>
        <v>13.670090575245869</v>
      </c>
      <c r="V40" s="2448">
        <f ca="true">IF(ISERROR(INDIRECT(CONCATENATE($E$32,"!P224"))),"",INDIRECT(CONCATENATE($E$32,"!P224")))</f>
        <v>69.823157065075819</v>
      </c>
      <c r="W40" s="2444">
        <f ca="true">IF(ISERROR(INDIRECT(CONCATENATE($E$32,"!Q222"))),"",INDIRECT(CONCATENATE($E$32,"!Q222")))</f>
        <v>21.068203293361485</v>
      </c>
      <c r="X40" s="2450">
        <f ca="true">IF(ISERROR(INDIRECT(CONCATENATE($E$32,"!Q223"))),"",INDIRECT(CONCATENATE($E$32,"!Q223")))</f>
        <v>14.232768693717565</v>
      </c>
      <c r="Y40" s="2448">
        <f ca="true">IF(ISERROR(INDIRECT(CONCATENATE($E$32,"!Q224"))),"",INDIRECT(CONCATENATE($E$32,"!Q224")))</f>
        <v>64.699028012921048</v>
      </c>
      <c r="Z40" s="108"/>
    </row>
    <row r="41" x14ac:dyDescent="0.2">
      <c r="F41" s="36"/>
      <c r="G41" s="2391"/>
      <c r="H41" s="2392"/>
      <c r="I41" s="2394"/>
      <c r="J41" s="2452"/>
      <c r="K41" s="2445"/>
      <c r="L41" s="2451"/>
      <c r="M41" s="2449"/>
      <c r="N41" s="2445"/>
      <c r="O41" s="2451"/>
      <c r="P41" s="2449"/>
      <c r="Q41" s="2445"/>
      <c r="R41" s="2451"/>
      <c r="S41" s="2449"/>
      <c r="T41" s="2445"/>
      <c r="U41" s="2451"/>
      <c r="V41" s="2449"/>
      <c r="W41" s="2445"/>
      <c r="X41" s="2451"/>
      <c r="Y41" s="2449"/>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4</v>
      </c>
      <c r="B88" s="4" t="s">
        <v>134</v>
      </c>
    </row>
    <row r="89" hidden="true" x14ac:dyDescent="0.2">
      <c r="B89" s="4" t="s">
        <v>167</v>
      </c>
    </row>
    <row r="90" hidden="true" x14ac:dyDescent="0.2">
      <c r="B90" s="4" t="s">
        <v>297</v>
      </c>
    </row>
    <row r="91" hidden="true" x14ac:dyDescent="0.2">
      <c r="B91" s="4" t="s">
        <v>169</v>
      </c>
    </row>
    <row r="92" hidden="true" x14ac:dyDescent="0.2">
      <c r="B92" s="4" t="s">
        <v>133</v>
      </c>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D3945-D912-4412-8C87-60E00150088B}">
  <sheetPr codeName="Feuil7"/>
  <dimension ref="A1:CZ1200"/>
  <sheetViews>
    <sheetView showGridLines="false" workbookViewId="0"/>
  </sheetViews>
  <sheetFormatPr defaultColWidth="9.140625" defaultRowHeight="15" customHeight="true" x14ac:dyDescent="0.2"/>
  <cols>
    <col min="1" max="1" width="31.5703125" style="391" customWidth="true"/>
    <col min="2" max="2" width="41.5703125" style="391" customWidth="true"/>
    <col min="3" max="17" width="10.7109375" style="391" customWidth="true"/>
    <col min="18" max="23" width="12.5703125" style="391" customWidth="true"/>
    <col min="24" max="52" width="12.5703125" style="211" customWidth="true"/>
    <col min="53" max="53" width="31.5703125" style="472" customWidth="true"/>
    <col min="54" max="54" width="41.5703125" style="238" customWidth="true"/>
    <col min="55" max="69" width="9.140625" style="472"/>
    <col min="70" max="75" width="12.5703125" style="472" customWidth="true"/>
    <col min="76" max="104" width="12.5703125" style="211" customWidth="true"/>
    <col min="105" max="16384" width="9.140625" style="391"/>
  </cols>
  <sheetData>
    <row r="1" s="111" customFormat="true" ht="18" customHeight="true" x14ac:dyDescent="0.2">
      <c r="X1" s="211"/>
      <c r="Y1" s="211"/>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X1" s="211"/>
      <c r="BY1" s="211"/>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Angola</v>
      </c>
      <c r="B2" s="226"/>
      <c r="X2" s="211"/>
      <c r="Y2" s="211"/>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X2" s="211"/>
      <c r="BY2" s="211"/>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2000</v>
      </c>
      <c r="B3" s="228"/>
      <c r="X3" s="211"/>
      <c r="Y3" s="211"/>
      <c r="Z3" s="211"/>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X3" s="211"/>
      <c r="BY3" s="211"/>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94</v>
      </c>
      <c r="B4" s="228"/>
      <c r="X4" s="211"/>
      <c r="Y4" s="211"/>
      <c r="Z4" s="211"/>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X4" s="211"/>
      <c r="BY4" s="211"/>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95</v>
      </c>
      <c r="B5" s="228"/>
      <c r="X5" s="211"/>
      <c r="Y5" s="211"/>
      <c r="Z5" s="211"/>
      <c r="AA5" s="211"/>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X5" s="211"/>
      <c r="BY5" s="211"/>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96</v>
      </c>
      <c r="B6" s="230"/>
      <c r="X6" s="211"/>
      <c r="Y6" s="211"/>
      <c r="Z6" s="211"/>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X6" s="211"/>
      <c r="BY6" s="211"/>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X7" s="211"/>
      <c r="Y7" s="211"/>
      <c r="Z7" s="211"/>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X7" s="211"/>
      <c r="BY7" s="211"/>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X8" s="211"/>
      <c r="Y8" s="211"/>
      <c r="Z8" s="211"/>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X8" s="211"/>
      <c r="BY8" s="211"/>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132</v>
      </c>
      <c r="B9" s="233" t="str">
        <f>A1025</f>
        <v>MICS00</v>
      </c>
      <c r="X9" s="211"/>
      <c r="Y9" s="211"/>
      <c r="Z9" s="211"/>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X9" s="211"/>
      <c r="BY9" s="211"/>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700" t="str">
        <f>B1028</f>
        <v/>
      </c>
      <c r="B10" s="701"/>
      <c r="X10" s="211"/>
      <c r="Y10" s="211"/>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X10" s="211"/>
      <c r="BY10" s="211"/>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700" t="str">
        <f>B1027</f>
        <v/>
      </c>
      <c r="B11" s="702"/>
      <c r="X11" s="211"/>
      <c r="Y11" s="211"/>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X11" s="211"/>
      <c r="BY11" s="211"/>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703"/>
      <c r="B12" s="70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704"/>
      <c r="B13" s="705"/>
      <c r="X13" s="211"/>
      <c r="Y13" s="21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X13" s="211"/>
      <c r="BY13" s="211"/>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694" customFormat="true" ht="15" customHeight="true" x14ac:dyDescent="0.2">
      <c r="A14" s="115" t="s">
        <v>94</v>
      </c>
      <c r="B14" s="208"/>
      <c r="C14" s="2550" t="s">
        <v>113</v>
      </c>
      <c r="D14" s="2551"/>
      <c r="E14" s="2551"/>
      <c r="F14" s="2551"/>
      <c r="G14" s="2552"/>
      <c r="H14" s="2553" t="s">
        <v>38</v>
      </c>
      <c r="I14" s="2554"/>
      <c r="J14" s="2554"/>
      <c r="K14" s="2554"/>
      <c r="L14" s="2555"/>
      <c r="M14" s="2559" t="s">
        <v>37</v>
      </c>
      <c r="N14" s="2560"/>
      <c r="O14" s="2560"/>
      <c r="P14" s="2560"/>
      <c r="Q14" s="2561"/>
      <c r="R14" s="2030" t="s">
        <v>137</v>
      </c>
      <c r="S14" s="2064"/>
      <c r="T14" s="2064"/>
      <c r="U14" s="2064"/>
      <c r="V14" s="2064"/>
      <c r="W14" s="2065"/>
      <c r="X14" s="312"/>
      <c r="Y14" s="312"/>
      <c r="Z14" s="312"/>
      <c r="AA14" s="312"/>
      <c r="AB14" s="312"/>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696"/>
      <c r="BA14" s="217" t="s">
        <v>127</v>
      </c>
      <c r="BB14" s="115" t="s">
        <v>94</v>
      </c>
      <c r="BC14" s="2587" t="s">
        <v>113</v>
      </c>
      <c r="BD14" s="2588"/>
      <c r="BE14" s="2588"/>
      <c r="BF14" s="2588"/>
      <c r="BG14" s="2589"/>
      <c r="BH14" s="2590" t="s">
        <v>38</v>
      </c>
      <c r="BI14" s="2588"/>
      <c r="BJ14" s="2588"/>
      <c r="BK14" s="2588"/>
      <c r="BL14" s="2589"/>
      <c r="BM14" s="2590" t="s">
        <v>37</v>
      </c>
      <c r="BN14" s="2588"/>
      <c r="BO14" s="2588"/>
      <c r="BP14" s="2588"/>
      <c r="BQ14" s="2591"/>
      <c r="BR14" s="2043" t="s">
        <v>137</v>
      </c>
      <c r="BS14" s="2044"/>
      <c r="BT14" s="2044"/>
      <c r="BU14" s="2044"/>
      <c r="BV14" s="2044"/>
      <c r="BW14" s="2044"/>
      <c r="BX14" s="2156"/>
      <c r="BY14" s="2157"/>
      <c r="BZ14" s="215"/>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694" customFormat="true" ht="12.75" x14ac:dyDescent="0.2">
      <c r="A15" s="182" t="s">
        <v>86</v>
      </c>
      <c r="B15" s="242"/>
      <c r="C15" s="269" t="s">
        <v>0</v>
      </c>
      <c r="D15" s="270" t="s">
        <v>1</v>
      </c>
      <c r="E15" s="270" t="s">
        <v>2</v>
      </c>
      <c r="F15" s="270" t="s">
        <v>3</v>
      </c>
      <c r="G15" s="271" t="s">
        <v>4</v>
      </c>
      <c r="H15" s="818" t="s">
        <v>0</v>
      </c>
      <c r="I15" s="750" t="s">
        <v>1</v>
      </c>
      <c r="J15" s="750" t="s">
        <v>2</v>
      </c>
      <c r="K15" s="750" t="s">
        <v>3</v>
      </c>
      <c r="L15" s="751" t="s">
        <v>4</v>
      </c>
      <c r="M15" s="804" t="s">
        <v>0</v>
      </c>
      <c r="N15" s="750" t="s">
        <v>1</v>
      </c>
      <c r="O15" s="750" t="s">
        <v>2</v>
      </c>
      <c r="P15" s="750" t="s">
        <v>3</v>
      </c>
      <c r="Q15" s="835" t="s">
        <v>4</v>
      </c>
      <c r="R15" s="818" t="s">
        <v>146</v>
      </c>
      <c r="S15" s="750" t="s">
        <v>147</v>
      </c>
      <c r="T15" s="750" t="s">
        <v>148</v>
      </c>
      <c r="U15" s="750" t="s">
        <v>149</v>
      </c>
      <c r="V15" s="750" t="s">
        <v>150</v>
      </c>
      <c r="W15" s="752" t="s">
        <v>151</v>
      </c>
      <c r="X15" s="312"/>
      <c r="Y15" s="312"/>
      <c r="Z15" s="312"/>
      <c r="AA15" s="312"/>
      <c r="AB15" s="312"/>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696"/>
      <c r="BA15" s="192" t="s">
        <v>118</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146</v>
      </c>
      <c r="BS15" s="166" t="s">
        <v>147</v>
      </c>
      <c r="BT15" s="166" t="s">
        <v>148</v>
      </c>
      <c r="BU15" s="166" t="s">
        <v>149</v>
      </c>
      <c r="BV15" s="166" t="s">
        <v>150</v>
      </c>
      <c r="BW15" s="2121" t="s">
        <v>151</v>
      </c>
      <c r="BX15" s="2158"/>
      <c r="BY15" s="2159"/>
      <c r="BZ15" s="2159"/>
      <c r="CA15" s="2159"/>
      <c r="CB15" s="2159"/>
      <c r="CC15" s="2159"/>
      <c r="CD15" s="2159"/>
      <c r="CE15" s="2159"/>
      <c r="CF15" s="2159"/>
      <c r="CG15" s="2159"/>
      <c r="CH15" s="2159"/>
      <c r="CI15" s="2159"/>
      <c r="CJ15" s="2159"/>
      <c r="CK15" s="2159"/>
      <c r="CL15" s="2159"/>
      <c r="CM15" s="2159"/>
      <c r="CN15" s="2159"/>
      <c r="CO15" s="2159"/>
      <c r="CP15" s="2159"/>
      <c r="CQ15" s="2159"/>
      <c r="CR15" s="2159"/>
      <c r="CS15" s="2159"/>
      <c r="CT15" s="2159"/>
      <c r="CU15" s="2159"/>
      <c r="CV15" s="2159"/>
      <c r="CW15" s="2159"/>
      <c r="CX15" s="2159"/>
      <c r="CY15" s="2159"/>
      <c r="CZ15" s="2159"/>
    </row>
    <row r="16" s="694" customFormat="true" ht="15" customHeight="true" x14ac:dyDescent="0.2">
      <c r="A16" s="2562" t="s">
        <v>13</v>
      </c>
      <c r="B16" s="1102" t="s">
        <v>14</v>
      </c>
      <c r="C16" s="899">
        <v>43.730879988847285</v>
      </c>
      <c r="D16" s="900">
        <v>56.978362827160502</v>
      </c>
      <c r="E16" s="900">
        <v>65.987926001805334</v>
      </c>
      <c r="F16" s="900">
        <v>76.97464399968446</v>
      </c>
      <c r="G16" s="901">
        <v>87.486496605103738</v>
      </c>
      <c r="H16" s="902">
        <v>67.686032906921284</v>
      </c>
      <c r="I16" s="900">
        <v>72.662228794172293</v>
      </c>
      <c r="J16" s="900">
        <v>74.491826414362777</v>
      </c>
      <c r="K16" s="900">
        <v>81.641793197562663</v>
      </c>
      <c r="L16" s="903">
        <v>90.349564967986979</v>
      </c>
      <c r="M16" s="904">
        <v>33.969715922893712</v>
      </c>
      <c r="N16" s="900">
        <v>34.620226752986042</v>
      </c>
      <c r="O16" s="900">
        <v>31.074745165714329</v>
      </c>
      <c r="P16" s="900">
        <v>47.329192262604202</v>
      </c>
      <c r="Q16" s="901">
        <v>57.188202131635975</v>
      </c>
      <c r="R16" s="902">
        <v>67.365282241784399</v>
      </c>
      <c r="S16" s="900">
        <v>73.44678002155807</v>
      </c>
      <c r="T16" s="900">
        <v>55.555100738920245</v>
      </c>
      <c r="U16" s="900">
        <v>68.499639018930296</v>
      </c>
      <c r="V16" s="900">
        <v>73.364289538143879</v>
      </c>
      <c r="W16" s="2076">
        <v>61.330980817987935</v>
      </c>
      <c r="X16" s="312"/>
      <c r="Y16" s="312"/>
      <c r="Z16" s="312"/>
      <c r="AA16" s="312"/>
      <c r="AB16" s="312"/>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696"/>
      <c r="BA16" s="2592" t="s">
        <v>13</v>
      </c>
      <c r="BB16" s="147" t="s">
        <v>14</v>
      </c>
      <c r="BC16" s="1197" t="s">
        <v>35</v>
      </c>
      <c r="BD16" s="1217" t="s">
        <v>35</v>
      </c>
      <c r="BE16" s="1217" t="s">
        <v>35</v>
      </c>
      <c r="BF16" s="1217" t="s">
        <v>35</v>
      </c>
      <c r="BG16" s="1238" t="s">
        <v>35</v>
      </c>
      <c r="BH16" s="1259" t="s">
        <v>35</v>
      </c>
      <c r="BI16" s="1217" t="s">
        <v>35</v>
      </c>
      <c r="BJ16" s="1217" t="s">
        <v>35</v>
      </c>
      <c r="BK16" s="1217" t="s">
        <v>35</v>
      </c>
      <c r="BL16" s="1238" t="s">
        <v>35</v>
      </c>
      <c r="BM16" s="1259" t="s">
        <v>35</v>
      </c>
      <c r="BN16" s="1217" t="s">
        <v>35</v>
      </c>
      <c r="BO16" s="1217" t="s">
        <v>35</v>
      </c>
      <c r="BP16" s="1217" t="s">
        <v>35</v>
      </c>
      <c r="BQ16" s="1238" t="s">
        <v>35</v>
      </c>
      <c r="BR16" s="1259" t="s">
        <v>35</v>
      </c>
      <c r="BS16" s="1217" t="s">
        <v>35</v>
      </c>
      <c r="BT16" s="1217" t="s">
        <v>35</v>
      </c>
      <c r="BU16" s="1217" t="s">
        <v>35</v>
      </c>
      <c r="BV16" s="1217" t="s">
        <v>35</v>
      </c>
      <c r="BW16" s="2122" t="s">
        <v>35</v>
      </c>
      <c r="BX16" s="2160"/>
      <c r="BY16" s="2161"/>
      <c r="BZ16" s="2161"/>
      <c r="CA16" s="2161"/>
      <c r="CB16" s="2161"/>
      <c r="CC16" s="2161"/>
      <c r="CD16" s="2161"/>
      <c r="CE16" s="2161"/>
      <c r="CF16" s="2161"/>
      <c r="CG16" s="2161"/>
      <c r="CH16" s="2161"/>
      <c r="CI16" s="2161"/>
      <c r="CJ16" s="2161"/>
      <c r="CK16" s="2161"/>
      <c r="CL16" s="2161"/>
      <c r="CM16" s="2161"/>
      <c r="CN16" s="2161"/>
      <c r="CO16" s="2161"/>
      <c r="CP16" s="2161"/>
      <c r="CQ16" s="2161"/>
      <c r="CR16" s="2161"/>
      <c r="CS16" s="2161"/>
      <c r="CT16" s="2161"/>
      <c r="CU16" s="2161"/>
      <c r="CV16" s="2161"/>
      <c r="CW16" s="2161"/>
      <c r="CX16" s="2161"/>
      <c r="CY16" s="2161"/>
      <c r="CZ16" s="2161"/>
    </row>
    <row r="17" s="694" customFormat="true" ht="15" customHeight="true" x14ac:dyDescent="0.2">
      <c r="A17" s="2563"/>
      <c r="B17" s="1103" t="s">
        <v>51</v>
      </c>
      <c r="C17" s="905">
        <v>56.269120011152715</v>
      </c>
      <c r="D17" s="906">
        <v>43.021637172839498</v>
      </c>
      <c r="E17" s="906">
        <v>34.012073998194666</v>
      </c>
      <c r="F17" s="906">
        <v>23.02535600031554</v>
      </c>
      <c r="G17" s="907">
        <v>12.513503394896262</v>
      </c>
      <c r="H17" s="908">
        <v>32.313967093078709</v>
      </c>
      <c r="I17" s="906">
        <v>27.33777120582771</v>
      </c>
      <c r="J17" s="906">
        <v>25.508173585637227</v>
      </c>
      <c r="K17" s="906">
        <v>18.358206802437337</v>
      </c>
      <c r="L17" s="909">
        <v>9.6504350320130108</v>
      </c>
      <c r="M17" s="910">
        <v>66.030284077106288</v>
      </c>
      <c r="N17" s="906">
        <v>65.379773247013958</v>
      </c>
      <c r="O17" s="906">
        <v>68.925254834285681</v>
      </c>
      <c r="P17" s="906">
        <v>52.670807737395798</v>
      </c>
      <c r="Q17" s="907">
        <v>42.811797868364017</v>
      </c>
      <c r="R17" s="908">
        <v>32.634717758215608</v>
      </c>
      <c r="S17" s="906">
        <v>26.553219978441934</v>
      </c>
      <c r="T17" s="906">
        <v>44.444899261079755</v>
      </c>
      <c r="U17" s="906">
        <v>31.500360981069708</v>
      </c>
      <c r="V17" s="906">
        <v>26.635710461856121</v>
      </c>
      <c r="W17" s="2077">
        <v>38.669019182012065</v>
      </c>
      <c r="X17" s="312"/>
      <c r="Y17" s="312"/>
      <c r="Z17" s="312"/>
      <c r="AA17" s="312"/>
      <c r="AB17" s="312"/>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696"/>
      <c r="BA17" s="2593"/>
      <c r="BB17" s="148" t="s">
        <v>51</v>
      </c>
      <c r="BC17" s="1198" t="s">
        <v>35</v>
      </c>
      <c r="BD17" s="1218" t="s">
        <v>35</v>
      </c>
      <c r="BE17" s="1218" t="s">
        <v>35</v>
      </c>
      <c r="BF17" s="1218" t="s">
        <v>35</v>
      </c>
      <c r="BG17" s="1239" t="s">
        <v>35</v>
      </c>
      <c r="BH17" s="1260" t="s">
        <v>35</v>
      </c>
      <c r="BI17" s="1218" t="s">
        <v>35</v>
      </c>
      <c r="BJ17" s="1218" t="s">
        <v>35</v>
      </c>
      <c r="BK17" s="1218" t="s">
        <v>35</v>
      </c>
      <c r="BL17" s="1239" t="s">
        <v>35</v>
      </c>
      <c r="BM17" s="1260" t="s">
        <v>35</v>
      </c>
      <c r="BN17" s="1218" t="s">
        <v>35</v>
      </c>
      <c r="BO17" s="1218" t="s">
        <v>35</v>
      </c>
      <c r="BP17" s="1218" t="s">
        <v>35</v>
      </c>
      <c r="BQ17" s="1239" t="s">
        <v>35</v>
      </c>
      <c r="BR17" s="1260" t="s">
        <v>35</v>
      </c>
      <c r="BS17" s="1218" t="s">
        <v>35</v>
      </c>
      <c r="BT17" s="1218" t="s">
        <v>35</v>
      </c>
      <c r="BU17" s="1218" t="s">
        <v>35</v>
      </c>
      <c r="BV17" s="1218" t="s">
        <v>35</v>
      </c>
      <c r="BW17" s="2123" t="s">
        <v>35</v>
      </c>
      <c r="BX17" s="2162"/>
      <c r="BY17" s="2163"/>
      <c r="BZ17" s="2163"/>
      <c r="CA17" s="2163"/>
      <c r="CB17" s="2163"/>
      <c r="CC17" s="2163"/>
      <c r="CD17" s="2163"/>
      <c r="CE17" s="2163"/>
      <c r="CF17" s="2163"/>
      <c r="CG17" s="2163"/>
      <c r="CH17" s="2163"/>
      <c r="CI17" s="2163"/>
      <c r="CJ17" s="2163"/>
      <c r="CK17" s="2163"/>
      <c r="CL17" s="2163"/>
      <c r="CM17" s="2163"/>
      <c r="CN17" s="2163"/>
      <c r="CO17" s="2163"/>
      <c r="CP17" s="2163"/>
      <c r="CQ17" s="2163"/>
      <c r="CR17" s="2163"/>
      <c r="CS17" s="2163"/>
      <c r="CT17" s="2163"/>
      <c r="CU17" s="2163"/>
      <c r="CV17" s="2163"/>
      <c r="CW17" s="2163"/>
      <c r="CX17" s="2163"/>
      <c r="CY17" s="2163"/>
      <c r="CZ17" s="2163"/>
    </row>
    <row r="18" s="694" customFormat="true" ht="15" customHeight="true" x14ac:dyDescent="0.2">
      <c r="A18" s="2563" t="s">
        <v>59</v>
      </c>
      <c r="B18" s="1103" t="s">
        <v>15</v>
      </c>
      <c r="C18" s="911">
        <f>C16*C23/100</f>
        <v>32.200393144673548</v>
      </c>
      <c r="D18" s="912">
        <f>D16*D23/100</f>
        <v>44.030845020041326</v>
      </c>
      <c r="E18" s="912">
        <f t="shared" ref="E18:W18" si="0">E16*E23/100</f>
        <v>56.986336980599262</v>
      </c>
      <c r="F18" s="912">
        <f t="shared" si="0"/>
        <v>67.905025910449282</v>
      </c>
      <c r="G18" s="913">
        <f t="shared" si="0"/>
        <v>84.079254314920178</v>
      </c>
      <c r="H18" s="914">
        <f t="shared" si="0"/>
        <v>56.308974338637093</v>
      </c>
      <c r="I18" s="912">
        <f t="shared" si="0"/>
        <v>63.03458158983841</v>
      </c>
      <c r="J18" s="912">
        <f t="shared" si="0"/>
        <v>67.267088358650582</v>
      </c>
      <c r="K18" s="912">
        <f t="shared" si="0"/>
        <v>74.716962913143931</v>
      </c>
      <c r="L18" s="915">
        <f t="shared" si="0"/>
        <v>88.636015734066319</v>
      </c>
      <c r="M18" s="911">
        <f t="shared" si="0"/>
        <v>22.202330135043077</v>
      </c>
      <c r="N18" s="912">
        <f t="shared" si="0"/>
        <v>22.162879057559156</v>
      </c>
      <c r="O18" s="912">
        <f t="shared" si="0"/>
        <v>21.893230530530403</v>
      </c>
      <c r="P18" s="912">
        <f t="shared" si="0"/>
        <v>28.525001659605028</v>
      </c>
      <c r="Q18" s="913">
        <f t="shared" si="0"/>
        <v>42.462416332100382</v>
      </c>
      <c r="R18" s="914">
        <f t="shared" si="0"/>
        <v>64.257997537684048</v>
      </c>
      <c r="S18" s="912">
        <f t="shared" si="0"/>
        <v>68.130705079298139</v>
      </c>
      <c r="T18" s="912">
        <f t="shared" si="0"/>
        <v>40.365866489576305</v>
      </c>
      <c r="U18" s="912">
        <f t="shared" si="0"/>
        <v>63.284410392139144</v>
      </c>
      <c r="V18" s="912">
        <f t="shared" si="0"/>
        <v>55.96797253937283</v>
      </c>
      <c r="W18" s="915">
        <f t="shared" si="0"/>
        <v>53.106118952441328</v>
      </c>
      <c r="X18" s="312"/>
      <c r="Y18" s="312"/>
      <c r="Z18" s="312"/>
      <c r="AA18" s="312"/>
      <c r="AB18" s="312"/>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696"/>
      <c r="BA18" s="2593" t="s">
        <v>59</v>
      </c>
      <c r="BB18" s="148" t="s">
        <v>15</v>
      </c>
      <c r="BC18" s="1198" t="s">
        <v>35</v>
      </c>
      <c r="BD18" s="1218" t="s">
        <v>35</v>
      </c>
      <c r="BE18" s="1218" t="s">
        <v>35</v>
      </c>
      <c r="BF18" s="1218" t="s">
        <v>35</v>
      </c>
      <c r="BG18" s="1239" t="s">
        <v>35</v>
      </c>
      <c r="BH18" s="1260" t="s">
        <v>35</v>
      </c>
      <c r="BI18" s="1218" t="s">
        <v>35</v>
      </c>
      <c r="BJ18" s="1218" t="s">
        <v>35</v>
      </c>
      <c r="BK18" s="1218" t="s">
        <v>35</v>
      </c>
      <c r="BL18" s="1239" t="s">
        <v>35</v>
      </c>
      <c r="BM18" s="1260" t="s">
        <v>35</v>
      </c>
      <c r="BN18" s="1218" t="s">
        <v>35</v>
      </c>
      <c r="BO18" s="1218" t="s">
        <v>35</v>
      </c>
      <c r="BP18" s="1218" t="s">
        <v>35</v>
      </c>
      <c r="BQ18" s="1239" t="s">
        <v>35</v>
      </c>
      <c r="BR18" s="1260" t="s">
        <v>35</v>
      </c>
      <c r="BS18" s="1218" t="s">
        <v>35</v>
      </c>
      <c r="BT18" s="1218" t="s">
        <v>35</v>
      </c>
      <c r="BU18" s="1218" t="s">
        <v>35</v>
      </c>
      <c r="BV18" s="1218" t="s">
        <v>35</v>
      </c>
      <c r="BW18" s="2123" t="s">
        <v>35</v>
      </c>
      <c r="BX18" s="2162"/>
      <c r="BY18" s="2163"/>
      <c r="BZ18" s="2163"/>
      <c r="CA18" s="2163"/>
      <c r="CB18" s="2163"/>
      <c r="CC18" s="2163"/>
      <c r="CD18" s="2163"/>
      <c r="CE18" s="2163"/>
      <c r="CF18" s="2163"/>
      <c r="CG18" s="2163"/>
      <c r="CH18" s="2163"/>
      <c r="CI18" s="2163"/>
      <c r="CJ18" s="2163"/>
      <c r="CK18" s="2163"/>
      <c r="CL18" s="2163"/>
      <c r="CM18" s="2163"/>
      <c r="CN18" s="2163"/>
      <c r="CO18" s="2163"/>
      <c r="CP18" s="2163"/>
      <c r="CQ18" s="2163"/>
      <c r="CR18" s="2163"/>
      <c r="CS18" s="2163"/>
      <c r="CT18" s="2163"/>
      <c r="CU18" s="2163"/>
      <c r="CV18" s="2163"/>
      <c r="CW18" s="2163"/>
      <c r="CX18" s="2163"/>
      <c r="CY18" s="2163"/>
      <c r="CZ18" s="2163"/>
    </row>
    <row r="19" s="694" customFormat="true" ht="15" customHeight="true" x14ac:dyDescent="0.2">
      <c r="A19" s="2563"/>
      <c r="B19" s="1103" t="s">
        <v>16</v>
      </c>
      <c r="C19" s="911">
        <f>C16*C22/100</f>
        <v>11.53048684417374</v>
      </c>
      <c r="D19" s="912">
        <f>D16*D22/100</f>
        <v>12.947517807119182</v>
      </c>
      <c r="E19" s="912">
        <f t="shared" ref="E19:W19" si="1">E16*E22/100</f>
        <v>9.0015890212060796</v>
      </c>
      <c r="F19" s="912">
        <f t="shared" si="1"/>
        <v>9.0696180892351883</v>
      </c>
      <c r="G19" s="913">
        <f t="shared" si="1"/>
        <v>3.4072422901835591</v>
      </c>
      <c r="H19" s="914">
        <f t="shared" si="1"/>
        <v>11.377058568284191</v>
      </c>
      <c r="I19" s="912">
        <f t="shared" si="1"/>
        <v>9.627647204333881</v>
      </c>
      <c r="J19" s="912">
        <f t="shared" si="1"/>
        <v>7.2247380557121961</v>
      </c>
      <c r="K19" s="912">
        <f t="shared" si="1"/>
        <v>6.9248302844187428</v>
      </c>
      <c r="L19" s="915">
        <f t="shared" si="1"/>
        <v>1.7135492339206655</v>
      </c>
      <c r="M19" s="911">
        <f t="shared" si="1"/>
        <v>11.767385787850637</v>
      </c>
      <c r="N19" s="912">
        <f t="shared" si="1"/>
        <v>12.457347695426883</v>
      </c>
      <c r="O19" s="912">
        <f t="shared" si="1"/>
        <v>9.181514635183925</v>
      </c>
      <c r="P19" s="912">
        <f t="shared" si="1"/>
        <v>18.804190602999178</v>
      </c>
      <c r="Q19" s="913">
        <f t="shared" si="1"/>
        <v>14.725785799535593</v>
      </c>
      <c r="R19" s="914">
        <f t="shared" si="1"/>
        <v>3.1072847041003597</v>
      </c>
      <c r="S19" s="912">
        <f t="shared" si="1"/>
        <v>5.3160749422599327</v>
      </c>
      <c r="T19" s="912">
        <f t="shared" si="1"/>
        <v>15.189234249343938</v>
      </c>
      <c r="U19" s="912">
        <f t="shared" si="1"/>
        <v>5.2152286267911583</v>
      </c>
      <c r="V19" s="912">
        <f t="shared" si="1"/>
        <v>17.396316998771045</v>
      </c>
      <c r="W19" s="915">
        <f t="shared" si="1"/>
        <v>8.2248618655466075</v>
      </c>
      <c r="X19" s="312"/>
      <c r="Y19" s="312"/>
      <c r="Z19" s="312"/>
      <c r="AA19" s="312"/>
      <c r="AB19" s="312"/>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696"/>
      <c r="BA19" s="2593"/>
      <c r="BB19" s="148" t="s">
        <v>16</v>
      </c>
      <c r="BC19" s="1198" t="s">
        <v>35</v>
      </c>
      <c r="BD19" s="1218" t="s">
        <v>35</v>
      </c>
      <c r="BE19" s="1218" t="s">
        <v>35</v>
      </c>
      <c r="BF19" s="1218" t="s">
        <v>35</v>
      </c>
      <c r="BG19" s="1239" t="s">
        <v>35</v>
      </c>
      <c r="BH19" s="1260" t="s">
        <v>35</v>
      </c>
      <c r="BI19" s="1218" t="s">
        <v>35</v>
      </c>
      <c r="BJ19" s="1218" t="s">
        <v>35</v>
      </c>
      <c r="BK19" s="1218" t="s">
        <v>35</v>
      </c>
      <c r="BL19" s="1239" t="s">
        <v>35</v>
      </c>
      <c r="BM19" s="1260" t="s">
        <v>35</v>
      </c>
      <c r="BN19" s="1218" t="s">
        <v>35</v>
      </c>
      <c r="BO19" s="1218" t="s">
        <v>35</v>
      </c>
      <c r="BP19" s="1218" t="s">
        <v>35</v>
      </c>
      <c r="BQ19" s="1239" t="s">
        <v>35</v>
      </c>
      <c r="BR19" s="1260" t="s">
        <v>35</v>
      </c>
      <c r="BS19" s="1218" t="s">
        <v>35</v>
      </c>
      <c r="BT19" s="1218" t="s">
        <v>35</v>
      </c>
      <c r="BU19" s="1218" t="s">
        <v>35</v>
      </c>
      <c r="BV19" s="1218" t="s">
        <v>35</v>
      </c>
      <c r="BW19" s="2123" t="s">
        <v>35</v>
      </c>
      <c r="BX19" s="2162"/>
      <c r="BY19" s="2163"/>
      <c r="BZ19" s="2163"/>
      <c r="CA19" s="2163"/>
      <c r="CB19" s="2163"/>
      <c r="CC19" s="2163"/>
      <c r="CD19" s="2163"/>
      <c r="CE19" s="2163"/>
      <c r="CF19" s="2163"/>
      <c r="CG19" s="2163"/>
      <c r="CH19" s="2163"/>
      <c r="CI19" s="2163"/>
      <c r="CJ19" s="2163"/>
      <c r="CK19" s="2163"/>
      <c r="CL19" s="2163"/>
      <c r="CM19" s="2163"/>
      <c r="CN19" s="2163"/>
      <c r="CO19" s="2163"/>
      <c r="CP19" s="2163"/>
      <c r="CQ19" s="2163"/>
      <c r="CR19" s="2163"/>
      <c r="CS19" s="2163"/>
      <c r="CT19" s="2163"/>
      <c r="CU19" s="2163"/>
      <c r="CV19" s="2163"/>
      <c r="CW19" s="2163"/>
      <c r="CX19" s="2163"/>
      <c r="CY19" s="2163"/>
      <c r="CZ19" s="2163"/>
    </row>
    <row r="20" s="694" customFormat="true" ht="15" customHeight="true" x14ac:dyDescent="0.2">
      <c r="A20" s="2563"/>
      <c r="B20" s="1103" t="s">
        <v>22</v>
      </c>
      <c r="C20" s="911">
        <f>100-C18-C19-C21</f>
        <v>16.121254113598603</v>
      </c>
      <c r="D20" s="912">
        <f>100-D18-D19-D21</f>
        <v>15.143017765246476</v>
      </c>
      <c r="E20" s="912">
        <f t="shared" ref="E20:W20" si="2">100-E18-E19-E21</f>
        <v>11.865493345052862</v>
      </c>
      <c r="F20" s="912">
        <f t="shared" si="2"/>
        <v>10.268307344066379</v>
      </c>
      <c r="G20" s="913">
        <f t="shared" si="2"/>
        <v>9.0856499113315188</v>
      </c>
      <c r="H20" s="914">
        <f t="shared" si="2"/>
        <v>13.856643459365554</v>
      </c>
      <c r="I20" s="912">
        <f t="shared" si="2"/>
        <v>10.465649298322045</v>
      </c>
      <c r="J20" s="912">
        <f t="shared" si="2"/>
        <v>9.9907847593037982</v>
      </c>
      <c r="K20" s="912">
        <f t="shared" si="2"/>
        <v>11.927441023703228</v>
      </c>
      <c r="L20" s="915">
        <f t="shared" si="2"/>
        <v>6.7524779063389424</v>
      </c>
      <c r="M20" s="911">
        <f t="shared" si="2"/>
        <v>18.632264485272366</v>
      </c>
      <c r="N20" s="912">
        <f t="shared" si="2"/>
        <v>14.476184721765335</v>
      </c>
      <c r="O20" s="912">
        <f t="shared" si="2"/>
        <v>18.517431673064543</v>
      </c>
      <c r="P20" s="912">
        <f t="shared" si="2"/>
        <v>19.022625084022366</v>
      </c>
      <c r="Q20" s="913">
        <f t="shared" si="2"/>
        <v>13.298655981682526</v>
      </c>
      <c r="R20" s="914">
        <f t="shared" si="2"/>
        <v>16.748592534745406</v>
      </c>
      <c r="S20" s="912">
        <f t="shared" si="2"/>
        <v>15.408998014995404</v>
      </c>
      <c r="T20" s="912">
        <f t="shared" si="2"/>
        <v>0.79570154104587232</v>
      </c>
      <c r="U20" s="912">
        <f t="shared" si="2"/>
        <v>14.293663254260139</v>
      </c>
      <c r="V20" s="912">
        <f t="shared" si="2"/>
        <v>8.4875992446383712</v>
      </c>
      <c r="W20" s="915">
        <f t="shared" si="2"/>
        <v>20.04627438416323</v>
      </c>
      <c r="X20" s="312"/>
      <c r="Y20" s="312"/>
      <c r="Z20" s="312"/>
      <c r="AA20" s="312"/>
      <c r="AB20" s="312"/>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696"/>
      <c r="BA20" s="2593"/>
      <c r="BB20" s="148" t="s">
        <v>22</v>
      </c>
      <c r="BC20" s="1198" t="s">
        <v>35</v>
      </c>
      <c r="BD20" s="1218" t="s">
        <v>35</v>
      </c>
      <c r="BE20" s="1218" t="s">
        <v>35</v>
      </c>
      <c r="BF20" s="1218" t="s">
        <v>35</v>
      </c>
      <c r="BG20" s="1239" t="s">
        <v>35</v>
      </c>
      <c r="BH20" s="1260" t="s">
        <v>35</v>
      </c>
      <c r="BI20" s="1218" t="s">
        <v>35</v>
      </c>
      <c r="BJ20" s="1218" t="s">
        <v>35</v>
      </c>
      <c r="BK20" s="1218" t="s">
        <v>35</v>
      </c>
      <c r="BL20" s="1239" t="s">
        <v>35</v>
      </c>
      <c r="BM20" s="1260" t="s">
        <v>35</v>
      </c>
      <c r="BN20" s="1218" t="s">
        <v>35</v>
      </c>
      <c r="BO20" s="1218" t="s">
        <v>35</v>
      </c>
      <c r="BP20" s="1218" t="s">
        <v>35</v>
      </c>
      <c r="BQ20" s="1239" t="s">
        <v>35</v>
      </c>
      <c r="BR20" s="1260" t="s">
        <v>35</v>
      </c>
      <c r="BS20" s="1218" t="s">
        <v>35</v>
      </c>
      <c r="BT20" s="1218" t="s">
        <v>35</v>
      </c>
      <c r="BU20" s="1218" t="s">
        <v>35</v>
      </c>
      <c r="BV20" s="1218" t="s">
        <v>35</v>
      </c>
      <c r="BW20" s="2123" t="s">
        <v>35</v>
      </c>
      <c r="BX20" s="2162"/>
      <c r="BY20" s="2163"/>
      <c r="BZ20" s="2163"/>
      <c r="CA20" s="2163"/>
      <c r="CB20" s="2163"/>
      <c r="CC20" s="2163"/>
      <c r="CD20" s="2163"/>
      <c r="CE20" s="2163"/>
      <c r="CF20" s="2163"/>
      <c r="CG20" s="2163"/>
      <c r="CH20" s="2163"/>
      <c r="CI20" s="2163"/>
      <c r="CJ20" s="2163"/>
      <c r="CK20" s="2163"/>
      <c r="CL20" s="2163"/>
      <c r="CM20" s="2163"/>
      <c r="CN20" s="2163"/>
      <c r="CO20" s="2163"/>
      <c r="CP20" s="2163"/>
      <c r="CQ20" s="2163"/>
      <c r="CR20" s="2163"/>
      <c r="CS20" s="2163"/>
      <c r="CT20" s="2163"/>
      <c r="CU20" s="2163"/>
      <c r="CV20" s="2163"/>
      <c r="CW20" s="2163"/>
      <c r="CX20" s="2163"/>
      <c r="CY20" s="2163"/>
      <c r="CZ20" s="2163"/>
    </row>
    <row r="21" s="694" customFormat="true" ht="15" customHeight="true" x14ac:dyDescent="0.2">
      <c r="A21" s="2563"/>
      <c r="B21" s="1103" t="s">
        <v>17</v>
      </c>
      <c r="C21" s="905">
        <v>40.147865897554119</v>
      </c>
      <c r="D21" s="906">
        <v>27.878619407593014</v>
      </c>
      <c r="E21" s="906">
        <v>22.146580653141797</v>
      </c>
      <c r="F21" s="906">
        <v>12.75704865624915</v>
      </c>
      <c r="G21" s="907">
        <v>3.4278534835647445</v>
      </c>
      <c r="H21" s="908">
        <v>18.457323633713163</v>
      </c>
      <c r="I21" s="906">
        <v>16.872121907505662</v>
      </c>
      <c r="J21" s="906">
        <v>15.517388826333425</v>
      </c>
      <c r="K21" s="906">
        <v>6.4307657787340977</v>
      </c>
      <c r="L21" s="909">
        <v>2.8979571256740715</v>
      </c>
      <c r="M21" s="910">
        <v>47.398019591833922</v>
      </c>
      <c r="N21" s="906">
        <v>50.903588525248622</v>
      </c>
      <c r="O21" s="906">
        <v>50.407823161221124</v>
      </c>
      <c r="P21" s="906">
        <v>33.648182653373432</v>
      </c>
      <c r="Q21" s="907">
        <v>29.513141886681499</v>
      </c>
      <c r="R21" s="908">
        <v>15.88612522347019</v>
      </c>
      <c r="S21" s="906">
        <v>11.144221963446526</v>
      </c>
      <c r="T21" s="906">
        <v>43.649197720033882</v>
      </c>
      <c r="U21" s="906">
        <v>17.206697726809558</v>
      </c>
      <c r="V21" s="906">
        <v>18.148111217217753</v>
      </c>
      <c r="W21" s="2077">
        <v>18.622744797848835</v>
      </c>
      <c r="X21" s="312"/>
      <c r="Y21" s="312"/>
      <c r="Z21" s="312"/>
      <c r="AA21" s="312"/>
      <c r="AB21" s="312"/>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696"/>
      <c r="BA21" s="2593"/>
      <c r="BB21" s="148" t="s">
        <v>17</v>
      </c>
      <c r="BC21" s="1198" t="s">
        <v>35</v>
      </c>
      <c r="BD21" s="1218" t="s">
        <v>35</v>
      </c>
      <c r="BE21" s="1218" t="s">
        <v>35</v>
      </c>
      <c r="BF21" s="1218" t="s">
        <v>35</v>
      </c>
      <c r="BG21" s="1239" t="s">
        <v>35</v>
      </c>
      <c r="BH21" s="1260" t="s">
        <v>35</v>
      </c>
      <c r="BI21" s="1218" t="s">
        <v>35</v>
      </c>
      <c r="BJ21" s="1218" t="s">
        <v>35</v>
      </c>
      <c r="BK21" s="1218" t="s">
        <v>35</v>
      </c>
      <c r="BL21" s="1239" t="s">
        <v>35</v>
      </c>
      <c r="BM21" s="1260" t="s">
        <v>35</v>
      </c>
      <c r="BN21" s="1218" t="s">
        <v>35</v>
      </c>
      <c r="BO21" s="1218" t="s">
        <v>35</v>
      </c>
      <c r="BP21" s="1218" t="s">
        <v>35</v>
      </c>
      <c r="BQ21" s="1239" t="s">
        <v>35</v>
      </c>
      <c r="BR21" s="1260" t="s">
        <v>35</v>
      </c>
      <c r="BS21" s="1218" t="s">
        <v>35</v>
      </c>
      <c r="BT21" s="1218" t="s">
        <v>35</v>
      </c>
      <c r="BU21" s="1218" t="s">
        <v>35</v>
      </c>
      <c r="BV21" s="1218" t="s">
        <v>35</v>
      </c>
      <c r="BW21" s="2123" t="s">
        <v>35</v>
      </c>
      <c r="BX21" s="2162"/>
      <c r="BY21" s="2163"/>
      <c r="BZ21" s="2163"/>
      <c r="CA21" s="2163"/>
      <c r="CB21" s="2163"/>
      <c r="CC21" s="2163"/>
      <c r="CD21" s="2163"/>
      <c r="CE21" s="2163"/>
      <c r="CF21" s="2163"/>
      <c r="CG21" s="2163"/>
      <c r="CH21" s="2163"/>
      <c r="CI21" s="2163"/>
      <c r="CJ21" s="2163"/>
      <c r="CK21" s="2163"/>
      <c r="CL21" s="2163"/>
      <c r="CM21" s="2163"/>
      <c r="CN21" s="2163"/>
      <c r="CO21" s="2163"/>
      <c r="CP21" s="2163"/>
      <c r="CQ21" s="2163"/>
      <c r="CR21" s="2163"/>
      <c r="CS21" s="2163"/>
      <c r="CT21" s="2163"/>
      <c r="CU21" s="2163"/>
      <c r="CV21" s="2163"/>
      <c r="CW21" s="2163"/>
      <c r="CX21" s="2163"/>
      <c r="CY21" s="2163"/>
      <c r="CZ21" s="2163"/>
    </row>
    <row r="22" s="694" customFormat="true" ht="15" customHeight="true" x14ac:dyDescent="0.2">
      <c r="A22" s="2563" t="s">
        <v>54</v>
      </c>
      <c r="B22" s="1103" t="s">
        <v>49</v>
      </c>
      <c r="C22" s="905">
        <v>26.366921605772326</v>
      </c>
      <c r="D22" s="906">
        <v>22.723569377369589</v>
      </c>
      <c r="E22" s="906">
        <v>13.641266768953775</v>
      </c>
      <c r="F22" s="906">
        <v>11.782604787717325</v>
      </c>
      <c r="G22" s="907">
        <v>3.8945922198292591</v>
      </c>
      <c r="H22" s="908">
        <v>16.808576422154033</v>
      </c>
      <c r="I22" s="906">
        <v>13.249864976762238</v>
      </c>
      <c r="J22" s="906">
        <v>9.6986990432002536</v>
      </c>
      <c r="K22" s="906">
        <v>8.4819674007668375</v>
      </c>
      <c r="L22" s="909">
        <v>1.8965771827764939</v>
      </c>
      <c r="M22" s="910">
        <v>34.640813054077</v>
      </c>
      <c r="N22" s="906">
        <v>35.982859916861813</v>
      </c>
      <c r="O22" s="906">
        <v>29.546548447046177</v>
      </c>
      <c r="P22" s="906">
        <v>39.730639176482981</v>
      </c>
      <c r="Q22" s="907">
        <v>25.749691808180529</v>
      </c>
      <c r="R22" s="908">
        <v>4.6125906411968041</v>
      </c>
      <c r="S22" s="906">
        <v>7.2379959212637512</v>
      </c>
      <c r="T22" s="906">
        <v>27.340845480103347</v>
      </c>
      <c r="U22" s="906">
        <v>7.6135125695332473</v>
      </c>
      <c r="V22" s="906">
        <v>23.71224080310391</v>
      </c>
      <c r="W22" s="2077">
        <v>13.410615248361257</v>
      </c>
      <c r="X22" s="312"/>
      <c r="Y22" s="312"/>
      <c r="Z22" s="312"/>
      <c r="AA22" s="312"/>
      <c r="AB22" s="312"/>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696"/>
      <c r="BA22" s="2593" t="s">
        <v>54</v>
      </c>
      <c r="BB22" s="148" t="s">
        <v>49</v>
      </c>
      <c r="BC22" s="1198" t="s">
        <v>35</v>
      </c>
      <c r="BD22" s="1218" t="s">
        <v>35</v>
      </c>
      <c r="BE22" s="1218" t="s">
        <v>35</v>
      </c>
      <c r="BF22" s="1218" t="s">
        <v>35</v>
      </c>
      <c r="BG22" s="1239" t="s">
        <v>35</v>
      </c>
      <c r="BH22" s="1260" t="s">
        <v>35</v>
      </c>
      <c r="BI22" s="1218" t="s">
        <v>35</v>
      </c>
      <c r="BJ22" s="1218" t="s">
        <v>35</v>
      </c>
      <c r="BK22" s="1218" t="s">
        <v>35</v>
      </c>
      <c r="BL22" s="1239" t="s">
        <v>35</v>
      </c>
      <c r="BM22" s="1260" t="s">
        <v>35</v>
      </c>
      <c r="BN22" s="1218" t="s">
        <v>35</v>
      </c>
      <c r="BO22" s="1218" t="s">
        <v>35</v>
      </c>
      <c r="BP22" s="1218" t="s">
        <v>35</v>
      </c>
      <c r="BQ22" s="1239" t="s">
        <v>35</v>
      </c>
      <c r="BR22" s="1260" t="s">
        <v>35</v>
      </c>
      <c r="BS22" s="1218" t="s">
        <v>35</v>
      </c>
      <c r="BT22" s="1218" t="s">
        <v>35</v>
      </c>
      <c r="BU22" s="1218" t="s">
        <v>35</v>
      </c>
      <c r="BV22" s="1218" t="s">
        <v>35</v>
      </c>
      <c r="BW22" s="2123" t="s">
        <v>35</v>
      </c>
      <c r="BX22" s="2162"/>
      <c r="BY22" s="2163"/>
      <c r="BZ22" s="2163"/>
      <c r="CA22" s="2163"/>
      <c r="CB22" s="2163"/>
      <c r="CC22" s="2163"/>
      <c r="CD22" s="2163"/>
      <c r="CE22" s="2163"/>
      <c r="CF22" s="2163"/>
      <c r="CG22" s="2163"/>
      <c r="CH22" s="2163"/>
      <c r="CI22" s="2163"/>
      <c r="CJ22" s="2163"/>
      <c r="CK22" s="2163"/>
      <c r="CL22" s="2163"/>
      <c r="CM22" s="2163"/>
      <c r="CN22" s="2163"/>
      <c r="CO22" s="2163"/>
      <c r="CP22" s="2163"/>
      <c r="CQ22" s="2163"/>
      <c r="CR22" s="2163"/>
      <c r="CS22" s="2163"/>
      <c r="CT22" s="2163"/>
      <c r="CU22" s="2163"/>
      <c r="CV22" s="2163"/>
      <c r="CW22" s="2163"/>
      <c r="CX22" s="2163"/>
      <c r="CY22" s="2163"/>
      <c r="CZ22" s="2163"/>
    </row>
    <row r="23" s="694" customFormat="true" ht="15" customHeight="true" x14ac:dyDescent="0.2">
      <c r="A23" s="2564"/>
      <c r="B23" s="1104" t="s">
        <v>48</v>
      </c>
      <c r="C23" s="916">
        <v>73.633078394227681</v>
      </c>
      <c r="D23" s="917">
        <v>77.276430622630414</v>
      </c>
      <c r="E23" s="917">
        <v>86.35873323104623</v>
      </c>
      <c r="F23" s="917">
        <v>88.217395212282682</v>
      </c>
      <c r="G23" s="918">
        <v>96.105407780170736</v>
      </c>
      <c r="H23" s="919">
        <v>83.191423577845967</v>
      </c>
      <c r="I23" s="917">
        <v>86.75013502323776</v>
      </c>
      <c r="J23" s="917">
        <v>90.30130095679975</v>
      </c>
      <c r="K23" s="917">
        <v>91.518032599233166</v>
      </c>
      <c r="L23" s="920">
        <v>98.103422817223503</v>
      </c>
      <c r="M23" s="921">
        <v>65.359186945923</v>
      </c>
      <c r="N23" s="917">
        <v>64.017140083138187</v>
      </c>
      <c r="O23" s="917">
        <v>70.453451552953823</v>
      </c>
      <c r="P23" s="917">
        <v>60.269360823517019</v>
      </c>
      <c r="Q23" s="918">
        <v>74.250308191819471</v>
      </c>
      <c r="R23" s="919">
        <v>95.387409358803197</v>
      </c>
      <c r="S23" s="917">
        <v>92.762004078736254</v>
      </c>
      <c r="T23" s="917">
        <v>72.659154519896646</v>
      </c>
      <c r="U23" s="917">
        <v>92.386487430466758</v>
      </c>
      <c r="V23" s="917">
        <v>76.28775919689609</v>
      </c>
      <c r="W23" s="2078">
        <v>86.589384751638747</v>
      </c>
      <c r="X23" s="312"/>
      <c r="Y23" s="312"/>
      <c r="Z23" s="312"/>
      <c r="AA23" s="312"/>
      <c r="AB23" s="312"/>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696"/>
      <c r="BA23" s="2594"/>
      <c r="BB23" s="149" t="s">
        <v>48</v>
      </c>
      <c r="BC23" s="1199" t="s">
        <v>35</v>
      </c>
      <c r="BD23" s="1219" t="s">
        <v>35</v>
      </c>
      <c r="BE23" s="1219" t="s">
        <v>35</v>
      </c>
      <c r="BF23" s="1219" t="s">
        <v>35</v>
      </c>
      <c r="BG23" s="1240" t="s">
        <v>35</v>
      </c>
      <c r="BH23" s="1261" t="s">
        <v>35</v>
      </c>
      <c r="BI23" s="1219" t="s">
        <v>35</v>
      </c>
      <c r="BJ23" s="1219" t="s">
        <v>35</v>
      </c>
      <c r="BK23" s="1219" t="s">
        <v>35</v>
      </c>
      <c r="BL23" s="1240" t="s">
        <v>35</v>
      </c>
      <c r="BM23" s="1261" t="s">
        <v>35</v>
      </c>
      <c r="BN23" s="1219" t="s">
        <v>35</v>
      </c>
      <c r="BO23" s="1219" t="s">
        <v>35</v>
      </c>
      <c r="BP23" s="1219" t="s">
        <v>35</v>
      </c>
      <c r="BQ23" s="1240" t="s">
        <v>35</v>
      </c>
      <c r="BR23" s="1261" t="s">
        <v>35</v>
      </c>
      <c r="BS23" s="1219" t="s">
        <v>35</v>
      </c>
      <c r="BT23" s="1219" t="s">
        <v>35</v>
      </c>
      <c r="BU23" s="1219" t="s">
        <v>35</v>
      </c>
      <c r="BV23" s="1219" t="s">
        <v>35</v>
      </c>
      <c r="BW23" s="2124" t="s">
        <v>35</v>
      </c>
      <c r="BX23" s="2164"/>
      <c r="BY23" s="2165"/>
      <c r="BZ23" s="2165"/>
      <c r="CA23" s="2165"/>
      <c r="CB23" s="2165"/>
      <c r="CC23" s="2165"/>
      <c r="CD23" s="2165"/>
      <c r="CE23" s="2165"/>
      <c r="CF23" s="2165"/>
      <c r="CG23" s="2165"/>
      <c r="CH23" s="2165"/>
      <c r="CI23" s="2165"/>
      <c r="CJ23" s="2165"/>
      <c r="CK23" s="2165"/>
      <c r="CL23" s="2165"/>
      <c r="CM23" s="2165"/>
      <c r="CN23" s="2165"/>
      <c r="CO23" s="2165"/>
      <c r="CP23" s="2165"/>
      <c r="CQ23" s="2165"/>
      <c r="CR23" s="2165"/>
      <c r="CS23" s="2165"/>
      <c r="CT23" s="2165"/>
      <c r="CU23" s="2165"/>
      <c r="CV23" s="2165"/>
      <c r="CW23" s="2165"/>
      <c r="CX23" s="2165"/>
      <c r="CY23" s="2165"/>
      <c r="CZ23" s="2165"/>
    </row>
    <row r="24" s="131" customFormat="true" ht="15" hidden="true" customHeight="true" x14ac:dyDescent="0.2">
      <c r="A24" s="2534" t="s">
        <v>47</v>
      </c>
      <c r="B24" s="248" t="s">
        <v>58</v>
      </c>
      <c r="C24" s="254"/>
      <c r="D24" s="255"/>
      <c r="E24" s="255"/>
      <c r="F24" s="255"/>
      <c r="G24" s="256"/>
      <c r="H24" s="257"/>
      <c r="I24" s="255"/>
      <c r="J24" s="255"/>
      <c r="K24" s="255"/>
      <c r="L24" s="258"/>
      <c r="M24" s="254"/>
      <c r="N24" s="255"/>
      <c r="O24" s="255"/>
      <c r="P24" s="255"/>
      <c r="Q24" s="256"/>
      <c r="R24" s="257"/>
      <c r="S24" s="255"/>
      <c r="T24" s="255"/>
      <c r="U24" s="255"/>
      <c r="V24" s="255"/>
      <c r="W24" s="258"/>
      <c r="X24" s="664"/>
      <c r="Y24" s="664"/>
      <c r="Z24" s="664"/>
      <c r="AA24" s="664"/>
      <c r="AB24" s="664"/>
      <c r="AC24" s="664"/>
      <c r="AD24" s="664"/>
      <c r="AE24" s="664"/>
      <c r="AF24" s="664"/>
      <c r="AG24" s="664"/>
      <c r="AH24" s="664"/>
      <c r="AI24" s="664"/>
      <c r="AJ24" s="664"/>
      <c r="AK24" s="664"/>
      <c r="AL24" s="664"/>
      <c r="AM24" s="664"/>
      <c r="AN24" s="664"/>
      <c r="AO24" s="664"/>
      <c r="AP24" s="664"/>
      <c r="AQ24" s="664"/>
      <c r="AR24" s="664"/>
      <c r="AS24" s="664"/>
      <c r="AT24" s="664"/>
      <c r="AU24" s="664"/>
      <c r="AV24" s="664"/>
      <c r="AW24" s="664"/>
      <c r="AX24" s="664"/>
      <c r="AY24" s="664"/>
      <c r="AZ24" s="216"/>
      <c r="BB24" s="133"/>
      <c r="BX24" s="216"/>
      <c r="BY24" s="216"/>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535"/>
      <c r="B25" s="240" t="s">
        <v>152</v>
      </c>
      <c r="C25" s="259"/>
      <c r="D25" s="260"/>
      <c r="E25" s="260"/>
      <c r="F25" s="260"/>
      <c r="G25" s="261"/>
      <c r="H25" s="262"/>
      <c r="I25" s="260"/>
      <c r="J25" s="260"/>
      <c r="K25" s="260"/>
      <c r="L25" s="263"/>
      <c r="M25" s="259"/>
      <c r="N25" s="260"/>
      <c r="O25" s="260"/>
      <c r="P25" s="260"/>
      <c r="Q25" s="261"/>
      <c r="R25" s="262"/>
      <c r="S25" s="260"/>
      <c r="T25" s="260"/>
      <c r="U25" s="260"/>
      <c r="V25" s="260"/>
      <c r="W25" s="263"/>
      <c r="X25" s="664"/>
      <c r="Y25" s="664"/>
      <c r="Z25" s="664"/>
      <c r="AA25" s="664"/>
      <c r="AB25" s="664"/>
      <c r="AC25" s="664"/>
      <c r="AD25" s="664"/>
      <c r="AE25" s="664"/>
      <c r="AF25" s="664"/>
      <c r="AG25" s="664"/>
      <c r="AH25" s="664"/>
      <c r="AI25" s="664"/>
      <c r="AJ25" s="664"/>
      <c r="AK25" s="664"/>
      <c r="AL25" s="664"/>
      <c r="AM25" s="664"/>
      <c r="AN25" s="664"/>
      <c r="AO25" s="664"/>
      <c r="AP25" s="664"/>
      <c r="AQ25" s="664"/>
      <c r="AR25" s="664"/>
      <c r="AS25" s="664"/>
      <c r="AT25" s="664"/>
      <c r="AU25" s="664"/>
      <c r="AV25" s="664"/>
      <c r="AW25" s="664"/>
      <c r="AX25" s="664"/>
      <c r="AY25" s="664"/>
      <c r="AZ25" s="216"/>
      <c r="BB25" s="133"/>
      <c r="BX25" s="216"/>
      <c r="BY25" s="216"/>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536"/>
      <c r="B26" s="241" t="s">
        <v>46</v>
      </c>
      <c r="C26" s="264"/>
      <c r="D26" s="265"/>
      <c r="E26" s="265"/>
      <c r="F26" s="265"/>
      <c r="G26" s="266"/>
      <c r="H26" s="267"/>
      <c r="I26" s="265"/>
      <c r="J26" s="265"/>
      <c r="K26" s="265"/>
      <c r="L26" s="268"/>
      <c r="M26" s="264"/>
      <c r="N26" s="265"/>
      <c r="O26" s="265"/>
      <c r="P26" s="265"/>
      <c r="Q26" s="266"/>
      <c r="R26" s="2037"/>
      <c r="S26" s="2038"/>
      <c r="T26" s="2038"/>
      <c r="U26" s="2038"/>
      <c r="V26" s="2038"/>
      <c r="W26" s="2079"/>
      <c r="X26" s="664"/>
      <c r="Y26" s="664"/>
      <c r="Z26" s="664"/>
      <c r="AA26" s="664"/>
      <c r="AB26" s="664"/>
      <c r="AC26" s="664"/>
      <c r="AD26" s="664"/>
      <c r="AE26" s="664"/>
      <c r="AF26" s="664"/>
      <c r="AG26" s="664"/>
      <c r="AH26" s="664"/>
      <c r="AI26" s="664"/>
      <c r="AJ26" s="664"/>
      <c r="AK26" s="664"/>
      <c r="AL26" s="664"/>
      <c r="AM26" s="664"/>
      <c r="AN26" s="664"/>
      <c r="AO26" s="664"/>
      <c r="AP26" s="664"/>
      <c r="AQ26" s="664"/>
      <c r="AR26" s="664"/>
      <c r="AS26" s="664"/>
      <c r="AT26" s="664"/>
      <c r="AU26" s="664"/>
      <c r="AV26" s="664"/>
      <c r="AW26" s="664"/>
      <c r="AX26" s="664"/>
      <c r="AY26" s="664"/>
      <c r="AZ26" s="216"/>
      <c r="BB26" s="133"/>
      <c r="BX26" s="216"/>
      <c r="BY26" s="216"/>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693" customFormat="true" ht="15" customHeight="true" x14ac:dyDescent="0.2">
      <c r="A27" s="130"/>
      <c r="B27" s="183"/>
      <c r="C27" s="2567" t="s">
        <v>113</v>
      </c>
      <c r="D27" s="2568"/>
      <c r="E27" s="2568"/>
      <c r="F27" s="2568"/>
      <c r="G27" s="2569"/>
      <c r="H27" s="2570" t="s">
        <v>38</v>
      </c>
      <c r="I27" s="2557"/>
      <c r="J27" s="2557"/>
      <c r="K27" s="2557"/>
      <c r="L27" s="2558"/>
      <c r="M27" s="2556" t="s">
        <v>37</v>
      </c>
      <c r="N27" s="2557"/>
      <c r="O27" s="2557"/>
      <c r="P27" s="2557"/>
      <c r="Q27" s="2558"/>
      <c r="R27" s="2031" t="s">
        <v>137</v>
      </c>
      <c r="S27" s="2066"/>
      <c r="T27" s="2066"/>
      <c r="U27" s="2066"/>
      <c r="V27" s="2066"/>
      <c r="W27" s="2067"/>
      <c r="X27" s="664"/>
      <c r="Y27" s="664"/>
      <c r="Z27" s="664"/>
      <c r="AA27" s="664"/>
      <c r="AB27" s="664"/>
      <c r="AC27" s="664"/>
      <c r="AD27" s="664"/>
      <c r="AE27" s="664"/>
      <c r="AF27" s="664"/>
      <c r="AG27" s="664"/>
      <c r="AH27" s="664"/>
      <c r="AI27" s="664"/>
      <c r="AJ27" s="664"/>
      <c r="AK27" s="664"/>
      <c r="AL27" s="664"/>
      <c r="AM27" s="664"/>
      <c r="AN27" s="664"/>
      <c r="AO27" s="664"/>
      <c r="AP27" s="664"/>
      <c r="AQ27" s="664"/>
      <c r="AR27" s="664"/>
      <c r="AS27" s="664"/>
      <c r="AT27" s="664"/>
      <c r="AU27" s="664"/>
      <c r="AV27" s="664"/>
      <c r="AW27" s="664"/>
      <c r="AX27" s="664"/>
      <c r="AY27" s="664"/>
      <c r="AZ27" s="216"/>
      <c r="BA27" s="217" t="s">
        <v>127</v>
      </c>
      <c r="BB27" s="115" t="s">
        <v>94</v>
      </c>
      <c r="BC27" s="2595" t="s">
        <v>113</v>
      </c>
      <c r="BD27" s="2596"/>
      <c r="BE27" s="2596"/>
      <c r="BF27" s="2596"/>
      <c r="BG27" s="2597"/>
      <c r="BH27" s="2598" t="s">
        <v>38</v>
      </c>
      <c r="BI27" s="2596"/>
      <c r="BJ27" s="2596"/>
      <c r="BK27" s="2596"/>
      <c r="BL27" s="2597"/>
      <c r="BM27" s="2598" t="s">
        <v>37</v>
      </c>
      <c r="BN27" s="2596"/>
      <c r="BO27" s="2596"/>
      <c r="BP27" s="2596"/>
      <c r="BQ27" s="2599"/>
      <c r="BR27" s="2046" t="s">
        <v>137</v>
      </c>
      <c r="BS27" s="2047"/>
      <c r="BT27" s="2047"/>
      <c r="BU27" s="2047"/>
      <c r="BV27" s="2047"/>
      <c r="BW27" s="2047"/>
      <c r="BX27" s="2166"/>
      <c r="BY27" s="2167"/>
      <c r="BZ27" s="215"/>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693" customFormat="true" ht="12.75" x14ac:dyDescent="0.2">
      <c r="A28" s="184" t="s">
        <v>68</v>
      </c>
      <c r="B28" s="243"/>
      <c r="C28" s="272" t="s">
        <v>0</v>
      </c>
      <c r="D28" s="273" t="s">
        <v>1</v>
      </c>
      <c r="E28" s="273" t="s">
        <v>2</v>
      </c>
      <c r="F28" s="273" t="s">
        <v>3</v>
      </c>
      <c r="G28" s="274" t="s">
        <v>4</v>
      </c>
      <c r="H28" s="819" t="s">
        <v>0</v>
      </c>
      <c r="I28" s="753" t="s">
        <v>1</v>
      </c>
      <c r="J28" s="753" t="s">
        <v>2</v>
      </c>
      <c r="K28" s="753" t="s">
        <v>3</v>
      </c>
      <c r="L28" s="754" t="s">
        <v>4</v>
      </c>
      <c r="M28" s="805" t="s">
        <v>0</v>
      </c>
      <c r="N28" s="753" t="s">
        <v>1</v>
      </c>
      <c r="O28" s="753" t="s">
        <v>2</v>
      </c>
      <c r="P28" s="753" t="s">
        <v>3</v>
      </c>
      <c r="Q28" s="836" t="s">
        <v>4</v>
      </c>
      <c r="R28" s="819" t="s">
        <v>146</v>
      </c>
      <c r="S28" s="753" t="s">
        <v>147</v>
      </c>
      <c r="T28" s="753" t="s">
        <v>148</v>
      </c>
      <c r="U28" s="753" t="s">
        <v>149</v>
      </c>
      <c r="V28" s="753" t="s">
        <v>150</v>
      </c>
      <c r="W28" s="755" t="s">
        <v>151</v>
      </c>
      <c r="X28" s="664"/>
      <c r="Y28" s="664"/>
      <c r="Z28" s="664"/>
      <c r="AA28" s="664"/>
      <c r="AB28" s="664"/>
      <c r="AC28" s="664"/>
      <c r="AD28" s="664"/>
      <c r="AE28" s="664"/>
      <c r="AF28" s="664"/>
      <c r="AG28" s="664"/>
      <c r="AH28" s="664"/>
      <c r="AI28" s="664"/>
      <c r="AJ28" s="664"/>
      <c r="AK28" s="664"/>
      <c r="AL28" s="664"/>
      <c r="AM28" s="664"/>
      <c r="AN28" s="664"/>
      <c r="AO28" s="664"/>
      <c r="AP28" s="664"/>
      <c r="AQ28" s="664"/>
      <c r="AR28" s="664"/>
      <c r="AS28" s="664"/>
      <c r="AT28" s="664"/>
      <c r="AU28" s="664"/>
      <c r="AV28" s="664"/>
      <c r="AW28" s="664"/>
      <c r="AX28" s="664"/>
      <c r="AY28" s="664"/>
      <c r="AZ28" s="216"/>
      <c r="BA28" s="194" t="s">
        <v>118</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146</v>
      </c>
      <c r="BS28" s="168" t="s">
        <v>147</v>
      </c>
      <c r="BT28" s="168" t="s">
        <v>148</v>
      </c>
      <c r="BU28" s="168" t="s">
        <v>149</v>
      </c>
      <c r="BV28" s="168" t="s">
        <v>150</v>
      </c>
      <c r="BW28" s="2125" t="s">
        <v>151</v>
      </c>
      <c r="BX28" s="2168"/>
      <c r="BY28" s="2169"/>
      <c r="BZ28" s="2169"/>
      <c r="CA28" s="2169"/>
      <c r="CB28" s="2169"/>
      <c r="CC28" s="2169"/>
      <c r="CD28" s="2169"/>
      <c r="CE28" s="2169"/>
      <c r="CF28" s="2169"/>
      <c r="CG28" s="2169"/>
      <c r="CH28" s="2169"/>
      <c r="CI28" s="2169"/>
      <c r="CJ28" s="2169"/>
      <c r="CK28" s="2169"/>
      <c r="CL28" s="2169"/>
      <c r="CM28" s="2169"/>
      <c r="CN28" s="2169"/>
      <c r="CO28" s="2169"/>
      <c r="CP28" s="2169"/>
      <c r="CQ28" s="2169"/>
      <c r="CR28" s="2169"/>
      <c r="CS28" s="2169"/>
      <c r="CT28" s="2169"/>
      <c r="CU28" s="2169"/>
      <c r="CV28" s="2169"/>
      <c r="CW28" s="2169"/>
      <c r="CX28" s="2169"/>
      <c r="CY28" s="2169"/>
      <c r="CZ28" s="2169"/>
    </row>
    <row r="29" s="693" customFormat="true" ht="15" customHeight="true" x14ac:dyDescent="0.2">
      <c r="A29" s="2565" t="s">
        <v>57</v>
      </c>
      <c r="B29" s="1105" t="s">
        <v>49</v>
      </c>
      <c r="C29" s="922">
        <v>16.989825933539983</v>
      </c>
      <c r="D29" s="923">
        <v>23.298037403625077</v>
      </c>
      <c r="E29" s="923">
        <v>22.950223940671236</v>
      </c>
      <c r="F29" s="923">
        <v>38.455121128920517</v>
      </c>
      <c r="G29" s="924">
        <v>65.608164140028535</v>
      </c>
      <c r="H29" s="925">
        <v>32.287694327115588</v>
      </c>
      <c r="I29" s="923">
        <v>26.362258123417238</v>
      </c>
      <c r="J29" s="923">
        <v>34.261231146725123</v>
      </c>
      <c r="K29" s="923">
        <v>47.541881015873081</v>
      </c>
      <c r="L29" s="926">
        <v>71.992750761793403</v>
      </c>
      <c r="M29" s="927">
        <v>9.9747997069940038</v>
      </c>
      <c r="N29" s="923">
        <v>10.646314491677344</v>
      </c>
      <c r="O29" s="923">
        <v>11.903098080169658</v>
      </c>
      <c r="P29" s="923">
        <v>16.921866883134033</v>
      </c>
      <c r="Q29" s="924">
        <v>14.42892088611033</v>
      </c>
      <c r="R29" s="925">
        <v>56.991590764101673</v>
      </c>
      <c r="S29" s="923">
        <v>18.656354524653658</v>
      </c>
      <c r="T29" s="923">
        <v>21.4544430608372</v>
      </c>
      <c r="U29" s="923">
        <v>12.804440128003552</v>
      </c>
      <c r="V29" s="923">
        <v>56.889167688881336</v>
      </c>
      <c r="W29" s="2080">
        <v>34.28459669341278</v>
      </c>
      <c r="X29" s="664"/>
      <c r="Y29" s="664"/>
      <c r="Z29" s="664"/>
      <c r="AA29" s="664"/>
      <c r="AB29" s="664"/>
      <c r="AC29" s="664"/>
      <c r="AD29" s="664"/>
      <c r="AE29" s="664"/>
      <c r="AF29" s="664"/>
      <c r="AG29" s="664"/>
      <c r="AH29" s="664"/>
      <c r="AI29" s="664"/>
      <c r="AJ29" s="664"/>
      <c r="AK29" s="664"/>
      <c r="AL29" s="664"/>
      <c r="AM29" s="664"/>
      <c r="AN29" s="664"/>
      <c r="AO29" s="664"/>
      <c r="AP29" s="664"/>
      <c r="AQ29" s="664"/>
      <c r="AR29" s="664"/>
      <c r="AS29" s="664"/>
      <c r="AT29" s="664"/>
      <c r="AU29" s="664"/>
      <c r="AV29" s="664"/>
      <c r="AW29" s="664"/>
      <c r="AX29" s="664"/>
      <c r="AY29" s="664"/>
      <c r="AZ29" s="216"/>
      <c r="BA29" s="2547" t="s">
        <v>57</v>
      </c>
      <c r="BB29" s="150" t="s">
        <v>49</v>
      </c>
      <c r="BC29" s="1200" t="s">
        <v>35</v>
      </c>
      <c r="BD29" s="1220" t="s">
        <v>35</v>
      </c>
      <c r="BE29" s="1220" t="s">
        <v>35</v>
      </c>
      <c r="BF29" s="1220" t="s">
        <v>35</v>
      </c>
      <c r="BG29" s="1241" t="s">
        <v>35</v>
      </c>
      <c r="BH29" s="1262" t="s">
        <v>35</v>
      </c>
      <c r="BI29" s="1220" t="s">
        <v>35</v>
      </c>
      <c r="BJ29" s="1220" t="s">
        <v>35</v>
      </c>
      <c r="BK29" s="1220" t="s">
        <v>35</v>
      </c>
      <c r="BL29" s="1241" t="s">
        <v>35</v>
      </c>
      <c r="BM29" s="1262" t="s">
        <v>35</v>
      </c>
      <c r="BN29" s="1220" t="s">
        <v>35</v>
      </c>
      <c r="BO29" s="1220" t="s">
        <v>35</v>
      </c>
      <c r="BP29" s="1220" t="s">
        <v>35</v>
      </c>
      <c r="BQ29" s="1241" t="s">
        <v>35</v>
      </c>
      <c r="BR29" s="1262" t="s">
        <v>35</v>
      </c>
      <c r="BS29" s="1220" t="s">
        <v>35</v>
      </c>
      <c r="BT29" s="1220" t="s">
        <v>35</v>
      </c>
      <c r="BU29" s="1220" t="s">
        <v>35</v>
      </c>
      <c r="BV29" s="1220" t="s">
        <v>35</v>
      </c>
      <c r="BW29" s="2126" t="s">
        <v>35</v>
      </c>
      <c r="BX29" s="2170"/>
      <c r="BY29" s="2171"/>
      <c r="BZ29" s="2171"/>
      <c r="CA29" s="2171"/>
      <c r="CB29" s="2171"/>
      <c r="CC29" s="2171"/>
      <c r="CD29" s="2171"/>
      <c r="CE29" s="2171"/>
      <c r="CF29" s="2171"/>
      <c r="CG29" s="2171"/>
      <c r="CH29" s="2171"/>
      <c r="CI29" s="2171"/>
      <c r="CJ29" s="2171"/>
      <c r="CK29" s="2171"/>
      <c r="CL29" s="2171"/>
      <c r="CM29" s="2171"/>
      <c r="CN29" s="2171"/>
      <c r="CO29" s="2171"/>
      <c r="CP29" s="2171"/>
      <c r="CQ29" s="2171"/>
      <c r="CR29" s="2171"/>
      <c r="CS29" s="2171"/>
      <c r="CT29" s="2171"/>
      <c r="CU29" s="2171"/>
      <c r="CV29" s="2171"/>
      <c r="CW29" s="2171"/>
      <c r="CX29" s="2171"/>
      <c r="CY29" s="2171"/>
      <c r="CZ29" s="2171"/>
    </row>
    <row r="30" s="693" customFormat="true" ht="15" customHeight="true" x14ac:dyDescent="0.2">
      <c r="A30" s="2566"/>
      <c r="B30" s="1106" t="s">
        <v>48</v>
      </c>
      <c r="C30" s="928">
        <v>83.010174066460024</v>
      </c>
      <c r="D30" s="929">
        <v>76.701962596374912</v>
      </c>
      <c r="E30" s="929">
        <v>77.049776059328764</v>
      </c>
      <c r="F30" s="929">
        <v>61.544878871079476</v>
      </c>
      <c r="G30" s="930">
        <v>34.391835859971472</v>
      </c>
      <c r="H30" s="931">
        <v>67.712305672884412</v>
      </c>
      <c r="I30" s="929">
        <v>73.637741876582766</v>
      </c>
      <c r="J30" s="929">
        <v>65.738768853274877</v>
      </c>
      <c r="K30" s="929">
        <v>52.458118984126919</v>
      </c>
      <c r="L30" s="932">
        <v>28.007249238206601</v>
      </c>
      <c r="M30" s="933">
        <v>90.025200293005994</v>
      </c>
      <c r="N30" s="929">
        <v>89.353685508322656</v>
      </c>
      <c r="O30" s="929">
        <v>88.096901919830344</v>
      </c>
      <c r="P30" s="929">
        <v>83.07813311686597</v>
      </c>
      <c r="Q30" s="930">
        <v>85.571079113889667</v>
      </c>
      <c r="R30" s="931">
        <v>43.00840923589832</v>
      </c>
      <c r="S30" s="929">
        <v>81.343645475346335</v>
      </c>
      <c r="T30" s="929">
        <v>78.545556939162793</v>
      </c>
      <c r="U30" s="929">
        <v>87.195559871996437</v>
      </c>
      <c r="V30" s="929">
        <v>43.110832311118664</v>
      </c>
      <c r="W30" s="2081">
        <v>65.71540330658722</v>
      </c>
      <c r="X30" s="664"/>
      <c r="Y30" s="664"/>
      <c r="Z30" s="664"/>
      <c r="AA30" s="664"/>
      <c r="AB30" s="664"/>
      <c r="AC30" s="664"/>
      <c r="AD30" s="664"/>
      <c r="AE30" s="664"/>
      <c r="AF30" s="664"/>
      <c r="AG30" s="664"/>
      <c r="AH30" s="664"/>
      <c r="AI30" s="664"/>
      <c r="AJ30" s="664"/>
      <c r="AK30" s="664"/>
      <c r="AL30" s="664"/>
      <c r="AM30" s="664"/>
      <c r="AN30" s="664"/>
      <c r="AO30" s="664"/>
      <c r="AP30" s="664"/>
      <c r="AQ30" s="664"/>
      <c r="AR30" s="664"/>
      <c r="AS30" s="664"/>
      <c r="AT30" s="664"/>
      <c r="AU30" s="664"/>
      <c r="AV30" s="664"/>
      <c r="AW30" s="664"/>
      <c r="AX30" s="664"/>
      <c r="AY30" s="664"/>
      <c r="AZ30" s="216"/>
      <c r="BA30" s="2548"/>
      <c r="BB30" s="151" t="s">
        <v>48</v>
      </c>
      <c r="BC30" s="1201" t="s">
        <v>35</v>
      </c>
      <c r="BD30" s="1221" t="s">
        <v>35</v>
      </c>
      <c r="BE30" s="1221" t="s">
        <v>35</v>
      </c>
      <c r="BF30" s="1221" t="s">
        <v>35</v>
      </c>
      <c r="BG30" s="1242" t="s">
        <v>35</v>
      </c>
      <c r="BH30" s="1263" t="s">
        <v>35</v>
      </c>
      <c r="BI30" s="1221" t="s">
        <v>35</v>
      </c>
      <c r="BJ30" s="1221" t="s">
        <v>35</v>
      </c>
      <c r="BK30" s="1221" t="s">
        <v>35</v>
      </c>
      <c r="BL30" s="1242" t="s">
        <v>35</v>
      </c>
      <c r="BM30" s="1263" t="s">
        <v>35</v>
      </c>
      <c r="BN30" s="1221" t="s">
        <v>35</v>
      </c>
      <c r="BO30" s="1221" t="s">
        <v>35</v>
      </c>
      <c r="BP30" s="1221" t="s">
        <v>35</v>
      </c>
      <c r="BQ30" s="1242" t="s">
        <v>35</v>
      </c>
      <c r="BR30" s="1263" t="s">
        <v>35</v>
      </c>
      <c r="BS30" s="1221" t="s">
        <v>35</v>
      </c>
      <c r="BT30" s="1221" t="s">
        <v>35</v>
      </c>
      <c r="BU30" s="1221" t="s">
        <v>35</v>
      </c>
      <c r="BV30" s="1221" t="s">
        <v>35</v>
      </c>
      <c r="BW30" s="2127" t="s">
        <v>35</v>
      </c>
      <c r="BX30" s="2172"/>
      <c r="BY30" s="2173"/>
      <c r="BZ30" s="2173"/>
      <c r="CA30" s="2173"/>
      <c r="CB30" s="2173"/>
      <c r="CC30" s="2173"/>
      <c r="CD30" s="2173"/>
      <c r="CE30" s="2173"/>
      <c r="CF30" s="2173"/>
      <c r="CG30" s="2173"/>
      <c r="CH30" s="2173"/>
      <c r="CI30" s="2173"/>
      <c r="CJ30" s="2173"/>
      <c r="CK30" s="2173"/>
      <c r="CL30" s="2173"/>
      <c r="CM30" s="2173"/>
      <c r="CN30" s="2173"/>
      <c r="CO30" s="2173"/>
      <c r="CP30" s="2173"/>
      <c r="CQ30" s="2173"/>
      <c r="CR30" s="2173"/>
      <c r="CS30" s="2173"/>
      <c r="CT30" s="2173"/>
      <c r="CU30" s="2173"/>
      <c r="CV30" s="2173"/>
      <c r="CW30" s="2173"/>
      <c r="CX30" s="2173"/>
      <c r="CY30" s="2173"/>
      <c r="CZ30" s="2173"/>
    </row>
    <row r="31" s="130" customFormat="true" ht="15" customHeight="true" x14ac:dyDescent="0.2">
      <c r="A31" s="2549" t="s">
        <v>102</v>
      </c>
      <c r="B31" s="249" t="s">
        <v>49</v>
      </c>
      <c r="C31" s="936">
        <v>0.95725823375767438</v>
      </c>
      <c r="D31" s="937">
        <v>1.6715630862695916</v>
      </c>
      <c r="E31" s="937">
        <v>2.7648532974621278</v>
      </c>
      <c r="F31" s="937">
        <v>5.9871247726948154</v>
      </c>
      <c r="G31" s="938">
        <v>30.704950268693743</v>
      </c>
      <c r="H31" s="939">
        <v>3.1619971949850121</v>
      </c>
      <c r="I31" s="937">
        <v>2.5219674370824219</v>
      </c>
      <c r="J31" s="937">
        <v>3.6648901097256834</v>
      </c>
      <c r="K31" s="937">
        <v>12.271959761066215</v>
      </c>
      <c r="L31" s="940">
        <v>37.091839482404829</v>
      </c>
      <c r="M31" s="941">
        <v>0.27888034974844622</v>
      </c>
      <c r="N31" s="937">
        <v>0.26804005104440681</v>
      </c>
      <c r="O31" s="937">
        <v>0.20775757809276843</v>
      </c>
      <c r="P31" s="937">
        <v>0</v>
      </c>
      <c r="Q31" s="938">
        <v>3.2444965031781159</v>
      </c>
      <c r="R31" s="939">
        <v>18.072067807985523</v>
      </c>
      <c r="S31" s="937">
        <v>3.689041848139619</v>
      </c>
      <c r="T31" s="937">
        <v>3.6370744229274199</v>
      </c>
      <c r="U31" s="937">
        <v>0.67762801378450788</v>
      </c>
      <c r="V31" s="937">
        <v>13.028609720234915</v>
      </c>
      <c r="W31" s="2082">
        <v>11.330701131509471</v>
      </c>
      <c r="X31" s="664"/>
      <c r="Y31" s="664"/>
      <c r="Z31" s="664"/>
      <c r="AA31" s="664"/>
      <c r="AB31" s="664"/>
      <c r="AC31" s="664"/>
      <c r="AD31" s="664"/>
      <c r="AE31" s="664"/>
      <c r="AF31" s="664"/>
      <c r="AG31" s="664"/>
      <c r="AH31" s="664"/>
      <c r="AI31" s="664"/>
      <c r="AJ31" s="664"/>
      <c r="AK31" s="664"/>
      <c r="AL31" s="664"/>
      <c r="AM31" s="664"/>
      <c r="AN31" s="664"/>
      <c r="AO31" s="664"/>
      <c r="AP31" s="664"/>
      <c r="AQ31" s="664"/>
      <c r="AR31" s="664"/>
      <c r="AS31" s="664"/>
      <c r="AT31" s="664"/>
      <c r="AU31" s="664"/>
      <c r="AV31" s="664"/>
      <c r="AW31" s="664"/>
      <c r="AX31" s="664"/>
      <c r="AY31" s="664"/>
      <c r="AZ31" s="216"/>
      <c r="BA31" s="2548" t="s">
        <v>102</v>
      </c>
      <c r="BB31" s="151" t="s">
        <v>49</v>
      </c>
      <c r="BC31" s="1201" t="s">
        <v>35</v>
      </c>
      <c r="BD31" s="1221" t="s">
        <v>35</v>
      </c>
      <c r="BE31" s="1221" t="s">
        <v>35</v>
      </c>
      <c r="BF31" s="1221" t="s">
        <v>35</v>
      </c>
      <c r="BG31" s="1242" t="s">
        <v>35</v>
      </c>
      <c r="BH31" s="1263" t="s">
        <v>35</v>
      </c>
      <c r="BI31" s="1221" t="s">
        <v>35</v>
      </c>
      <c r="BJ31" s="1221" t="s">
        <v>35</v>
      </c>
      <c r="BK31" s="1221" t="s">
        <v>35</v>
      </c>
      <c r="BL31" s="1242" t="s">
        <v>35</v>
      </c>
      <c r="BM31" s="1263" t="s">
        <v>35</v>
      </c>
      <c r="BN31" s="1221" t="s">
        <v>35</v>
      </c>
      <c r="BO31" s="1221" t="s">
        <v>35</v>
      </c>
      <c r="BP31" s="1221" t="s">
        <v>35</v>
      </c>
      <c r="BQ31" s="1242" t="s">
        <v>35</v>
      </c>
      <c r="BR31" s="1263" t="s">
        <v>35</v>
      </c>
      <c r="BS31" s="1221" t="s">
        <v>35</v>
      </c>
      <c r="BT31" s="1221" t="s">
        <v>35</v>
      </c>
      <c r="BU31" s="1221" t="s">
        <v>35</v>
      </c>
      <c r="BV31" s="1221" t="s">
        <v>35</v>
      </c>
      <c r="BW31" s="2127" t="s">
        <v>35</v>
      </c>
      <c r="BX31" s="2172"/>
      <c r="BY31" s="2173"/>
      <c r="BZ31" s="2173"/>
      <c r="CA31" s="2173"/>
      <c r="CB31" s="2173"/>
      <c r="CC31" s="2173"/>
      <c r="CD31" s="2173"/>
      <c r="CE31" s="2173"/>
      <c r="CF31" s="2173"/>
      <c r="CG31" s="2173"/>
      <c r="CH31" s="2173"/>
      <c r="CI31" s="2173"/>
      <c r="CJ31" s="2173"/>
      <c r="CK31" s="2173"/>
      <c r="CL31" s="2173"/>
      <c r="CM31" s="2173"/>
      <c r="CN31" s="2173"/>
      <c r="CO31" s="2173"/>
      <c r="CP31" s="2173"/>
      <c r="CQ31" s="2173"/>
      <c r="CR31" s="2173"/>
      <c r="CS31" s="2173"/>
      <c r="CT31" s="2173"/>
      <c r="CU31" s="2173"/>
      <c r="CV31" s="2173"/>
      <c r="CW31" s="2173"/>
      <c r="CX31" s="2173"/>
      <c r="CY31" s="2173"/>
      <c r="CZ31" s="2173"/>
    </row>
    <row r="32" s="130" customFormat="true" ht="15" customHeight="true" x14ac:dyDescent="0.2">
      <c r="A32" s="2549"/>
      <c r="B32" s="249" t="s">
        <v>48</v>
      </c>
      <c r="C32" s="928">
        <v>99.04274176624233</v>
      </c>
      <c r="D32" s="929">
        <v>98.328436913730414</v>
      </c>
      <c r="E32" s="929">
        <v>97.235146702537861</v>
      </c>
      <c r="F32" s="929">
        <v>94.012875227305187</v>
      </c>
      <c r="G32" s="930">
        <v>69.295049731306264</v>
      </c>
      <c r="H32" s="931">
        <v>96.838002805014995</v>
      </c>
      <c r="I32" s="929">
        <v>97.478032562917576</v>
      </c>
      <c r="J32" s="929">
        <v>96.33510989027431</v>
      </c>
      <c r="K32" s="929">
        <v>87.728040238933787</v>
      </c>
      <c r="L32" s="932">
        <v>62.908160517595178</v>
      </c>
      <c r="M32" s="933">
        <v>99.721119650251552</v>
      </c>
      <c r="N32" s="929">
        <v>99.731959948955591</v>
      </c>
      <c r="O32" s="929">
        <v>99.792242421907233</v>
      </c>
      <c r="P32" s="929">
        <v>100</v>
      </c>
      <c r="Q32" s="930">
        <v>96.755503496821888</v>
      </c>
      <c r="R32" s="931">
        <v>81.927932192014481</v>
      </c>
      <c r="S32" s="929">
        <v>96.310958151860376</v>
      </c>
      <c r="T32" s="929">
        <v>96.362925577072573</v>
      </c>
      <c r="U32" s="929">
        <v>99.322371986215501</v>
      </c>
      <c r="V32" s="929">
        <v>86.971390279765075</v>
      </c>
      <c r="W32" s="2081">
        <v>88.669298868490529</v>
      </c>
      <c r="X32" s="664"/>
      <c r="Y32" s="664"/>
      <c r="Z32" s="664"/>
      <c r="AA32" s="664"/>
      <c r="AB32" s="664"/>
      <c r="AC32" s="664"/>
      <c r="AD32" s="664"/>
      <c r="AE32" s="664"/>
      <c r="AF32" s="664"/>
      <c r="AG32" s="664"/>
      <c r="AH32" s="664"/>
      <c r="AI32" s="664"/>
      <c r="AJ32" s="664"/>
      <c r="AK32" s="664"/>
      <c r="AL32" s="664"/>
      <c r="AM32" s="664"/>
      <c r="AN32" s="664"/>
      <c r="AO32" s="664"/>
      <c r="AP32" s="664"/>
      <c r="AQ32" s="664"/>
      <c r="AR32" s="664"/>
      <c r="AS32" s="664"/>
      <c r="AT32" s="664"/>
      <c r="AU32" s="664"/>
      <c r="AV32" s="664"/>
      <c r="AW32" s="664"/>
      <c r="AX32" s="664"/>
      <c r="AY32" s="664"/>
      <c r="AZ32" s="216"/>
      <c r="BA32" s="2548"/>
      <c r="BB32" s="151" t="s">
        <v>48</v>
      </c>
      <c r="BC32" s="1201" t="s">
        <v>35</v>
      </c>
      <c r="BD32" s="1221" t="s">
        <v>35</v>
      </c>
      <c r="BE32" s="1221" t="s">
        <v>35</v>
      </c>
      <c r="BF32" s="1221" t="s">
        <v>35</v>
      </c>
      <c r="BG32" s="1242" t="s">
        <v>35</v>
      </c>
      <c r="BH32" s="1263" t="s">
        <v>35</v>
      </c>
      <c r="BI32" s="1221" t="s">
        <v>35</v>
      </c>
      <c r="BJ32" s="1221" t="s">
        <v>35</v>
      </c>
      <c r="BK32" s="1221" t="s">
        <v>35</v>
      </c>
      <c r="BL32" s="1242" t="s">
        <v>35</v>
      </c>
      <c r="BM32" s="1263" t="s">
        <v>35</v>
      </c>
      <c r="BN32" s="1221" t="s">
        <v>35</v>
      </c>
      <c r="BO32" s="1221" t="s">
        <v>35</v>
      </c>
      <c r="BP32" s="1221" t="s">
        <v>35</v>
      </c>
      <c r="BQ32" s="1242" t="s">
        <v>35</v>
      </c>
      <c r="BR32" s="1263" t="s">
        <v>35</v>
      </c>
      <c r="BS32" s="1221" t="s">
        <v>35</v>
      </c>
      <c r="BT32" s="1221" t="s">
        <v>35</v>
      </c>
      <c r="BU32" s="1221" t="s">
        <v>35</v>
      </c>
      <c r="BV32" s="1221" t="s">
        <v>35</v>
      </c>
      <c r="BW32" s="2127" t="s">
        <v>35</v>
      </c>
      <c r="BX32" s="2172"/>
      <c r="BY32" s="2173"/>
      <c r="BZ32" s="2173"/>
      <c r="CA32" s="2173"/>
      <c r="CB32" s="2173"/>
      <c r="CC32" s="2173"/>
      <c r="CD32" s="2173"/>
      <c r="CE32" s="2173"/>
      <c r="CF32" s="2173"/>
      <c r="CG32" s="2173"/>
      <c r="CH32" s="2173"/>
      <c r="CI32" s="2173"/>
      <c r="CJ32" s="2173"/>
      <c r="CK32" s="2173"/>
      <c r="CL32" s="2173"/>
      <c r="CM32" s="2173"/>
      <c r="CN32" s="2173"/>
      <c r="CO32" s="2173"/>
      <c r="CP32" s="2173"/>
      <c r="CQ32" s="2173"/>
      <c r="CR32" s="2173"/>
      <c r="CS32" s="2173"/>
      <c r="CT32" s="2173"/>
      <c r="CU32" s="2173"/>
      <c r="CV32" s="2173"/>
      <c r="CW32" s="2173"/>
      <c r="CX32" s="2173"/>
      <c r="CY32" s="2173"/>
      <c r="CZ32" s="2173"/>
    </row>
    <row r="33" s="130" customFormat="true" ht="15" customHeight="true" x14ac:dyDescent="0.2">
      <c r="A33" s="2549" t="s">
        <v>103</v>
      </c>
      <c r="B33" s="249" t="s">
        <v>49</v>
      </c>
      <c r="C33" s="1133" t="s">
        <v>35</v>
      </c>
      <c r="D33" s="1143" t="s">
        <v>35</v>
      </c>
      <c r="E33" s="1143" t="s">
        <v>35</v>
      </c>
      <c r="F33" s="1143" t="s">
        <v>35</v>
      </c>
      <c r="G33" s="1153" t="s">
        <v>35</v>
      </c>
      <c r="H33" s="1163" t="s">
        <v>35</v>
      </c>
      <c r="I33" s="1143" t="s">
        <v>35</v>
      </c>
      <c r="J33" s="1143" t="s">
        <v>35</v>
      </c>
      <c r="K33" s="1143" t="s">
        <v>35</v>
      </c>
      <c r="L33" s="1173" t="s">
        <v>35</v>
      </c>
      <c r="M33" s="1183" t="s">
        <v>35</v>
      </c>
      <c r="N33" s="1143" t="s">
        <v>35</v>
      </c>
      <c r="O33" s="1143" t="s">
        <v>35</v>
      </c>
      <c r="P33" s="1143" t="s">
        <v>35</v>
      </c>
      <c r="Q33" s="1153" t="s">
        <v>35</v>
      </c>
      <c r="R33" s="1163" t="s">
        <v>35</v>
      </c>
      <c r="S33" s="1143" t="s">
        <v>35</v>
      </c>
      <c r="T33" s="1143" t="s">
        <v>35</v>
      </c>
      <c r="U33" s="1143" t="s">
        <v>35</v>
      </c>
      <c r="V33" s="1143" t="s">
        <v>35</v>
      </c>
      <c r="W33" s="2083" t="s">
        <v>35</v>
      </c>
      <c r="X33" s="2114"/>
      <c r="Y33" s="2115"/>
      <c r="Z33" s="2115"/>
      <c r="AA33" s="2115"/>
      <c r="AB33" s="2115"/>
      <c r="AC33" s="2115"/>
      <c r="AD33" s="2115"/>
      <c r="AE33" s="2115"/>
      <c r="AF33" s="2115"/>
      <c r="AG33" s="2115"/>
      <c r="AH33" s="2115"/>
      <c r="AI33" s="2115"/>
      <c r="AJ33" s="2115"/>
      <c r="AK33" s="2115"/>
      <c r="AL33" s="2115"/>
      <c r="AM33" s="2115"/>
      <c r="AN33" s="2115"/>
      <c r="AO33" s="2115"/>
      <c r="AP33" s="2115"/>
      <c r="AQ33" s="2115"/>
      <c r="AR33" s="2115"/>
      <c r="AS33" s="2115"/>
      <c r="AT33" s="2115"/>
      <c r="AU33" s="2115"/>
      <c r="AV33" s="2115"/>
      <c r="AW33" s="2115"/>
      <c r="AX33" s="2115"/>
      <c r="AY33" s="2115"/>
      <c r="AZ33" s="215"/>
      <c r="BA33" s="2548" t="s">
        <v>103</v>
      </c>
      <c r="BB33" s="151" t="s">
        <v>49</v>
      </c>
      <c r="BC33" s="1201" t="s">
        <v>35</v>
      </c>
      <c r="BD33" s="1221" t="s">
        <v>35</v>
      </c>
      <c r="BE33" s="1221" t="s">
        <v>35</v>
      </c>
      <c r="BF33" s="1221" t="s">
        <v>35</v>
      </c>
      <c r="BG33" s="1242" t="s">
        <v>35</v>
      </c>
      <c r="BH33" s="1263" t="s">
        <v>35</v>
      </c>
      <c r="BI33" s="1221" t="s">
        <v>35</v>
      </c>
      <c r="BJ33" s="1221" t="s">
        <v>35</v>
      </c>
      <c r="BK33" s="1221" t="s">
        <v>35</v>
      </c>
      <c r="BL33" s="1242" t="s">
        <v>35</v>
      </c>
      <c r="BM33" s="1263" t="s">
        <v>35</v>
      </c>
      <c r="BN33" s="1221" t="s">
        <v>35</v>
      </c>
      <c r="BO33" s="1221" t="s">
        <v>35</v>
      </c>
      <c r="BP33" s="1221" t="s">
        <v>35</v>
      </c>
      <c r="BQ33" s="1242" t="s">
        <v>35</v>
      </c>
      <c r="BR33" s="1263" t="s">
        <v>35</v>
      </c>
      <c r="BS33" s="1221" t="s">
        <v>35</v>
      </c>
      <c r="BT33" s="1221" t="s">
        <v>35</v>
      </c>
      <c r="BU33" s="1221" t="s">
        <v>35</v>
      </c>
      <c r="BV33" s="1221" t="s">
        <v>35</v>
      </c>
      <c r="BW33" s="2127" t="s">
        <v>35</v>
      </c>
      <c r="BX33" s="2172"/>
      <c r="BY33" s="2173"/>
      <c r="BZ33" s="2173"/>
      <c r="CA33" s="2173"/>
      <c r="CB33" s="2173"/>
      <c r="CC33" s="2173"/>
      <c r="CD33" s="2173"/>
      <c r="CE33" s="2173"/>
      <c r="CF33" s="2173"/>
      <c r="CG33" s="2173"/>
      <c r="CH33" s="2173"/>
      <c r="CI33" s="2173"/>
      <c r="CJ33" s="2173"/>
      <c r="CK33" s="2173"/>
      <c r="CL33" s="2173"/>
      <c r="CM33" s="2173"/>
      <c r="CN33" s="2173"/>
      <c r="CO33" s="2173"/>
      <c r="CP33" s="2173"/>
      <c r="CQ33" s="2173"/>
      <c r="CR33" s="2173"/>
      <c r="CS33" s="2173"/>
      <c r="CT33" s="2173"/>
      <c r="CU33" s="2173"/>
      <c r="CV33" s="2173"/>
      <c r="CW33" s="2173"/>
      <c r="CX33" s="2173"/>
      <c r="CY33" s="2173"/>
      <c r="CZ33" s="2173"/>
    </row>
    <row r="34" s="130" customFormat="true" ht="15" customHeight="true" x14ac:dyDescent="0.2">
      <c r="A34" s="2549"/>
      <c r="B34" s="249" t="s">
        <v>48</v>
      </c>
      <c r="C34" s="1133" t="s">
        <v>35</v>
      </c>
      <c r="D34" s="1143" t="s">
        <v>35</v>
      </c>
      <c r="E34" s="1143" t="s">
        <v>35</v>
      </c>
      <c r="F34" s="1143" t="s">
        <v>35</v>
      </c>
      <c r="G34" s="1153" t="s">
        <v>35</v>
      </c>
      <c r="H34" s="1163" t="s">
        <v>35</v>
      </c>
      <c r="I34" s="1143" t="s">
        <v>35</v>
      </c>
      <c r="J34" s="1143" t="s">
        <v>35</v>
      </c>
      <c r="K34" s="1143" t="s">
        <v>35</v>
      </c>
      <c r="L34" s="1173" t="s">
        <v>35</v>
      </c>
      <c r="M34" s="1183" t="s">
        <v>35</v>
      </c>
      <c r="N34" s="1143" t="s">
        <v>35</v>
      </c>
      <c r="O34" s="1143" t="s">
        <v>35</v>
      </c>
      <c r="P34" s="1143" t="s">
        <v>35</v>
      </c>
      <c r="Q34" s="1153" t="s">
        <v>35</v>
      </c>
      <c r="R34" s="1163" t="s">
        <v>35</v>
      </c>
      <c r="S34" s="1143" t="s">
        <v>35</v>
      </c>
      <c r="T34" s="1143" t="s">
        <v>35</v>
      </c>
      <c r="U34" s="1143" t="s">
        <v>35</v>
      </c>
      <c r="V34" s="1143" t="s">
        <v>35</v>
      </c>
      <c r="W34" s="2083" t="s">
        <v>35</v>
      </c>
      <c r="X34" s="2114"/>
      <c r="Y34" s="2115"/>
      <c r="Z34" s="2115"/>
      <c r="AA34" s="2115"/>
      <c r="AB34" s="2115"/>
      <c r="AC34" s="2115"/>
      <c r="AD34" s="2115"/>
      <c r="AE34" s="2115"/>
      <c r="AF34" s="2115"/>
      <c r="AG34" s="2115"/>
      <c r="AH34" s="2115"/>
      <c r="AI34" s="2115"/>
      <c r="AJ34" s="2115"/>
      <c r="AK34" s="2115"/>
      <c r="AL34" s="2115"/>
      <c r="AM34" s="2115"/>
      <c r="AN34" s="2115"/>
      <c r="AO34" s="2115"/>
      <c r="AP34" s="2115"/>
      <c r="AQ34" s="2115"/>
      <c r="AR34" s="2115"/>
      <c r="AS34" s="2115"/>
      <c r="AT34" s="2115"/>
      <c r="AU34" s="2115"/>
      <c r="AV34" s="2115"/>
      <c r="AW34" s="2115"/>
      <c r="AX34" s="2115"/>
      <c r="AY34" s="2115"/>
      <c r="AZ34" s="215"/>
      <c r="BA34" s="2548"/>
      <c r="BB34" s="151" t="s">
        <v>48</v>
      </c>
      <c r="BC34" s="1201" t="s">
        <v>35</v>
      </c>
      <c r="BD34" s="1221" t="s">
        <v>35</v>
      </c>
      <c r="BE34" s="1221" t="s">
        <v>35</v>
      </c>
      <c r="BF34" s="1221" t="s">
        <v>35</v>
      </c>
      <c r="BG34" s="1242" t="s">
        <v>35</v>
      </c>
      <c r="BH34" s="1263" t="s">
        <v>35</v>
      </c>
      <c r="BI34" s="1221" t="s">
        <v>35</v>
      </c>
      <c r="BJ34" s="1221" t="s">
        <v>35</v>
      </c>
      <c r="BK34" s="1221" t="s">
        <v>35</v>
      </c>
      <c r="BL34" s="1242" t="s">
        <v>35</v>
      </c>
      <c r="BM34" s="1263" t="s">
        <v>35</v>
      </c>
      <c r="BN34" s="1221" t="s">
        <v>35</v>
      </c>
      <c r="BO34" s="1221" t="s">
        <v>35</v>
      </c>
      <c r="BP34" s="1221" t="s">
        <v>35</v>
      </c>
      <c r="BQ34" s="1242" t="s">
        <v>35</v>
      </c>
      <c r="BR34" s="1263" t="s">
        <v>35</v>
      </c>
      <c r="BS34" s="1221" t="s">
        <v>35</v>
      </c>
      <c r="BT34" s="1221" t="s">
        <v>35</v>
      </c>
      <c r="BU34" s="1221" t="s">
        <v>35</v>
      </c>
      <c r="BV34" s="1221" t="s">
        <v>35</v>
      </c>
      <c r="BW34" s="2127" t="s">
        <v>35</v>
      </c>
      <c r="BX34" s="2172"/>
      <c r="BY34" s="2173"/>
      <c r="BZ34" s="2173"/>
      <c r="CA34" s="2173"/>
      <c r="CB34" s="2173"/>
      <c r="CC34" s="2173"/>
      <c r="CD34" s="2173"/>
      <c r="CE34" s="2173"/>
      <c r="CF34" s="2173"/>
      <c r="CG34" s="2173"/>
      <c r="CH34" s="2173"/>
      <c r="CI34" s="2173"/>
      <c r="CJ34" s="2173"/>
      <c r="CK34" s="2173"/>
      <c r="CL34" s="2173"/>
      <c r="CM34" s="2173"/>
      <c r="CN34" s="2173"/>
      <c r="CO34" s="2173"/>
      <c r="CP34" s="2173"/>
      <c r="CQ34" s="2173"/>
      <c r="CR34" s="2173"/>
      <c r="CS34" s="2173"/>
      <c r="CT34" s="2173"/>
      <c r="CU34" s="2173"/>
      <c r="CV34" s="2173"/>
      <c r="CW34" s="2173"/>
      <c r="CX34" s="2173"/>
      <c r="CY34" s="2173"/>
      <c r="CZ34" s="2173"/>
    </row>
    <row r="35" s="693" customFormat="true" ht="15" customHeight="true" x14ac:dyDescent="0.2">
      <c r="A35" s="2566" t="s">
        <v>55</v>
      </c>
      <c r="B35" s="1106" t="s">
        <v>49</v>
      </c>
      <c r="C35" s="928">
        <v>83.331211221046743</v>
      </c>
      <c r="D35" s="929">
        <v>87.091123784535739</v>
      </c>
      <c r="E35" s="929">
        <v>94.093637323115601</v>
      </c>
      <c r="F35" s="929">
        <v>95.597718477761418</v>
      </c>
      <c r="G35" s="930">
        <v>97.879457903782736</v>
      </c>
      <c r="H35" s="931">
        <v>87.457511848673462</v>
      </c>
      <c r="I35" s="929">
        <v>93.777169718860776</v>
      </c>
      <c r="J35" s="929">
        <v>94.933782797741301</v>
      </c>
      <c r="K35" s="929">
        <v>97.382948471587341</v>
      </c>
      <c r="L35" s="932">
        <v>97.932895707719865</v>
      </c>
      <c r="M35" s="933">
        <v>78.217282141532664</v>
      </c>
      <c r="N35" s="929">
        <v>78.499566802716842</v>
      </c>
      <c r="O35" s="929">
        <v>76.694358868589333</v>
      </c>
      <c r="P35" s="929">
        <v>85.503906931791789</v>
      </c>
      <c r="Q35" s="930">
        <v>92.081048988094508</v>
      </c>
      <c r="R35" s="931">
        <v>95.011745958466292</v>
      </c>
      <c r="S35" s="929">
        <v>88.262683366985556</v>
      </c>
      <c r="T35" s="929">
        <v>94.000291405161136</v>
      </c>
      <c r="U35" s="929">
        <v>95.515219102930061</v>
      </c>
      <c r="V35" s="929">
        <v>94.208386357253843</v>
      </c>
      <c r="W35" s="2081">
        <v>95.045565326282613</v>
      </c>
      <c r="X35" s="664"/>
      <c r="Y35" s="664"/>
      <c r="Z35" s="664"/>
      <c r="AA35" s="664"/>
      <c r="AB35" s="664"/>
      <c r="AC35" s="664"/>
      <c r="AD35" s="664"/>
      <c r="AE35" s="664"/>
      <c r="AF35" s="664"/>
      <c r="AG35" s="664"/>
      <c r="AH35" s="664"/>
      <c r="AI35" s="664"/>
      <c r="AJ35" s="664"/>
      <c r="AK35" s="664"/>
      <c r="AL35" s="664"/>
      <c r="AM35" s="664"/>
      <c r="AN35" s="664"/>
      <c r="AO35" s="664"/>
      <c r="AP35" s="664"/>
      <c r="AQ35" s="664"/>
      <c r="AR35" s="664"/>
      <c r="AS35" s="664"/>
      <c r="AT35" s="664"/>
      <c r="AU35" s="664"/>
      <c r="AV35" s="664"/>
      <c r="AW35" s="664"/>
      <c r="AX35" s="664"/>
      <c r="AY35" s="664"/>
      <c r="AZ35" s="216"/>
      <c r="BA35" s="2548" t="s">
        <v>55</v>
      </c>
      <c r="BB35" s="151" t="s">
        <v>49</v>
      </c>
      <c r="BC35" s="1201" t="s">
        <v>35</v>
      </c>
      <c r="BD35" s="1221" t="s">
        <v>35</v>
      </c>
      <c r="BE35" s="1221" t="s">
        <v>35</v>
      </c>
      <c r="BF35" s="1221" t="s">
        <v>35</v>
      </c>
      <c r="BG35" s="1242" t="s">
        <v>35</v>
      </c>
      <c r="BH35" s="1263" t="s">
        <v>35</v>
      </c>
      <c r="BI35" s="1221" t="s">
        <v>35</v>
      </c>
      <c r="BJ35" s="1221" t="s">
        <v>35</v>
      </c>
      <c r="BK35" s="1221" t="s">
        <v>35</v>
      </c>
      <c r="BL35" s="1242" t="s">
        <v>35</v>
      </c>
      <c r="BM35" s="1263" t="s">
        <v>35</v>
      </c>
      <c r="BN35" s="1221" t="s">
        <v>35</v>
      </c>
      <c r="BO35" s="1221" t="s">
        <v>35</v>
      </c>
      <c r="BP35" s="1221" t="s">
        <v>35</v>
      </c>
      <c r="BQ35" s="1242" t="s">
        <v>35</v>
      </c>
      <c r="BR35" s="1263" t="s">
        <v>35</v>
      </c>
      <c r="BS35" s="1221" t="s">
        <v>35</v>
      </c>
      <c r="BT35" s="1221" t="s">
        <v>35</v>
      </c>
      <c r="BU35" s="1221" t="s">
        <v>35</v>
      </c>
      <c r="BV35" s="1221" t="s">
        <v>35</v>
      </c>
      <c r="BW35" s="2127" t="s">
        <v>35</v>
      </c>
      <c r="BX35" s="2172"/>
      <c r="BY35" s="2173"/>
      <c r="BZ35" s="2173"/>
      <c r="CA35" s="2173"/>
      <c r="CB35" s="2173"/>
      <c r="CC35" s="2173"/>
      <c r="CD35" s="2173"/>
      <c r="CE35" s="2173"/>
      <c r="CF35" s="2173"/>
      <c r="CG35" s="2173"/>
      <c r="CH35" s="2173"/>
      <c r="CI35" s="2173"/>
      <c r="CJ35" s="2173"/>
      <c r="CK35" s="2173"/>
      <c r="CL35" s="2173"/>
      <c r="CM35" s="2173"/>
      <c r="CN35" s="2173"/>
      <c r="CO35" s="2173"/>
      <c r="CP35" s="2173"/>
      <c r="CQ35" s="2173"/>
      <c r="CR35" s="2173"/>
      <c r="CS35" s="2173"/>
      <c r="CT35" s="2173"/>
      <c r="CU35" s="2173"/>
      <c r="CV35" s="2173"/>
      <c r="CW35" s="2173"/>
      <c r="CX35" s="2173"/>
      <c r="CY35" s="2173"/>
      <c r="CZ35" s="2173"/>
    </row>
    <row r="36" s="693" customFormat="true" ht="15" customHeight="true" x14ac:dyDescent="0.2">
      <c r="A36" s="2566"/>
      <c r="B36" s="1106" t="s">
        <v>48</v>
      </c>
      <c r="C36" s="928">
        <v>16.668788778953264</v>
      </c>
      <c r="D36" s="929">
        <v>12.908876215464261</v>
      </c>
      <c r="E36" s="929">
        <v>5.9063626768844015</v>
      </c>
      <c r="F36" s="929">
        <v>4.4022815222385807</v>
      </c>
      <c r="G36" s="930">
        <v>2.1205420962172656</v>
      </c>
      <c r="H36" s="931">
        <v>12.542488151326534</v>
      </c>
      <c r="I36" s="929">
        <v>6.2228302811392284</v>
      </c>
      <c r="J36" s="929">
        <v>5.0662172022586978</v>
      </c>
      <c r="K36" s="929">
        <v>2.6170515284126656</v>
      </c>
      <c r="L36" s="932">
        <v>2.0671042922801317</v>
      </c>
      <c r="M36" s="933">
        <v>21.782717858467343</v>
      </c>
      <c r="N36" s="929">
        <v>21.500433197283154</v>
      </c>
      <c r="O36" s="929">
        <v>23.305641131410674</v>
      </c>
      <c r="P36" s="929">
        <v>14.496093068208202</v>
      </c>
      <c r="Q36" s="930">
        <v>7.9189510119054924</v>
      </c>
      <c r="R36" s="931">
        <v>4.9882540415337076</v>
      </c>
      <c r="S36" s="929">
        <v>11.737316633014435</v>
      </c>
      <c r="T36" s="929">
        <v>5.9997085948388671</v>
      </c>
      <c r="U36" s="929">
        <v>4.484780897069939</v>
      </c>
      <c r="V36" s="929">
        <v>5.7916136427461549</v>
      </c>
      <c r="W36" s="2081">
        <v>4.9544346737173912</v>
      </c>
      <c r="X36" s="664"/>
      <c r="Y36" s="664"/>
      <c r="Z36" s="664"/>
      <c r="AA36" s="664"/>
      <c r="AB36" s="664"/>
      <c r="AC36" s="664"/>
      <c r="AD36" s="664"/>
      <c r="AE36" s="664"/>
      <c r="AF36" s="664"/>
      <c r="AG36" s="664"/>
      <c r="AH36" s="664"/>
      <c r="AI36" s="664"/>
      <c r="AJ36" s="664"/>
      <c r="AK36" s="664"/>
      <c r="AL36" s="664"/>
      <c r="AM36" s="664"/>
      <c r="AN36" s="664"/>
      <c r="AO36" s="664"/>
      <c r="AP36" s="664"/>
      <c r="AQ36" s="664"/>
      <c r="AR36" s="664"/>
      <c r="AS36" s="664"/>
      <c r="AT36" s="664"/>
      <c r="AU36" s="664"/>
      <c r="AV36" s="664"/>
      <c r="AW36" s="664"/>
      <c r="AX36" s="664"/>
      <c r="AY36" s="664"/>
      <c r="AZ36" s="216"/>
      <c r="BA36" s="2548"/>
      <c r="BB36" s="151" t="s">
        <v>48</v>
      </c>
      <c r="BC36" s="1201" t="s">
        <v>35</v>
      </c>
      <c r="BD36" s="1221" t="s">
        <v>35</v>
      </c>
      <c r="BE36" s="1221" t="s">
        <v>35</v>
      </c>
      <c r="BF36" s="1221" t="s">
        <v>35</v>
      </c>
      <c r="BG36" s="1242" t="s">
        <v>35</v>
      </c>
      <c r="BH36" s="1263" t="s">
        <v>35</v>
      </c>
      <c r="BI36" s="1221" t="s">
        <v>35</v>
      </c>
      <c r="BJ36" s="1221" t="s">
        <v>35</v>
      </c>
      <c r="BK36" s="1221" t="s">
        <v>35</v>
      </c>
      <c r="BL36" s="1242" t="s">
        <v>35</v>
      </c>
      <c r="BM36" s="1263" t="s">
        <v>35</v>
      </c>
      <c r="BN36" s="1221" t="s">
        <v>35</v>
      </c>
      <c r="BO36" s="1221" t="s">
        <v>35</v>
      </c>
      <c r="BP36" s="1221" t="s">
        <v>35</v>
      </c>
      <c r="BQ36" s="1242" t="s">
        <v>35</v>
      </c>
      <c r="BR36" s="1263" t="s">
        <v>35</v>
      </c>
      <c r="BS36" s="1221" t="s">
        <v>35</v>
      </c>
      <c r="BT36" s="1221" t="s">
        <v>35</v>
      </c>
      <c r="BU36" s="1221" t="s">
        <v>35</v>
      </c>
      <c r="BV36" s="1221" t="s">
        <v>35</v>
      </c>
      <c r="BW36" s="2127" t="s">
        <v>35</v>
      </c>
      <c r="BX36" s="2172"/>
      <c r="BY36" s="2173"/>
      <c r="BZ36" s="2173"/>
      <c r="CA36" s="2173"/>
      <c r="CB36" s="2173"/>
      <c r="CC36" s="2173"/>
      <c r="CD36" s="2173"/>
      <c r="CE36" s="2173"/>
      <c r="CF36" s="2173"/>
      <c r="CG36" s="2173"/>
      <c r="CH36" s="2173"/>
      <c r="CI36" s="2173"/>
      <c r="CJ36" s="2173"/>
      <c r="CK36" s="2173"/>
      <c r="CL36" s="2173"/>
      <c r="CM36" s="2173"/>
      <c r="CN36" s="2173"/>
      <c r="CO36" s="2173"/>
      <c r="CP36" s="2173"/>
      <c r="CQ36" s="2173"/>
      <c r="CR36" s="2173"/>
      <c r="CS36" s="2173"/>
      <c r="CT36" s="2173"/>
      <c r="CU36" s="2173"/>
      <c r="CV36" s="2173"/>
      <c r="CW36" s="2173"/>
      <c r="CX36" s="2173"/>
      <c r="CY36" s="2173"/>
      <c r="CZ36" s="2173"/>
    </row>
    <row r="37" s="693" customFormat="true" ht="15" customHeight="true" x14ac:dyDescent="0.2">
      <c r="A37" s="2566" t="s">
        <v>233</v>
      </c>
      <c r="B37" s="1106" t="s">
        <v>49</v>
      </c>
      <c r="C37" s="928">
        <v>81.786420458359672</v>
      </c>
      <c r="D37" s="929">
        <v>87.201992320041441</v>
      </c>
      <c r="E37" s="929">
        <v>93.931007145229799</v>
      </c>
      <c r="F37" s="929">
        <v>95.988512415956791</v>
      </c>
      <c r="G37" s="930">
        <v>97.840564543690007</v>
      </c>
      <c r="H37" s="931">
        <v>85.905428124873424</v>
      </c>
      <c r="I37" s="929">
        <v>93.822165475657727</v>
      </c>
      <c r="J37" s="929">
        <v>95.593872975595545</v>
      </c>
      <c r="K37" s="929">
        <v>96.980068849847285</v>
      </c>
      <c r="L37" s="932">
        <v>98.059670906157081</v>
      </c>
      <c r="M37" s="933">
        <v>76.600343934847956</v>
      </c>
      <c r="N37" s="929">
        <v>80.850603197209651</v>
      </c>
      <c r="O37" s="929">
        <v>79.812214230750584</v>
      </c>
      <c r="P37" s="929">
        <v>82.916813935070778</v>
      </c>
      <c r="Q37" s="930">
        <v>92.005046625411239</v>
      </c>
      <c r="R37" s="931">
        <v>94.55345426969879</v>
      </c>
      <c r="S37" s="929">
        <v>90.148013050117598</v>
      </c>
      <c r="T37" s="929">
        <v>93.941473767508526</v>
      </c>
      <c r="U37" s="929">
        <v>95.412294896034766</v>
      </c>
      <c r="V37" s="929">
        <v>94.436314218731781</v>
      </c>
      <c r="W37" s="2081">
        <v>95.063430939876412</v>
      </c>
      <c r="X37" s="664"/>
      <c r="Y37" s="664"/>
      <c r="Z37" s="664"/>
      <c r="AA37" s="664"/>
      <c r="AB37" s="664"/>
      <c r="AC37" s="664"/>
      <c r="AD37" s="664"/>
      <c r="AE37" s="664"/>
      <c r="AF37" s="664"/>
      <c r="AG37" s="664"/>
      <c r="AH37" s="664"/>
      <c r="AI37" s="664"/>
      <c r="AJ37" s="664"/>
      <c r="AK37" s="664"/>
      <c r="AL37" s="664"/>
      <c r="AM37" s="664"/>
      <c r="AN37" s="664"/>
      <c r="AO37" s="664"/>
      <c r="AP37" s="664"/>
      <c r="AQ37" s="664"/>
      <c r="AR37" s="664"/>
      <c r="AS37" s="664"/>
      <c r="AT37" s="664"/>
      <c r="AU37" s="664"/>
      <c r="AV37" s="664"/>
      <c r="AW37" s="664"/>
      <c r="AX37" s="664"/>
      <c r="AY37" s="664"/>
      <c r="AZ37" s="216"/>
      <c r="BA37" s="2548" t="s">
        <v>124</v>
      </c>
      <c r="BB37" s="151" t="s">
        <v>49</v>
      </c>
      <c r="BC37" s="1201" t="s">
        <v>35</v>
      </c>
      <c r="BD37" s="1221" t="s">
        <v>35</v>
      </c>
      <c r="BE37" s="1221" t="s">
        <v>35</v>
      </c>
      <c r="BF37" s="1221" t="s">
        <v>35</v>
      </c>
      <c r="BG37" s="1242" t="s">
        <v>35</v>
      </c>
      <c r="BH37" s="1263" t="s">
        <v>35</v>
      </c>
      <c r="BI37" s="1221" t="s">
        <v>35</v>
      </c>
      <c r="BJ37" s="1221" t="s">
        <v>35</v>
      </c>
      <c r="BK37" s="1221" t="s">
        <v>35</v>
      </c>
      <c r="BL37" s="1242" t="s">
        <v>35</v>
      </c>
      <c r="BM37" s="1263" t="s">
        <v>35</v>
      </c>
      <c r="BN37" s="1221" t="s">
        <v>35</v>
      </c>
      <c r="BO37" s="1221" t="s">
        <v>35</v>
      </c>
      <c r="BP37" s="1221" t="s">
        <v>35</v>
      </c>
      <c r="BQ37" s="1242" t="s">
        <v>35</v>
      </c>
      <c r="BR37" s="1263" t="s">
        <v>35</v>
      </c>
      <c r="BS37" s="1221" t="s">
        <v>35</v>
      </c>
      <c r="BT37" s="1221" t="s">
        <v>35</v>
      </c>
      <c r="BU37" s="1221" t="s">
        <v>35</v>
      </c>
      <c r="BV37" s="1221" t="s">
        <v>35</v>
      </c>
      <c r="BW37" s="2127" t="s">
        <v>35</v>
      </c>
      <c r="BX37" s="2172"/>
      <c r="BY37" s="2173"/>
      <c r="BZ37" s="2173"/>
      <c r="CA37" s="2173"/>
      <c r="CB37" s="2173"/>
      <c r="CC37" s="2173"/>
      <c r="CD37" s="2173"/>
      <c r="CE37" s="2173"/>
      <c r="CF37" s="2173"/>
      <c r="CG37" s="2173"/>
      <c r="CH37" s="2173"/>
      <c r="CI37" s="2173"/>
      <c r="CJ37" s="2173"/>
      <c r="CK37" s="2173"/>
      <c r="CL37" s="2173"/>
      <c r="CM37" s="2173"/>
      <c r="CN37" s="2173"/>
      <c r="CO37" s="2173"/>
      <c r="CP37" s="2173"/>
      <c r="CQ37" s="2173"/>
      <c r="CR37" s="2173"/>
      <c r="CS37" s="2173"/>
      <c r="CT37" s="2173"/>
      <c r="CU37" s="2173"/>
      <c r="CV37" s="2173"/>
      <c r="CW37" s="2173"/>
      <c r="CX37" s="2173"/>
      <c r="CY37" s="2173"/>
      <c r="CZ37" s="2173"/>
    </row>
    <row r="38" s="693" customFormat="true" ht="15" customHeight="true" x14ac:dyDescent="0.2">
      <c r="A38" s="2566"/>
      <c r="B38" s="1106" t="s">
        <v>48</v>
      </c>
      <c r="C38" s="928">
        <v>18.213579541640325</v>
      </c>
      <c r="D38" s="929">
        <v>12.798007679958559</v>
      </c>
      <c r="E38" s="929">
        <v>6.0689928547701921</v>
      </c>
      <c r="F38" s="929">
        <v>4.011487584043202</v>
      </c>
      <c r="G38" s="930">
        <v>2.1594354563099944</v>
      </c>
      <c r="H38" s="931">
        <v>14.094571875126569</v>
      </c>
      <c r="I38" s="929">
        <v>6.177834524342277</v>
      </c>
      <c r="J38" s="929">
        <v>4.4061270244044595</v>
      </c>
      <c r="K38" s="929">
        <v>3.0199311501527175</v>
      </c>
      <c r="L38" s="932">
        <v>1.9403290938429223</v>
      </c>
      <c r="M38" s="933">
        <v>23.399656065152037</v>
      </c>
      <c r="N38" s="929">
        <v>19.149396802790353</v>
      </c>
      <c r="O38" s="929">
        <v>20.187785769249412</v>
      </c>
      <c r="P38" s="929">
        <v>17.083186064929219</v>
      </c>
      <c r="Q38" s="930">
        <v>7.9949533745887518</v>
      </c>
      <c r="R38" s="931">
        <v>5.446545730301211</v>
      </c>
      <c r="S38" s="929">
        <v>9.8519869498823933</v>
      </c>
      <c r="T38" s="929">
        <v>6.0585262324914719</v>
      </c>
      <c r="U38" s="929">
        <v>4.5877051039652326</v>
      </c>
      <c r="V38" s="929">
        <v>5.5636857812682159</v>
      </c>
      <c r="W38" s="2081">
        <v>4.9365690601235865</v>
      </c>
      <c r="X38" s="664"/>
      <c r="Y38" s="664"/>
      <c r="Z38" s="664"/>
      <c r="AA38" s="664"/>
      <c r="AB38" s="664"/>
      <c r="AC38" s="664"/>
      <c r="AD38" s="664"/>
      <c r="AE38" s="664"/>
      <c r="AF38" s="664"/>
      <c r="AG38" s="664"/>
      <c r="AH38" s="664"/>
      <c r="AI38" s="664"/>
      <c r="AJ38" s="664"/>
      <c r="AK38" s="664"/>
      <c r="AL38" s="664"/>
      <c r="AM38" s="664"/>
      <c r="AN38" s="664"/>
      <c r="AO38" s="664"/>
      <c r="AP38" s="664"/>
      <c r="AQ38" s="664"/>
      <c r="AR38" s="664"/>
      <c r="AS38" s="664"/>
      <c r="AT38" s="664"/>
      <c r="AU38" s="664"/>
      <c r="AV38" s="664"/>
      <c r="AW38" s="664"/>
      <c r="AX38" s="664"/>
      <c r="AY38" s="664"/>
      <c r="AZ38" s="216"/>
      <c r="BA38" s="2548"/>
      <c r="BB38" s="151" t="s">
        <v>48</v>
      </c>
      <c r="BC38" s="1201" t="s">
        <v>35</v>
      </c>
      <c r="BD38" s="1221" t="s">
        <v>35</v>
      </c>
      <c r="BE38" s="1221" t="s">
        <v>35</v>
      </c>
      <c r="BF38" s="1221" t="s">
        <v>35</v>
      </c>
      <c r="BG38" s="1242" t="s">
        <v>35</v>
      </c>
      <c r="BH38" s="1263" t="s">
        <v>35</v>
      </c>
      <c r="BI38" s="1221" t="s">
        <v>35</v>
      </c>
      <c r="BJ38" s="1221" t="s">
        <v>35</v>
      </c>
      <c r="BK38" s="1221" t="s">
        <v>35</v>
      </c>
      <c r="BL38" s="1242" t="s">
        <v>35</v>
      </c>
      <c r="BM38" s="1263" t="s">
        <v>35</v>
      </c>
      <c r="BN38" s="1221" t="s">
        <v>35</v>
      </c>
      <c r="BO38" s="1221" t="s">
        <v>35</v>
      </c>
      <c r="BP38" s="1221" t="s">
        <v>35</v>
      </c>
      <c r="BQ38" s="1242" t="s">
        <v>35</v>
      </c>
      <c r="BR38" s="1263" t="s">
        <v>35</v>
      </c>
      <c r="BS38" s="1221" t="s">
        <v>35</v>
      </c>
      <c r="BT38" s="1221" t="s">
        <v>35</v>
      </c>
      <c r="BU38" s="1221" t="s">
        <v>35</v>
      </c>
      <c r="BV38" s="1221" t="s">
        <v>35</v>
      </c>
      <c r="BW38" s="2127" t="s">
        <v>35</v>
      </c>
      <c r="BX38" s="2172"/>
      <c r="BY38" s="2173"/>
      <c r="BZ38" s="2173"/>
      <c r="CA38" s="2173"/>
      <c r="CB38" s="2173"/>
      <c r="CC38" s="2173"/>
      <c r="CD38" s="2173"/>
      <c r="CE38" s="2173"/>
      <c r="CF38" s="2173"/>
      <c r="CG38" s="2173"/>
      <c r="CH38" s="2173"/>
      <c r="CI38" s="2173"/>
      <c r="CJ38" s="2173"/>
      <c r="CK38" s="2173"/>
      <c r="CL38" s="2173"/>
      <c r="CM38" s="2173"/>
      <c r="CN38" s="2173"/>
      <c r="CO38" s="2173"/>
      <c r="CP38" s="2173"/>
      <c r="CQ38" s="2173"/>
      <c r="CR38" s="2173"/>
      <c r="CS38" s="2173"/>
      <c r="CT38" s="2173"/>
      <c r="CU38" s="2173"/>
      <c r="CV38" s="2173"/>
      <c r="CW38" s="2173"/>
      <c r="CX38" s="2173"/>
      <c r="CY38" s="2173"/>
      <c r="CZ38" s="2173"/>
    </row>
    <row r="39" s="130" customFormat="true" ht="15" customHeight="true" x14ac:dyDescent="0.2">
      <c r="A39" s="2549" t="s">
        <v>121</v>
      </c>
      <c r="B39" s="249" t="s">
        <v>49</v>
      </c>
      <c r="C39" s="1133" t="s">
        <v>35</v>
      </c>
      <c r="D39" s="1143" t="s">
        <v>35</v>
      </c>
      <c r="E39" s="1143" t="s">
        <v>35</v>
      </c>
      <c r="F39" s="1143" t="s">
        <v>35</v>
      </c>
      <c r="G39" s="1153" t="s">
        <v>35</v>
      </c>
      <c r="H39" s="1163" t="s">
        <v>35</v>
      </c>
      <c r="I39" s="1143" t="s">
        <v>35</v>
      </c>
      <c r="J39" s="1143" t="s">
        <v>35</v>
      </c>
      <c r="K39" s="1143" t="s">
        <v>35</v>
      </c>
      <c r="L39" s="1173" t="s">
        <v>35</v>
      </c>
      <c r="M39" s="1183" t="s">
        <v>35</v>
      </c>
      <c r="N39" s="1143" t="s">
        <v>35</v>
      </c>
      <c r="O39" s="1143" t="s">
        <v>35</v>
      </c>
      <c r="P39" s="1143" t="s">
        <v>35</v>
      </c>
      <c r="Q39" s="1153" t="s">
        <v>35</v>
      </c>
      <c r="R39" s="1163" t="s">
        <v>35</v>
      </c>
      <c r="S39" s="1143" t="s">
        <v>35</v>
      </c>
      <c r="T39" s="1143" t="s">
        <v>35</v>
      </c>
      <c r="U39" s="1143" t="s">
        <v>35</v>
      </c>
      <c r="V39" s="1143" t="s">
        <v>35</v>
      </c>
      <c r="W39" s="2083" t="s">
        <v>35</v>
      </c>
      <c r="X39" s="2114"/>
      <c r="Y39" s="2115"/>
      <c r="Z39" s="2115"/>
      <c r="AA39" s="2115"/>
      <c r="AB39" s="2115"/>
      <c r="AC39" s="2115"/>
      <c r="AD39" s="2115"/>
      <c r="AE39" s="2115"/>
      <c r="AF39" s="2115"/>
      <c r="AG39" s="2115"/>
      <c r="AH39" s="2115"/>
      <c r="AI39" s="2115"/>
      <c r="AJ39" s="2115"/>
      <c r="AK39" s="2115"/>
      <c r="AL39" s="2115"/>
      <c r="AM39" s="2115"/>
      <c r="AN39" s="2115"/>
      <c r="AO39" s="2115"/>
      <c r="AP39" s="2115"/>
      <c r="AQ39" s="2115"/>
      <c r="AR39" s="2115"/>
      <c r="AS39" s="2115"/>
      <c r="AT39" s="2115"/>
      <c r="AU39" s="2115"/>
      <c r="AV39" s="2115"/>
      <c r="AW39" s="2115"/>
      <c r="AX39" s="2115"/>
      <c r="AY39" s="2115"/>
      <c r="AZ39" s="215"/>
      <c r="BA39" s="2548" t="s">
        <v>121</v>
      </c>
      <c r="BB39" s="151" t="s">
        <v>49</v>
      </c>
      <c r="BC39" s="1201" t="s">
        <v>35</v>
      </c>
      <c r="BD39" s="1221" t="s">
        <v>35</v>
      </c>
      <c r="BE39" s="1221" t="s">
        <v>35</v>
      </c>
      <c r="BF39" s="1221" t="s">
        <v>35</v>
      </c>
      <c r="BG39" s="1242" t="s">
        <v>35</v>
      </c>
      <c r="BH39" s="1263" t="s">
        <v>35</v>
      </c>
      <c r="BI39" s="1221" t="s">
        <v>35</v>
      </c>
      <c r="BJ39" s="1221" t="s">
        <v>35</v>
      </c>
      <c r="BK39" s="1221" t="s">
        <v>35</v>
      </c>
      <c r="BL39" s="1242" t="s">
        <v>35</v>
      </c>
      <c r="BM39" s="1263" t="s">
        <v>35</v>
      </c>
      <c r="BN39" s="1221" t="s">
        <v>35</v>
      </c>
      <c r="BO39" s="1221" t="s">
        <v>35</v>
      </c>
      <c r="BP39" s="1221" t="s">
        <v>35</v>
      </c>
      <c r="BQ39" s="1242" t="s">
        <v>35</v>
      </c>
      <c r="BR39" s="1263" t="s">
        <v>35</v>
      </c>
      <c r="BS39" s="1221" t="s">
        <v>35</v>
      </c>
      <c r="BT39" s="1221" t="s">
        <v>35</v>
      </c>
      <c r="BU39" s="1221" t="s">
        <v>35</v>
      </c>
      <c r="BV39" s="1221" t="s">
        <v>35</v>
      </c>
      <c r="BW39" s="2127" t="s">
        <v>35</v>
      </c>
      <c r="BX39" s="2172"/>
      <c r="BY39" s="2173"/>
      <c r="BZ39" s="2173"/>
      <c r="CA39" s="2173"/>
      <c r="CB39" s="2173"/>
      <c r="CC39" s="2173"/>
      <c r="CD39" s="2173"/>
      <c r="CE39" s="2173"/>
      <c r="CF39" s="2173"/>
      <c r="CG39" s="2173"/>
      <c r="CH39" s="2173"/>
      <c r="CI39" s="2173"/>
      <c r="CJ39" s="2173"/>
      <c r="CK39" s="2173"/>
      <c r="CL39" s="2173"/>
      <c r="CM39" s="2173"/>
      <c r="CN39" s="2173"/>
      <c r="CO39" s="2173"/>
      <c r="CP39" s="2173"/>
      <c r="CQ39" s="2173"/>
      <c r="CR39" s="2173"/>
      <c r="CS39" s="2173"/>
      <c r="CT39" s="2173"/>
      <c r="CU39" s="2173"/>
      <c r="CV39" s="2173"/>
      <c r="CW39" s="2173"/>
      <c r="CX39" s="2173"/>
      <c r="CY39" s="2173"/>
      <c r="CZ39" s="2173"/>
    </row>
    <row r="40" s="130" customFormat="true" ht="15" customHeight="true" x14ac:dyDescent="0.2">
      <c r="A40" s="2549"/>
      <c r="B40" s="249" t="s">
        <v>48</v>
      </c>
      <c r="C40" s="1133" t="s">
        <v>35</v>
      </c>
      <c r="D40" s="1143" t="s">
        <v>35</v>
      </c>
      <c r="E40" s="1143" t="s">
        <v>35</v>
      </c>
      <c r="F40" s="1143" t="s">
        <v>35</v>
      </c>
      <c r="G40" s="1153" t="s">
        <v>35</v>
      </c>
      <c r="H40" s="1163" t="s">
        <v>35</v>
      </c>
      <c r="I40" s="1143" t="s">
        <v>35</v>
      </c>
      <c r="J40" s="1143" t="s">
        <v>35</v>
      </c>
      <c r="K40" s="1143" t="s">
        <v>35</v>
      </c>
      <c r="L40" s="1173" t="s">
        <v>35</v>
      </c>
      <c r="M40" s="1183" t="s">
        <v>35</v>
      </c>
      <c r="N40" s="1143" t="s">
        <v>35</v>
      </c>
      <c r="O40" s="1143" t="s">
        <v>35</v>
      </c>
      <c r="P40" s="1143" t="s">
        <v>35</v>
      </c>
      <c r="Q40" s="1153" t="s">
        <v>35</v>
      </c>
      <c r="R40" s="1163" t="s">
        <v>35</v>
      </c>
      <c r="S40" s="1143" t="s">
        <v>35</v>
      </c>
      <c r="T40" s="1143" t="s">
        <v>35</v>
      </c>
      <c r="U40" s="1143" t="s">
        <v>35</v>
      </c>
      <c r="V40" s="1143" t="s">
        <v>35</v>
      </c>
      <c r="W40" s="2083" t="s">
        <v>35</v>
      </c>
      <c r="X40" s="2114"/>
      <c r="Y40" s="2115"/>
      <c r="Z40" s="2115"/>
      <c r="AA40" s="2115"/>
      <c r="AB40" s="2115"/>
      <c r="AC40" s="2115"/>
      <c r="AD40" s="2115"/>
      <c r="AE40" s="2115"/>
      <c r="AF40" s="2115"/>
      <c r="AG40" s="2115"/>
      <c r="AH40" s="2115"/>
      <c r="AI40" s="2115"/>
      <c r="AJ40" s="2115"/>
      <c r="AK40" s="2115"/>
      <c r="AL40" s="2115"/>
      <c r="AM40" s="2115"/>
      <c r="AN40" s="2115"/>
      <c r="AO40" s="2115"/>
      <c r="AP40" s="2115"/>
      <c r="AQ40" s="2115"/>
      <c r="AR40" s="2115"/>
      <c r="AS40" s="2115"/>
      <c r="AT40" s="2115"/>
      <c r="AU40" s="2115"/>
      <c r="AV40" s="2115"/>
      <c r="AW40" s="2115"/>
      <c r="AX40" s="2115"/>
      <c r="AY40" s="2115"/>
      <c r="AZ40" s="215"/>
      <c r="BA40" s="2548"/>
      <c r="BB40" s="151" t="s">
        <v>48</v>
      </c>
      <c r="BC40" s="1201" t="s">
        <v>35</v>
      </c>
      <c r="BD40" s="1221" t="s">
        <v>35</v>
      </c>
      <c r="BE40" s="1221" t="s">
        <v>35</v>
      </c>
      <c r="BF40" s="1221" t="s">
        <v>35</v>
      </c>
      <c r="BG40" s="1242" t="s">
        <v>35</v>
      </c>
      <c r="BH40" s="1263" t="s">
        <v>35</v>
      </c>
      <c r="BI40" s="1221" t="s">
        <v>35</v>
      </c>
      <c r="BJ40" s="1221" t="s">
        <v>35</v>
      </c>
      <c r="BK40" s="1221" t="s">
        <v>35</v>
      </c>
      <c r="BL40" s="1242" t="s">
        <v>35</v>
      </c>
      <c r="BM40" s="1263" t="s">
        <v>35</v>
      </c>
      <c r="BN40" s="1221" t="s">
        <v>35</v>
      </c>
      <c r="BO40" s="1221" t="s">
        <v>35</v>
      </c>
      <c r="BP40" s="1221" t="s">
        <v>35</v>
      </c>
      <c r="BQ40" s="1242" t="s">
        <v>35</v>
      </c>
      <c r="BR40" s="1263" t="s">
        <v>35</v>
      </c>
      <c r="BS40" s="1221" t="s">
        <v>35</v>
      </c>
      <c r="BT40" s="1221" t="s">
        <v>35</v>
      </c>
      <c r="BU40" s="1221" t="s">
        <v>35</v>
      </c>
      <c r="BV40" s="1221" t="s">
        <v>35</v>
      </c>
      <c r="BW40" s="2127" t="s">
        <v>35</v>
      </c>
      <c r="BX40" s="2172"/>
      <c r="BY40" s="2173"/>
      <c r="BZ40" s="2173"/>
      <c r="CA40" s="2173"/>
      <c r="CB40" s="2173"/>
      <c r="CC40" s="2173"/>
      <c r="CD40" s="2173"/>
      <c r="CE40" s="2173"/>
      <c r="CF40" s="2173"/>
      <c r="CG40" s="2173"/>
      <c r="CH40" s="2173"/>
      <c r="CI40" s="2173"/>
      <c r="CJ40" s="2173"/>
      <c r="CK40" s="2173"/>
      <c r="CL40" s="2173"/>
      <c r="CM40" s="2173"/>
      <c r="CN40" s="2173"/>
      <c r="CO40" s="2173"/>
      <c r="CP40" s="2173"/>
      <c r="CQ40" s="2173"/>
      <c r="CR40" s="2173"/>
      <c r="CS40" s="2173"/>
      <c r="CT40" s="2173"/>
      <c r="CU40" s="2173"/>
      <c r="CV40" s="2173"/>
      <c r="CW40" s="2173"/>
      <c r="CX40" s="2173"/>
      <c r="CY40" s="2173"/>
      <c r="CZ40" s="2173"/>
    </row>
    <row r="41" s="693" customFormat="true" ht="15" customHeight="true" x14ac:dyDescent="0.2">
      <c r="A41" s="2566" t="s">
        <v>56</v>
      </c>
      <c r="B41" s="1106" t="s">
        <v>49</v>
      </c>
      <c r="C41" s="928">
        <v>40.03483496499662</v>
      </c>
      <c r="D41" s="929">
        <v>32.560036286805811</v>
      </c>
      <c r="E41" s="929">
        <v>18.293191667109355</v>
      </c>
      <c r="F41" s="929">
        <v>14.249276256474225</v>
      </c>
      <c r="G41" s="930">
        <v>4.2767137460407048</v>
      </c>
      <c r="H41" s="931">
        <v>20.621911834216444</v>
      </c>
      <c r="I41" s="929">
        <v>15.239698063591966</v>
      </c>
      <c r="J41" s="929">
        <v>12.972041908049981</v>
      </c>
      <c r="K41" s="929">
        <v>8.2660935299051559</v>
      </c>
      <c r="L41" s="932">
        <v>2.2032991942806288</v>
      </c>
      <c r="M41" s="933">
        <v>48.975094519677057</v>
      </c>
      <c r="N41" s="929">
        <v>48.063574728402052</v>
      </c>
      <c r="O41" s="929">
        <v>49.297678150596155</v>
      </c>
      <c r="P41" s="929">
        <v>45.076274714807013</v>
      </c>
      <c r="Q41" s="930">
        <v>32.347534953660968</v>
      </c>
      <c r="R41" s="931">
        <v>11.888381187623525</v>
      </c>
      <c r="S41" s="929">
        <v>11.775616997424249</v>
      </c>
      <c r="T41" s="929">
        <v>32.471595569085132</v>
      </c>
      <c r="U41" s="929">
        <v>14.204164888580015</v>
      </c>
      <c r="V41" s="929">
        <v>34.459144677965334</v>
      </c>
      <c r="W41" s="2081">
        <v>24.645534189863341</v>
      </c>
      <c r="X41" s="664"/>
      <c r="Y41" s="664"/>
      <c r="Z41" s="664"/>
      <c r="AA41" s="664"/>
      <c r="AB41" s="664"/>
      <c r="AC41" s="664"/>
      <c r="AD41" s="664"/>
      <c r="AE41" s="664"/>
      <c r="AF41" s="664"/>
      <c r="AG41" s="664"/>
      <c r="AH41" s="664"/>
      <c r="AI41" s="664"/>
      <c r="AJ41" s="664"/>
      <c r="AK41" s="664"/>
      <c r="AL41" s="664"/>
      <c r="AM41" s="664"/>
      <c r="AN41" s="664"/>
      <c r="AO41" s="664"/>
      <c r="AP41" s="664"/>
      <c r="AQ41" s="664"/>
      <c r="AR41" s="664"/>
      <c r="AS41" s="664"/>
      <c r="AT41" s="664"/>
      <c r="AU41" s="664"/>
      <c r="AV41" s="664"/>
      <c r="AW41" s="664"/>
      <c r="AX41" s="664"/>
      <c r="AY41" s="664"/>
      <c r="AZ41" s="216"/>
      <c r="BA41" s="2548" t="s">
        <v>56</v>
      </c>
      <c r="BB41" s="151" t="s">
        <v>49</v>
      </c>
      <c r="BC41" s="1201" t="s">
        <v>35</v>
      </c>
      <c r="BD41" s="1221" t="s">
        <v>35</v>
      </c>
      <c r="BE41" s="1221" t="s">
        <v>35</v>
      </c>
      <c r="BF41" s="1221" t="s">
        <v>35</v>
      </c>
      <c r="BG41" s="1242" t="s">
        <v>35</v>
      </c>
      <c r="BH41" s="1263" t="s">
        <v>35</v>
      </c>
      <c r="BI41" s="1221" t="s">
        <v>35</v>
      </c>
      <c r="BJ41" s="1221" t="s">
        <v>35</v>
      </c>
      <c r="BK41" s="1221" t="s">
        <v>35</v>
      </c>
      <c r="BL41" s="1242" t="s">
        <v>35</v>
      </c>
      <c r="BM41" s="1263" t="s">
        <v>35</v>
      </c>
      <c r="BN41" s="1221" t="s">
        <v>35</v>
      </c>
      <c r="BO41" s="1221" t="s">
        <v>35</v>
      </c>
      <c r="BP41" s="1221" t="s">
        <v>35</v>
      </c>
      <c r="BQ41" s="1242" t="s">
        <v>35</v>
      </c>
      <c r="BR41" s="1263" t="s">
        <v>35</v>
      </c>
      <c r="BS41" s="1221" t="s">
        <v>35</v>
      </c>
      <c r="BT41" s="1221" t="s">
        <v>35</v>
      </c>
      <c r="BU41" s="1221" t="s">
        <v>35</v>
      </c>
      <c r="BV41" s="1221" t="s">
        <v>35</v>
      </c>
      <c r="BW41" s="2127" t="s">
        <v>35</v>
      </c>
      <c r="BX41" s="2172"/>
      <c r="BY41" s="2173"/>
      <c r="BZ41" s="2173"/>
      <c r="CA41" s="2173"/>
      <c r="CB41" s="2173"/>
      <c r="CC41" s="2173"/>
      <c r="CD41" s="2173"/>
      <c r="CE41" s="2173"/>
      <c r="CF41" s="2173"/>
      <c r="CG41" s="2173"/>
      <c r="CH41" s="2173"/>
      <c r="CI41" s="2173"/>
      <c r="CJ41" s="2173"/>
      <c r="CK41" s="2173"/>
      <c r="CL41" s="2173"/>
      <c r="CM41" s="2173"/>
      <c r="CN41" s="2173"/>
      <c r="CO41" s="2173"/>
      <c r="CP41" s="2173"/>
      <c r="CQ41" s="2173"/>
      <c r="CR41" s="2173"/>
      <c r="CS41" s="2173"/>
      <c r="CT41" s="2173"/>
      <c r="CU41" s="2173"/>
      <c r="CV41" s="2173"/>
      <c r="CW41" s="2173"/>
      <c r="CX41" s="2173"/>
      <c r="CY41" s="2173"/>
      <c r="CZ41" s="2173"/>
    </row>
    <row r="42" s="693" customFormat="true" ht="15" customHeight="true" x14ac:dyDescent="0.2">
      <c r="A42" s="2566"/>
      <c r="B42" s="1106" t="s">
        <v>48</v>
      </c>
      <c r="C42" s="928">
        <v>59.965165035003388</v>
      </c>
      <c r="D42" s="929">
        <v>67.439963713194189</v>
      </c>
      <c r="E42" s="929">
        <v>81.706808332890645</v>
      </c>
      <c r="F42" s="929">
        <v>85.750723743525782</v>
      </c>
      <c r="G42" s="930">
        <v>95.723286253959287</v>
      </c>
      <c r="H42" s="931">
        <v>79.378088165783552</v>
      </c>
      <c r="I42" s="929">
        <v>84.760301936408027</v>
      </c>
      <c r="J42" s="929">
        <v>87.027958091950026</v>
      </c>
      <c r="K42" s="929">
        <v>91.733906470094851</v>
      </c>
      <c r="L42" s="932">
        <v>97.796700805719368</v>
      </c>
      <c r="M42" s="933">
        <v>51.024905480322943</v>
      </c>
      <c r="N42" s="929">
        <v>51.93642527159794</v>
      </c>
      <c r="O42" s="929">
        <v>50.702321849403852</v>
      </c>
      <c r="P42" s="929">
        <v>54.92372528519298</v>
      </c>
      <c r="Q42" s="930">
        <v>67.652465046339046</v>
      </c>
      <c r="R42" s="931">
        <v>88.111618812376477</v>
      </c>
      <c r="S42" s="929">
        <v>88.224383002575749</v>
      </c>
      <c r="T42" s="929">
        <v>67.528404430914861</v>
      </c>
      <c r="U42" s="929">
        <v>85.795835111419976</v>
      </c>
      <c r="V42" s="929">
        <v>65.540855322034673</v>
      </c>
      <c r="W42" s="2081">
        <v>75.354465810136659</v>
      </c>
      <c r="X42" s="664"/>
      <c r="Y42" s="664"/>
      <c r="Z42" s="664"/>
      <c r="AA42" s="664"/>
      <c r="AB42" s="664"/>
      <c r="AC42" s="664"/>
      <c r="AD42" s="664"/>
      <c r="AE42" s="664"/>
      <c r="AF42" s="664"/>
      <c r="AG42" s="664"/>
      <c r="AH42" s="664"/>
      <c r="AI42" s="664"/>
      <c r="AJ42" s="664"/>
      <c r="AK42" s="664"/>
      <c r="AL42" s="664"/>
      <c r="AM42" s="664"/>
      <c r="AN42" s="664"/>
      <c r="AO42" s="664"/>
      <c r="AP42" s="664"/>
      <c r="AQ42" s="664"/>
      <c r="AR42" s="664"/>
      <c r="AS42" s="664"/>
      <c r="AT42" s="664"/>
      <c r="AU42" s="664"/>
      <c r="AV42" s="664"/>
      <c r="AW42" s="664"/>
      <c r="AX42" s="664"/>
      <c r="AY42" s="664"/>
      <c r="AZ42" s="216"/>
      <c r="BA42" s="2548"/>
      <c r="BB42" s="151" t="s">
        <v>48</v>
      </c>
      <c r="BC42" s="1201" t="s">
        <v>35</v>
      </c>
      <c r="BD42" s="1221" t="s">
        <v>35</v>
      </c>
      <c r="BE42" s="1221" t="s">
        <v>35</v>
      </c>
      <c r="BF42" s="1221" t="s">
        <v>35</v>
      </c>
      <c r="BG42" s="1242" t="s">
        <v>35</v>
      </c>
      <c r="BH42" s="1263" t="s">
        <v>35</v>
      </c>
      <c r="BI42" s="1221" t="s">
        <v>35</v>
      </c>
      <c r="BJ42" s="1221" t="s">
        <v>35</v>
      </c>
      <c r="BK42" s="1221" t="s">
        <v>35</v>
      </c>
      <c r="BL42" s="1242" t="s">
        <v>35</v>
      </c>
      <c r="BM42" s="1263" t="s">
        <v>35</v>
      </c>
      <c r="BN42" s="1221" t="s">
        <v>35</v>
      </c>
      <c r="BO42" s="1221" t="s">
        <v>35</v>
      </c>
      <c r="BP42" s="1221" t="s">
        <v>35</v>
      </c>
      <c r="BQ42" s="1242" t="s">
        <v>35</v>
      </c>
      <c r="BR42" s="1263" t="s">
        <v>35</v>
      </c>
      <c r="BS42" s="1221" t="s">
        <v>35</v>
      </c>
      <c r="BT42" s="1221" t="s">
        <v>35</v>
      </c>
      <c r="BU42" s="1221" t="s">
        <v>35</v>
      </c>
      <c r="BV42" s="1221" t="s">
        <v>35</v>
      </c>
      <c r="BW42" s="2127" t="s">
        <v>35</v>
      </c>
      <c r="BX42" s="2172"/>
      <c r="BY42" s="2173"/>
      <c r="BZ42" s="2173"/>
      <c r="CA42" s="2173"/>
      <c r="CB42" s="2173"/>
      <c r="CC42" s="2173"/>
      <c r="CD42" s="2173"/>
      <c r="CE42" s="2173"/>
      <c r="CF42" s="2173"/>
      <c r="CG42" s="2173"/>
      <c r="CH42" s="2173"/>
      <c r="CI42" s="2173"/>
      <c r="CJ42" s="2173"/>
      <c r="CK42" s="2173"/>
      <c r="CL42" s="2173"/>
      <c r="CM42" s="2173"/>
      <c r="CN42" s="2173"/>
      <c r="CO42" s="2173"/>
      <c r="CP42" s="2173"/>
      <c r="CQ42" s="2173"/>
      <c r="CR42" s="2173"/>
      <c r="CS42" s="2173"/>
      <c r="CT42" s="2173"/>
      <c r="CU42" s="2173"/>
      <c r="CV42" s="2173"/>
      <c r="CW42" s="2173"/>
      <c r="CX42" s="2173"/>
      <c r="CY42" s="2173"/>
      <c r="CZ42" s="2173"/>
    </row>
    <row r="43" s="693" customFormat="true" ht="15" customHeight="true" x14ac:dyDescent="0.2">
      <c r="A43" s="2566" t="s">
        <v>53</v>
      </c>
      <c r="B43" s="1106" t="s">
        <v>49</v>
      </c>
      <c r="C43" s="1134" t="s">
        <v>35</v>
      </c>
      <c r="D43" s="1144" t="s">
        <v>35</v>
      </c>
      <c r="E43" s="1144" t="s">
        <v>35</v>
      </c>
      <c r="F43" s="1144" t="s">
        <v>35</v>
      </c>
      <c r="G43" s="1154" t="s">
        <v>35</v>
      </c>
      <c r="H43" s="1164" t="s">
        <v>35</v>
      </c>
      <c r="I43" s="1144" t="s">
        <v>35</v>
      </c>
      <c r="J43" s="1144" t="s">
        <v>35</v>
      </c>
      <c r="K43" s="1144" t="s">
        <v>35</v>
      </c>
      <c r="L43" s="1174" t="s">
        <v>35</v>
      </c>
      <c r="M43" s="1134" t="s">
        <v>35</v>
      </c>
      <c r="N43" s="1144" t="s">
        <v>35</v>
      </c>
      <c r="O43" s="1144" t="s">
        <v>35</v>
      </c>
      <c r="P43" s="1144" t="s">
        <v>35</v>
      </c>
      <c r="Q43" s="1154" t="s">
        <v>35</v>
      </c>
      <c r="R43" s="1164" t="s">
        <v>35</v>
      </c>
      <c r="S43" s="1144" t="s">
        <v>35</v>
      </c>
      <c r="T43" s="1144" t="s">
        <v>35</v>
      </c>
      <c r="U43" s="1144" t="s">
        <v>35</v>
      </c>
      <c r="V43" s="1144" t="s">
        <v>35</v>
      </c>
      <c r="W43" s="1174" t="s">
        <v>35</v>
      </c>
      <c r="X43" s="664"/>
      <c r="Y43" s="664"/>
      <c r="Z43" s="664"/>
      <c r="AA43" s="664"/>
      <c r="AB43" s="664"/>
      <c r="AC43" s="664"/>
      <c r="AD43" s="664"/>
      <c r="AE43" s="664"/>
      <c r="AF43" s="664"/>
      <c r="AG43" s="664"/>
      <c r="AH43" s="664"/>
      <c r="AI43" s="664"/>
      <c r="AJ43" s="664"/>
      <c r="AK43" s="664"/>
      <c r="AL43" s="664"/>
      <c r="AM43" s="664"/>
      <c r="AN43" s="664"/>
      <c r="AO43" s="664"/>
      <c r="AP43" s="664"/>
      <c r="AQ43" s="664"/>
      <c r="AR43" s="664"/>
      <c r="AS43" s="664"/>
      <c r="AT43" s="664"/>
      <c r="AU43" s="664"/>
      <c r="AV43" s="664"/>
      <c r="AW43" s="664"/>
      <c r="AX43" s="664"/>
      <c r="AY43" s="664"/>
      <c r="AZ43" s="216"/>
      <c r="BA43" s="2548" t="s">
        <v>53</v>
      </c>
      <c r="BB43" s="151" t="s">
        <v>49</v>
      </c>
      <c r="BC43" s="1201" t="s">
        <v>35</v>
      </c>
      <c r="BD43" s="1221" t="s">
        <v>35</v>
      </c>
      <c r="BE43" s="1221" t="s">
        <v>35</v>
      </c>
      <c r="BF43" s="1221" t="s">
        <v>35</v>
      </c>
      <c r="BG43" s="1242" t="s">
        <v>35</v>
      </c>
      <c r="BH43" s="1263" t="s">
        <v>35</v>
      </c>
      <c r="BI43" s="1221" t="s">
        <v>35</v>
      </c>
      <c r="BJ43" s="1221" t="s">
        <v>35</v>
      </c>
      <c r="BK43" s="1221" t="s">
        <v>35</v>
      </c>
      <c r="BL43" s="1242" t="s">
        <v>35</v>
      </c>
      <c r="BM43" s="1263" t="s">
        <v>35</v>
      </c>
      <c r="BN43" s="1221" t="s">
        <v>35</v>
      </c>
      <c r="BO43" s="1221" t="s">
        <v>35</v>
      </c>
      <c r="BP43" s="1221" t="s">
        <v>35</v>
      </c>
      <c r="BQ43" s="1242" t="s">
        <v>35</v>
      </c>
      <c r="BR43" s="1263" t="s">
        <v>35</v>
      </c>
      <c r="BS43" s="1221" t="s">
        <v>35</v>
      </c>
      <c r="BT43" s="1221" t="s">
        <v>35</v>
      </c>
      <c r="BU43" s="1221" t="s">
        <v>35</v>
      </c>
      <c r="BV43" s="1221" t="s">
        <v>35</v>
      </c>
      <c r="BW43" s="2127" t="s">
        <v>35</v>
      </c>
      <c r="BX43" s="2172"/>
      <c r="BY43" s="2173"/>
      <c r="BZ43" s="2173"/>
      <c r="CA43" s="2173"/>
      <c r="CB43" s="2173"/>
      <c r="CC43" s="2173"/>
      <c r="CD43" s="2173"/>
      <c r="CE43" s="2173"/>
      <c r="CF43" s="2173"/>
      <c r="CG43" s="2173"/>
      <c r="CH43" s="2173"/>
      <c r="CI43" s="2173"/>
      <c r="CJ43" s="2173"/>
      <c r="CK43" s="2173"/>
      <c r="CL43" s="2173"/>
      <c r="CM43" s="2173"/>
      <c r="CN43" s="2173"/>
      <c r="CO43" s="2173"/>
      <c r="CP43" s="2173"/>
      <c r="CQ43" s="2173"/>
      <c r="CR43" s="2173"/>
      <c r="CS43" s="2173"/>
      <c r="CT43" s="2173"/>
      <c r="CU43" s="2173"/>
      <c r="CV43" s="2173"/>
      <c r="CW43" s="2173"/>
      <c r="CX43" s="2173"/>
      <c r="CY43" s="2173"/>
      <c r="CZ43" s="2173"/>
    </row>
    <row r="44" s="693" customFormat="true" ht="15" customHeight="true" x14ac:dyDescent="0.2">
      <c r="A44" s="2566"/>
      <c r="B44" s="1106" t="s">
        <v>48</v>
      </c>
      <c r="C44" s="1134" t="s">
        <v>35</v>
      </c>
      <c r="D44" s="1144" t="s">
        <v>35</v>
      </c>
      <c r="E44" s="1144" t="s">
        <v>35</v>
      </c>
      <c r="F44" s="1144" t="s">
        <v>35</v>
      </c>
      <c r="G44" s="1154" t="s">
        <v>35</v>
      </c>
      <c r="H44" s="1164" t="s">
        <v>35</v>
      </c>
      <c r="I44" s="1144" t="s">
        <v>35</v>
      </c>
      <c r="J44" s="1144" t="s">
        <v>35</v>
      </c>
      <c r="K44" s="1144" t="s">
        <v>35</v>
      </c>
      <c r="L44" s="1174" t="s">
        <v>35</v>
      </c>
      <c r="M44" s="1134" t="s">
        <v>35</v>
      </c>
      <c r="N44" s="1144" t="s">
        <v>35</v>
      </c>
      <c r="O44" s="1144" t="s">
        <v>35</v>
      </c>
      <c r="P44" s="1144" t="s">
        <v>35</v>
      </c>
      <c r="Q44" s="1154" t="s">
        <v>35</v>
      </c>
      <c r="R44" s="1164" t="s">
        <v>35</v>
      </c>
      <c r="S44" s="1144" t="s">
        <v>35</v>
      </c>
      <c r="T44" s="1144" t="s">
        <v>35</v>
      </c>
      <c r="U44" s="1144" t="s">
        <v>35</v>
      </c>
      <c r="V44" s="1144" t="s">
        <v>35</v>
      </c>
      <c r="W44" s="1174" t="s">
        <v>35</v>
      </c>
      <c r="X44" s="664"/>
      <c r="Y44" s="664"/>
      <c r="Z44" s="664"/>
      <c r="AA44" s="664"/>
      <c r="AB44" s="664"/>
      <c r="AC44" s="664"/>
      <c r="AD44" s="664"/>
      <c r="AE44" s="664"/>
      <c r="AF44" s="664"/>
      <c r="AG44" s="664"/>
      <c r="AH44" s="664"/>
      <c r="AI44" s="664"/>
      <c r="AJ44" s="664"/>
      <c r="AK44" s="664"/>
      <c r="AL44" s="664"/>
      <c r="AM44" s="664"/>
      <c r="AN44" s="664"/>
      <c r="AO44" s="664"/>
      <c r="AP44" s="664"/>
      <c r="AQ44" s="664"/>
      <c r="AR44" s="664"/>
      <c r="AS44" s="664"/>
      <c r="AT44" s="664"/>
      <c r="AU44" s="664"/>
      <c r="AV44" s="664"/>
      <c r="AW44" s="664"/>
      <c r="AX44" s="664"/>
      <c r="AY44" s="664"/>
      <c r="AZ44" s="216"/>
      <c r="BA44" s="2548"/>
      <c r="BB44" s="151" t="s">
        <v>48</v>
      </c>
      <c r="BC44" s="1201" t="s">
        <v>35</v>
      </c>
      <c r="BD44" s="1221" t="s">
        <v>35</v>
      </c>
      <c r="BE44" s="1221" t="s">
        <v>35</v>
      </c>
      <c r="BF44" s="1221" t="s">
        <v>35</v>
      </c>
      <c r="BG44" s="1242" t="s">
        <v>35</v>
      </c>
      <c r="BH44" s="1263" t="s">
        <v>35</v>
      </c>
      <c r="BI44" s="1221" t="s">
        <v>35</v>
      </c>
      <c r="BJ44" s="1221" t="s">
        <v>35</v>
      </c>
      <c r="BK44" s="1221" t="s">
        <v>35</v>
      </c>
      <c r="BL44" s="1242" t="s">
        <v>35</v>
      </c>
      <c r="BM44" s="1263" t="s">
        <v>35</v>
      </c>
      <c r="BN44" s="1221" t="s">
        <v>35</v>
      </c>
      <c r="BO44" s="1221" t="s">
        <v>35</v>
      </c>
      <c r="BP44" s="1221" t="s">
        <v>35</v>
      </c>
      <c r="BQ44" s="1242" t="s">
        <v>35</v>
      </c>
      <c r="BR44" s="1263" t="s">
        <v>35</v>
      </c>
      <c r="BS44" s="1221" t="s">
        <v>35</v>
      </c>
      <c r="BT44" s="1221" t="s">
        <v>35</v>
      </c>
      <c r="BU44" s="1221" t="s">
        <v>35</v>
      </c>
      <c r="BV44" s="1221" t="s">
        <v>35</v>
      </c>
      <c r="BW44" s="2127" t="s">
        <v>35</v>
      </c>
      <c r="BX44" s="2172"/>
      <c r="BY44" s="2173"/>
      <c r="BZ44" s="2173"/>
      <c r="CA44" s="2173"/>
      <c r="CB44" s="2173"/>
      <c r="CC44" s="2173"/>
      <c r="CD44" s="2173"/>
      <c r="CE44" s="2173"/>
      <c r="CF44" s="2173"/>
      <c r="CG44" s="2173"/>
      <c r="CH44" s="2173"/>
      <c r="CI44" s="2173"/>
      <c r="CJ44" s="2173"/>
      <c r="CK44" s="2173"/>
      <c r="CL44" s="2173"/>
      <c r="CM44" s="2173"/>
      <c r="CN44" s="2173"/>
      <c r="CO44" s="2173"/>
      <c r="CP44" s="2173"/>
      <c r="CQ44" s="2173"/>
      <c r="CR44" s="2173"/>
      <c r="CS44" s="2173"/>
      <c r="CT44" s="2173"/>
      <c r="CU44" s="2173"/>
      <c r="CV44" s="2173"/>
      <c r="CW44" s="2173"/>
      <c r="CX44" s="2173"/>
      <c r="CY44" s="2173"/>
      <c r="CZ44" s="2173"/>
    </row>
    <row r="45" s="693" customFormat="true" ht="15" customHeight="true" x14ac:dyDescent="0.2">
      <c r="A45" s="2566" t="s">
        <v>52</v>
      </c>
      <c r="B45" s="1106" t="s">
        <v>49</v>
      </c>
      <c r="C45" s="1134" t="s">
        <v>35</v>
      </c>
      <c r="D45" s="1144" t="s">
        <v>35</v>
      </c>
      <c r="E45" s="1144" t="s">
        <v>35</v>
      </c>
      <c r="F45" s="1144" t="s">
        <v>35</v>
      </c>
      <c r="G45" s="1154" t="s">
        <v>35</v>
      </c>
      <c r="H45" s="1164" t="s">
        <v>35</v>
      </c>
      <c r="I45" s="1144" t="s">
        <v>35</v>
      </c>
      <c r="J45" s="1144" t="s">
        <v>35</v>
      </c>
      <c r="K45" s="1144" t="s">
        <v>35</v>
      </c>
      <c r="L45" s="1174" t="s">
        <v>35</v>
      </c>
      <c r="M45" s="1134" t="s">
        <v>35</v>
      </c>
      <c r="N45" s="1144" t="s">
        <v>35</v>
      </c>
      <c r="O45" s="1144" t="s">
        <v>35</v>
      </c>
      <c r="P45" s="1144" t="s">
        <v>35</v>
      </c>
      <c r="Q45" s="1154" t="s">
        <v>35</v>
      </c>
      <c r="R45" s="1164" t="s">
        <v>35</v>
      </c>
      <c r="S45" s="1144" t="s">
        <v>35</v>
      </c>
      <c r="T45" s="1144" t="s">
        <v>35</v>
      </c>
      <c r="U45" s="1144" t="s">
        <v>35</v>
      </c>
      <c r="V45" s="1144" t="s">
        <v>35</v>
      </c>
      <c r="W45" s="1174" t="s">
        <v>35</v>
      </c>
      <c r="X45" s="664"/>
      <c r="Y45" s="664"/>
      <c r="Z45" s="664"/>
      <c r="AA45" s="664"/>
      <c r="AB45" s="664"/>
      <c r="AC45" s="664"/>
      <c r="AD45" s="664"/>
      <c r="AE45" s="664"/>
      <c r="AF45" s="664"/>
      <c r="AG45" s="664"/>
      <c r="AH45" s="664"/>
      <c r="AI45" s="664"/>
      <c r="AJ45" s="664"/>
      <c r="AK45" s="664"/>
      <c r="AL45" s="664"/>
      <c r="AM45" s="664"/>
      <c r="AN45" s="664"/>
      <c r="AO45" s="664"/>
      <c r="AP45" s="664"/>
      <c r="AQ45" s="664"/>
      <c r="AR45" s="664"/>
      <c r="AS45" s="664"/>
      <c r="AT45" s="664"/>
      <c r="AU45" s="664"/>
      <c r="AV45" s="664"/>
      <c r="AW45" s="664"/>
      <c r="AX45" s="664"/>
      <c r="AY45" s="664"/>
      <c r="AZ45" s="216"/>
      <c r="BA45" s="2548" t="s">
        <v>52</v>
      </c>
      <c r="BB45" s="151" t="s">
        <v>49</v>
      </c>
      <c r="BC45" s="1201" t="s">
        <v>35</v>
      </c>
      <c r="BD45" s="1221" t="s">
        <v>35</v>
      </c>
      <c r="BE45" s="1221" t="s">
        <v>35</v>
      </c>
      <c r="BF45" s="1221" t="s">
        <v>35</v>
      </c>
      <c r="BG45" s="1242" t="s">
        <v>35</v>
      </c>
      <c r="BH45" s="1263" t="s">
        <v>35</v>
      </c>
      <c r="BI45" s="1221" t="s">
        <v>35</v>
      </c>
      <c r="BJ45" s="1221" t="s">
        <v>35</v>
      </c>
      <c r="BK45" s="1221" t="s">
        <v>35</v>
      </c>
      <c r="BL45" s="1242" t="s">
        <v>35</v>
      </c>
      <c r="BM45" s="1263" t="s">
        <v>35</v>
      </c>
      <c r="BN45" s="1221" t="s">
        <v>35</v>
      </c>
      <c r="BO45" s="1221" t="s">
        <v>35</v>
      </c>
      <c r="BP45" s="1221" t="s">
        <v>35</v>
      </c>
      <c r="BQ45" s="1242" t="s">
        <v>35</v>
      </c>
      <c r="BR45" s="1263" t="s">
        <v>35</v>
      </c>
      <c r="BS45" s="1221" t="s">
        <v>35</v>
      </c>
      <c r="BT45" s="1221" t="s">
        <v>35</v>
      </c>
      <c r="BU45" s="1221" t="s">
        <v>35</v>
      </c>
      <c r="BV45" s="1221" t="s">
        <v>35</v>
      </c>
      <c r="BW45" s="2127" t="s">
        <v>35</v>
      </c>
      <c r="BX45" s="2172"/>
      <c r="BY45" s="2173"/>
      <c r="BZ45" s="2173"/>
      <c r="CA45" s="2173"/>
      <c r="CB45" s="2173"/>
      <c r="CC45" s="2173"/>
      <c r="CD45" s="2173"/>
      <c r="CE45" s="2173"/>
      <c r="CF45" s="2173"/>
      <c r="CG45" s="2173"/>
      <c r="CH45" s="2173"/>
      <c r="CI45" s="2173"/>
      <c r="CJ45" s="2173"/>
      <c r="CK45" s="2173"/>
      <c r="CL45" s="2173"/>
      <c r="CM45" s="2173"/>
      <c r="CN45" s="2173"/>
      <c r="CO45" s="2173"/>
      <c r="CP45" s="2173"/>
      <c r="CQ45" s="2173"/>
      <c r="CR45" s="2173"/>
      <c r="CS45" s="2173"/>
      <c r="CT45" s="2173"/>
      <c r="CU45" s="2173"/>
      <c r="CV45" s="2173"/>
      <c r="CW45" s="2173"/>
      <c r="CX45" s="2173"/>
      <c r="CY45" s="2173"/>
      <c r="CZ45" s="2173"/>
    </row>
    <row r="46" s="693" customFormat="true" ht="15" customHeight="true" x14ac:dyDescent="0.2">
      <c r="A46" s="2566"/>
      <c r="B46" s="1106" t="s">
        <v>48</v>
      </c>
      <c r="C46" s="1134" t="s">
        <v>35</v>
      </c>
      <c r="D46" s="1144" t="s">
        <v>35</v>
      </c>
      <c r="E46" s="1144" t="s">
        <v>35</v>
      </c>
      <c r="F46" s="1144" t="s">
        <v>35</v>
      </c>
      <c r="G46" s="1154" t="s">
        <v>35</v>
      </c>
      <c r="H46" s="1164" t="s">
        <v>35</v>
      </c>
      <c r="I46" s="1144" t="s">
        <v>35</v>
      </c>
      <c r="J46" s="1144" t="s">
        <v>35</v>
      </c>
      <c r="K46" s="1144" t="s">
        <v>35</v>
      </c>
      <c r="L46" s="1174" t="s">
        <v>35</v>
      </c>
      <c r="M46" s="1134" t="s">
        <v>35</v>
      </c>
      <c r="N46" s="1144" t="s">
        <v>35</v>
      </c>
      <c r="O46" s="1144" t="s">
        <v>35</v>
      </c>
      <c r="P46" s="1144" t="s">
        <v>35</v>
      </c>
      <c r="Q46" s="1154" t="s">
        <v>35</v>
      </c>
      <c r="R46" s="1164" t="s">
        <v>35</v>
      </c>
      <c r="S46" s="1144" t="s">
        <v>35</v>
      </c>
      <c r="T46" s="1144" t="s">
        <v>35</v>
      </c>
      <c r="U46" s="1144" t="s">
        <v>35</v>
      </c>
      <c r="V46" s="1144" t="s">
        <v>35</v>
      </c>
      <c r="W46" s="1174" t="s">
        <v>35</v>
      </c>
      <c r="X46" s="664"/>
      <c r="Y46" s="664"/>
      <c r="Z46" s="664"/>
      <c r="AA46" s="664"/>
      <c r="AB46" s="664"/>
      <c r="AC46" s="664"/>
      <c r="AD46" s="664"/>
      <c r="AE46" s="664"/>
      <c r="AF46" s="664"/>
      <c r="AG46" s="664"/>
      <c r="AH46" s="664"/>
      <c r="AI46" s="664"/>
      <c r="AJ46" s="664"/>
      <c r="AK46" s="664"/>
      <c r="AL46" s="664"/>
      <c r="AM46" s="664"/>
      <c r="AN46" s="664"/>
      <c r="AO46" s="664"/>
      <c r="AP46" s="664"/>
      <c r="AQ46" s="664"/>
      <c r="AR46" s="664"/>
      <c r="AS46" s="664"/>
      <c r="AT46" s="664"/>
      <c r="AU46" s="664"/>
      <c r="AV46" s="664"/>
      <c r="AW46" s="664"/>
      <c r="AX46" s="664"/>
      <c r="AY46" s="664"/>
      <c r="AZ46" s="216"/>
      <c r="BA46" s="2548"/>
      <c r="BB46" s="151" t="s">
        <v>48</v>
      </c>
      <c r="BC46" s="1201" t="s">
        <v>35</v>
      </c>
      <c r="BD46" s="1221" t="s">
        <v>35</v>
      </c>
      <c r="BE46" s="1221" t="s">
        <v>35</v>
      </c>
      <c r="BF46" s="1221" t="s">
        <v>35</v>
      </c>
      <c r="BG46" s="1242" t="s">
        <v>35</v>
      </c>
      <c r="BH46" s="1263" t="s">
        <v>35</v>
      </c>
      <c r="BI46" s="1221" t="s">
        <v>35</v>
      </c>
      <c r="BJ46" s="1221" t="s">
        <v>35</v>
      </c>
      <c r="BK46" s="1221" t="s">
        <v>35</v>
      </c>
      <c r="BL46" s="1242" t="s">
        <v>35</v>
      </c>
      <c r="BM46" s="1263" t="s">
        <v>35</v>
      </c>
      <c r="BN46" s="1221" t="s">
        <v>35</v>
      </c>
      <c r="BO46" s="1221" t="s">
        <v>35</v>
      </c>
      <c r="BP46" s="1221" t="s">
        <v>35</v>
      </c>
      <c r="BQ46" s="1242" t="s">
        <v>35</v>
      </c>
      <c r="BR46" s="1263" t="s">
        <v>35</v>
      </c>
      <c r="BS46" s="1221" t="s">
        <v>35</v>
      </c>
      <c r="BT46" s="1221" t="s">
        <v>35</v>
      </c>
      <c r="BU46" s="1221" t="s">
        <v>35</v>
      </c>
      <c r="BV46" s="1221" t="s">
        <v>35</v>
      </c>
      <c r="BW46" s="2127" t="s">
        <v>35</v>
      </c>
      <c r="BX46" s="2172"/>
      <c r="BY46" s="2173"/>
      <c r="BZ46" s="2173"/>
      <c r="CA46" s="2173"/>
      <c r="CB46" s="2173"/>
      <c r="CC46" s="2173"/>
      <c r="CD46" s="2173"/>
      <c r="CE46" s="2173"/>
      <c r="CF46" s="2173"/>
      <c r="CG46" s="2173"/>
      <c r="CH46" s="2173"/>
      <c r="CI46" s="2173"/>
      <c r="CJ46" s="2173"/>
      <c r="CK46" s="2173"/>
      <c r="CL46" s="2173"/>
      <c r="CM46" s="2173"/>
      <c r="CN46" s="2173"/>
      <c r="CO46" s="2173"/>
      <c r="CP46" s="2173"/>
      <c r="CQ46" s="2173"/>
      <c r="CR46" s="2173"/>
      <c r="CS46" s="2173"/>
      <c r="CT46" s="2173"/>
      <c r="CU46" s="2173"/>
      <c r="CV46" s="2173"/>
      <c r="CW46" s="2173"/>
      <c r="CX46" s="2173"/>
      <c r="CY46" s="2173"/>
      <c r="CZ46" s="2173"/>
    </row>
    <row r="47" s="130" customFormat="true" ht="15" customHeight="true" x14ac:dyDescent="0.2">
      <c r="A47" s="2549" t="s">
        <v>100</v>
      </c>
      <c r="B47" s="250" t="s">
        <v>99</v>
      </c>
      <c r="C47" s="1133" t="s">
        <v>35</v>
      </c>
      <c r="D47" s="1143" t="s">
        <v>35</v>
      </c>
      <c r="E47" s="1143" t="s">
        <v>35</v>
      </c>
      <c r="F47" s="1143" t="s">
        <v>35</v>
      </c>
      <c r="G47" s="1153" t="s">
        <v>35</v>
      </c>
      <c r="H47" s="1163" t="s">
        <v>35</v>
      </c>
      <c r="I47" s="1143" t="s">
        <v>35</v>
      </c>
      <c r="J47" s="1143" t="s">
        <v>35</v>
      </c>
      <c r="K47" s="1143" t="s">
        <v>35</v>
      </c>
      <c r="L47" s="1173" t="s">
        <v>35</v>
      </c>
      <c r="M47" s="1183" t="s">
        <v>35</v>
      </c>
      <c r="N47" s="1143" t="s">
        <v>35</v>
      </c>
      <c r="O47" s="1143" t="s">
        <v>35</v>
      </c>
      <c r="P47" s="1143" t="s">
        <v>35</v>
      </c>
      <c r="Q47" s="1153" t="s">
        <v>35</v>
      </c>
      <c r="R47" s="1163" t="s">
        <v>35</v>
      </c>
      <c r="S47" s="1143" t="s">
        <v>35</v>
      </c>
      <c r="T47" s="1143" t="s">
        <v>35</v>
      </c>
      <c r="U47" s="1143" t="s">
        <v>35</v>
      </c>
      <c r="V47" s="1143" t="s">
        <v>35</v>
      </c>
      <c r="W47" s="2083" t="s">
        <v>35</v>
      </c>
      <c r="X47" s="2114"/>
      <c r="Y47" s="2115"/>
      <c r="Z47" s="2115"/>
      <c r="AA47" s="2115"/>
      <c r="AB47" s="2115"/>
      <c r="AC47" s="2115"/>
      <c r="AD47" s="2115"/>
      <c r="AE47" s="2115"/>
      <c r="AF47" s="2115"/>
      <c r="AG47" s="2115"/>
      <c r="AH47" s="2115"/>
      <c r="AI47" s="2115"/>
      <c r="AJ47" s="2115"/>
      <c r="AK47" s="2115"/>
      <c r="AL47" s="2115"/>
      <c r="AM47" s="2115"/>
      <c r="AN47" s="2115"/>
      <c r="AO47" s="2115"/>
      <c r="AP47" s="2115"/>
      <c r="AQ47" s="2115"/>
      <c r="AR47" s="2115"/>
      <c r="AS47" s="2115"/>
      <c r="AT47" s="2115"/>
      <c r="AU47" s="2115"/>
      <c r="AV47" s="2115"/>
      <c r="AW47" s="2115"/>
      <c r="AX47" s="2115"/>
      <c r="AY47" s="2115"/>
      <c r="AZ47" s="215"/>
      <c r="BA47" s="2548" t="s">
        <v>100</v>
      </c>
      <c r="BB47" s="151" t="s">
        <v>99</v>
      </c>
      <c r="BC47" s="1201" t="s">
        <v>35</v>
      </c>
      <c r="BD47" s="1221" t="s">
        <v>35</v>
      </c>
      <c r="BE47" s="1221" t="s">
        <v>35</v>
      </c>
      <c r="BF47" s="1221" t="s">
        <v>35</v>
      </c>
      <c r="BG47" s="1242" t="s">
        <v>35</v>
      </c>
      <c r="BH47" s="1263" t="s">
        <v>35</v>
      </c>
      <c r="BI47" s="1221" t="s">
        <v>35</v>
      </c>
      <c r="BJ47" s="1221" t="s">
        <v>35</v>
      </c>
      <c r="BK47" s="1221" t="s">
        <v>35</v>
      </c>
      <c r="BL47" s="1242" t="s">
        <v>35</v>
      </c>
      <c r="BM47" s="1263" t="s">
        <v>35</v>
      </c>
      <c r="BN47" s="1221" t="s">
        <v>35</v>
      </c>
      <c r="BO47" s="1221" t="s">
        <v>35</v>
      </c>
      <c r="BP47" s="1221" t="s">
        <v>35</v>
      </c>
      <c r="BQ47" s="1242" t="s">
        <v>35</v>
      </c>
      <c r="BR47" s="1263" t="s">
        <v>35</v>
      </c>
      <c r="BS47" s="1221" t="s">
        <v>35</v>
      </c>
      <c r="BT47" s="1221" t="s">
        <v>35</v>
      </c>
      <c r="BU47" s="1221" t="s">
        <v>35</v>
      </c>
      <c r="BV47" s="1221" t="s">
        <v>35</v>
      </c>
      <c r="BW47" s="2127" t="s">
        <v>35</v>
      </c>
      <c r="BX47" s="2172"/>
      <c r="BY47" s="2173"/>
      <c r="BZ47" s="2173"/>
      <c r="CA47" s="2173"/>
      <c r="CB47" s="2173"/>
      <c r="CC47" s="2173"/>
      <c r="CD47" s="2173"/>
      <c r="CE47" s="2173"/>
      <c r="CF47" s="2173"/>
      <c r="CG47" s="2173"/>
      <c r="CH47" s="2173"/>
      <c r="CI47" s="2173"/>
      <c r="CJ47" s="2173"/>
      <c r="CK47" s="2173"/>
      <c r="CL47" s="2173"/>
      <c r="CM47" s="2173"/>
      <c r="CN47" s="2173"/>
      <c r="CO47" s="2173"/>
      <c r="CP47" s="2173"/>
      <c r="CQ47" s="2173"/>
      <c r="CR47" s="2173"/>
      <c r="CS47" s="2173"/>
      <c r="CT47" s="2173"/>
      <c r="CU47" s="2173"/>
      <c r="CV47" s="2173"/>
      <c r="CW47" s="2173"/>
      <c r="CX47" s="2173"/>
      <c r="CY47" s="2173"/>
      <c r="CZ47" s="2173"/>
    </row>
    <row r="48" s="130" customFormat="true" ht="15" customHeight="true" x14ac:dyDescent="0.2">
      <c r="A48" s="2549"/>
      <c r="B48" s="250" t="s">
        <v>98</v>
      </c>
      <c r="C48" s="1133" t="s">
        <v>35</v>
      </c>
      <c r="D48" s="1143" t="s">
        <v>35</v>
      </c>
      <c r="E48" s="1143" t="s">
        <v>35</v>
      </c>
      <c r="F48" s="1143" t="s">
        <v>35</v>
      </c>
      <c r="G48" s="1153" t="s">
        <v>35</v>
      </c>
      <c r="H48" s="1163" t="s">
        <v>35</v>
      </c>
      <c r="I48" s="1143" t="s">
        <v>35</v>
      </c>
      <c r="J48" s="1143" t="s">
        <v>35</v>
      </c>
      <c r="K48" s="1143" t="s">
        <v>35</v>
      </c>
      <c r="L48" s="1173" t="s">
        <v>35</v>
      </c>
      <c r="M48" s="1183" t="s">
        <v>35</v>
      </c>
      <c r="N48" s="1143" t="s">
        <v>35</v>
      </c>
      <c r="O48" s="1143" t="s">
        <v>35</v>
      </c>
      <c r="P48" s="1143" t="s">
        <v>35</v>
      </c>
      <c r="Q48" s="1153" t="s">
        <v>35</v>
      </c>
      <c r="R48" s="1163" t="s">
        <v>35</v>
      </c>
      <c r="S48" s="1143" t="s">
        <v>35</v>
      </c>
      <c r="T48" s="1143" t="s">
        <v>35</v>
      </c>
      <c r="U48" s="1143" t="s">
        <v>35</v>
      </c>
      <c r="V48" s="1143" t="s">
        <v>35</v>
      </c>
      <c r="W48" s="2083" t="s">
        <v>35</v>
      </c>
      <c r="X48" s="2114"/>
      <c r="Y48" s="2115"/>
      <c r="Z48" s="2115"/>
      <c r="AA48" s="2115"/>
      <c r="AB48" s="2115"/>
      <c r="AC48" s="2115"/>
      <c r="AD48" s="2115"/>
      <c r="AE48" s="2115"/>
      <c r="AF48" s="2115"/>
      <c r="AG48" s="2115"/>
      <c r="AH48" s="2115"/>
      <c r="AI48" s="2115"/>
      <c r="AJ48" s="2115"/>
      <c r="AK48" s="2115"/>
      <c r="AL48" s="2115"/>
      <c r="AM48" s="2115"/>
      <c r="AN48" s="2115"/>
      <c r="AO48" s="2115"/>
      <c r="AP48" s="2115"/>
      <c r="AQ48" s="2115"/>
      <c r="AR48" s="2115"/>
      <c r="AS48" s="2115"/>
      <c r="AT48" s="2115"/>
      <c r="AU48" s="2115"/>
      <c r="AV48" s="2115"/>
      <c r="AW48" s="2115"/>
      <c r="AX48" s="2115"/>
      <c r="AY48" s="2115"/>
      <c r="AZ48" s="215"/>
      <c r="BA48" s="2548"/>
      <c r="BB48" s="151" t="s">
        <v>98</v>
      </c>
      <c r="BC48" s="1201" t="s">
        <v>35</v>
      </c>
      <c r="BD48" s="1221" t="s">
        <v>35</v>
      </c>
      <c r="BE48" s="1221" t="s">
        <v>35</v>
      </c>
      <c r="BF48" s="1221" t="s">
        <v>35</v>
      </c>
      <c r="BG48" s="1242" t="s">
        <v>35</v>
      </c>
      <c r="BH48" s="1263" t="s">
        <v>35</v>
      </c>
      <c r="BI48" s="1221" t="s">
        <v>35</v>
      </c>
      <c r="BJ48" s="1221" t="s">
        <v>35</v>
      </c>
      <c r="BK48" s="1221" t="s">
        <v>35</v>
      </c>
      <c r="BL48" s="1242" t="s">
        <v>35</v>
      </c>
      <c r="BM48" s="1263" t="s">
        <v>35</v>
      </c>
      <c r="BN48" s="1221" t="s">
        <v>35</v>
      </c>
      <c r="BO48" s="1221" t="s">
        <v>35</v>
      </c>
      <c r="BP48" s="1221" t="s">
        <v>35</v>
      </c>
      <c r="BQ48" s="1242" t="s">
        <v>35</v>
      </c>
      <c r="BR48" s="1263" t="s">
        <v>35</v>
      </c>
      <c r="BS48" s="1221" t="s">
        <v>35</v>
      </c>
      <c r="BT48" s="1221" t="s">
        <v>35</v>
      </c>
      <c r="BU48" s="1221" t="s">
        <v>35</v>
      </c>
      <c r="BV48" s="1221" t="s">
        <v>35</v>
      </c>
      <c r="BW48" s="2127" t="s">
        <v>35</v>
      </c>
      <c r="BX48" s="2172"/>
      <c r="BY48" s="2173"/>
      <c r="BZ48" s="2173"/>
      <c r="CA48" s="2173"/>
      <c r="CB48" s="2173"/>
      <c r="CC48" s="2173"/>
      <c r="CD48" s="2173"/>
      <c r="CE48" s="2173"/>
      <c r="CF48" s="2173"/>
      <c r="CG48" s="2173"/>
      <c r="CH48" s="2173"/>
      <c r="CI48" s="2173"/>
      <c r="CJ48" s="2173"/>
      <c r="CK48" s="2173"/>
      <c r="CL48" s="2173"/>
      <c r="CM48" s="2173"/>
      <c r="CN48" s="2173"/>
      <c r="CO48" s="2173"/>
      <c r="CP48" s="2173"/>
      <c r="CQ48" s="2173"/>
      <c r="CR48" s="2173"/>
      <c r="CS48" s="2173"/>
      <c r="CT48" s="2173"/>
      <c r="CU48" s="2173"/>
      <c r="CV48" s="2173"/>
      <c r="CW48" s="2173"/>
      <c r="CX48" s="2173"/>
      <c r="CY48" s="2173"/>
      <c r="CZ48" s="2173"/>
    </row>
    <row r="49" s="130" customFormat="true" ht="15" customHeight="true" x14ac:dyDescent="0.2">
      <c r="A49" s="2549"/>
      <c r="B49" s="250" t="s">
        <v>67</v>
      </c>
      <c r="C49" s="1133" t="s">
        <v>35</v>
      </c>
      <c r="D49" s="1143" t="s">
        <v>35</v>
      </c>
      <c r="E49" s="1143" t="s">
        <v>35</v>
      </c>
      <c r="F49" s="1143" t="s">
        <v>35</v>
      </c>
      <c r="G49" s="1153" t="s">
        <v>35</v>
      </c>
      <c r="H49" s="1163" t="s">
        <v>35</v>
      </c>
      <c r="I49" s="1143" t="s">
        <v>35</v>
      </c>
      <c r="J49" s="1143" t="s">
        <v>35</v>
      </c>
      <c r="K49" s="1143" t="s">
        <v>35</v>
      </c>
      <c r="L49" s="1173" t="s">
        <v>35</v>
      </c>
      <c r="M49" s="1183" t="s">
        <v>35</v>
      </c>
      <c r="N49" s="1143" t="s">
        <v>35</v>
      </c>
      <c r="O49" s="1143" t="s">
        <v>35</v>
      </c>
      <c r="P49" s="1143" t="s">
        <v>35</v>
      </c>
      <c r="Q49" s="1153" t="s">
        <v>35</v>
      </c>
      <c r="R49" s="1163" t="s">
        <v>35</v>
      </c>
      <c r="S49" s="1143" t="s">
        <v>35</v>
      </c>
      <c r="T49" s="1143" t="s">
        <v>35</v>
      </c>
      <c r="U49" s="1143" t="s">
        <v>35</v>
      </c>
      <c r="V49" s="1143" t="s">
        <v>35</v>
      </c>
      <c r="W49" s="2083" t="s">
        <v>35</v>
      </c>
      <c r="X49" s="2114"/>
      <c r="Y49" s="2115"/>
      <c r="Z49" s="2115"/>
      <c r="AA49" s="2115"/>
      <c r="AB49" s="2115"/>
      <c r="AC49" s="2115"/>
      <c r="AD49" s="2115"/>
      <c r="AE49" s="2115"/>
      <c r="AF49" s="2115"/>
      <c r="AG49" s="2115"/>
      <c r="AH49" s="2115"/>
      <c r="AI49" s="2115"/>
      <c r="AJ49" s="2115"/>
      <c r="AK49" s="2115"/>
      <c r="AL49" s="2115"/>
      <c r="AM49" s="2115"/>
      <c r="AN49" s="2115"/>
      <c r="AO49" s="2115"/>
      <c r="AP49" s="2115"/>
      <c r="AQ49" s="2115"/>
      <c r="AR49" s="2115"/>
      <c r="AS49" s="2115"/>
      <c r="AT49" s="2115"/>
      <c r="AU49" s="2115"/>
      <c r="AV49" s="2115"/>
      <c r="AW49" s="2115"/>
      <c r="AX49" s="2115"/>
      <c r="AY49" s="2115"/>
      <c r="AZ49" s="215"/>
      <c r="BA49" s="2548"/>
      <c r="BB49" s="151" t="s">
        <v>67</v>
      </c>
      <c r="BC49" s="1201" t="s">
        <v>35</v>
      </c>
      <c r="BD49" s="1221" t="s">
        <v>35</v>
      </c>
      <c r="BE49" s="1221" t="s">
        <v>35</v>
      </c>
      <c r="BF49" s="1221" t="s">
        <v>35</v>
      </c>
      <c r="BG49" s="1242" t="s">
        <v>35</v>
      </c>
      <c r="BH49" s="1263" t="s">
        <v>35</v>
      </c>
      <c r="BI49" s="1221" t="s">
        <v>35</v>
      </c>
      <c r="BJ49" s="1221" t="s">
        <v>35</v>
      </c>
      <c r="BK49" s="1221" t="s">
        <v>35</v>
      </c>
      <c r="BL49" s="1242" t="s">
        <v>35</v>
      </c>
      <c r="BM49" s="1263" t="s">
        <v>35</v>
      </c>
      <c r="BN49" s="1221" t="s">
        <v>35</v>
      </c>
      <c r="BO49" s="1221" t="s">
        <v>35</v>
      </c>
      <c r="BP49" s="1221" t="s">
        <v>35</v>
      </c>
      <c r="BQ49" s="1242" t="s">
        <v>35</v>
      </c>
      <c r="BR49" s="1263" t="s">
        <v>35</v>
      </c>
      <c r="BS49" s="1221" t="s">
        <v>35</v>
      </c>
      <c r="BT49" s="1221" t="s">
        <v>35</v>
      </c>
      <c r="BU49" s="1221" t="s">
        <v>35</v>
      </c>
      <c r="BV49" s="1221" t="s">
        <v>35</v>
      </c>
      <c r="BW49" s="2127" t="s">
        <v>35</v>
      </c>
      <c r="BX49" s="2172"/>
      <c r="BY49" s="2173"/>
      <c r="BZ49" s="2173"/>
      <c r="CA49" s="2173"/>
      <c r="CB49" s="2173"/>
      <c r="CC49" s="2173"/>
      <c r="CD49" s="2173"/>
      <c r="CE49" s="2173"/>
      <c r="CF49" s="2173"/>
      <c r="CG49" s="2173"/>
      <c r="CH49" s="2173"/>
      <c r="CI49" s="2173"/>
      <c r="CJ49" s="2173"/>
      <c r="CK49" s="2173"/>
      <c r="CL49" s="2173"/>
      <c r="CM49" s="2173"/>
      <c r="CN49" s="2173"/>
      <c r="CO49" s="2173"/>
      <c r="CP49" s="2173"/>
      <c r="CQ49" s="2173"/>
      <c r="CR49" s="2173"/>
      <c r="CS49" s="2173"/>
      <c r="CT49" s="2173"/>
      <c r="CU49" s="2173"/>
      <c r="CV49" s="2173"/>
      <c r="CW49" s="2173"/>
      <c r="CX49" s="2173"/>
      <c r="CY49" s="2173"/>
      <c r="CZ49" s="2173"/>
    </row>
    <row r="50" s="130" customFormat="true" ht="15" customHeight="true" x14ac:dyDescent="0.2">
      <c r="A50" s="2549" t="s">
        <v>101</v>
      </c>
      <c r="B50" s="250" t="s">
        <v>99</v>
      </c>
      <c r="C50" s="1133" t="s">
        <v>35</v>
      </c>
      <c r="D50" s="1143" t="s">
        <v>35</v>
      </c>
      <c r="E50" s="1143" t="s">
        <v>35</v>
      </c>
      <c r="F50" s="1143" t="s">
        <v>35</v>
      </c>
      <c r="G50" s="1153" t="s">
        <v>35</v>
      </c>
      <c r="H50" s="1163" t="s">
        <v>35</v>
      </c>
      <c r="I50" s="1143" t="s">
        <v>35</v>
      </c>
      <c r="J50" s="1143" t="s">
        <v>35</v>
      </c>
      <c r="K50" s="1143" t="s">
        <v>35</v>
      </c>
      <c r="L50" s="1173" t="s">
        <v>35</v>
      </c>
      <c r="M50" s="1183" t="s">
        <v>35</v>
      </c>
      <c r="N50" s="1143" t="s">
        <v>35</v>
      </c>
      <c r="O50" s="1143" t="s">
        <v>35</v>
      </c>
      <c r="P50" s="1143" t="s">
        <v>35</v>
      </c>
      <c r="Q50" s="1153" t="s">
        <v>35</v>
      </c>
      <c r="R50" s="1163" t="s">
        <v>35</v>
      </c>
      <c r="S50" s="1143" t="s">
        <v>35</v>
      </c>
      <c r="T50" s="1143" t="s">
        <v>35</v>
      </c>
      <c r="U50" s="1143" t="s">
        <v>35</v>
      </c>
      <c r="V50" s="1143" t="s">
        <v>35</v>
      </c>
      <c r="W50" s="2083" t="s">
        <v>35</v>
      </c>
      <c r="X50" s="2114"/>
      <c r="Y50" s="2115"/>
      <c r="Z50" s="2115"/>
      <c r="AA50" s="2115"/>
      <c r="AB50" s="2115"/>
      <c r="AC50" s="2115"/>
      <c r="AD50" s="2115"/>
      <c r="AE50" s="2115"/>
      <c r="AF50" s="2115"/>
      <c r="AG50" s="2115"/>
      <c r="AH50" s="2115"/>
      <c r="AI50" s="2115"/>
      <c r="AJ50" s="2115"/>
      <c r="AK50" s="2115"/>
      <c r="AL50" s="2115"/>
      <c r="AM50" s="2115"/>
      <c r="AN50" s="2115"/>
      <c r="AO50" s="2115"/>
      <c r="AP50" s="2115"/>
      <c r="AQ50" s="2115"/>
      <c r="AR50" s="2115"/>
      <c r="AS50" s="2115"/>
      <c r="AT50" s="2115"/>
      <c r="AU50" s="2115"/>
      <c r="AV50" s="2115"/>
      <c r="AW50" s="2115"/>
      <c r="AX50" s="2115"/>
      <c r="AY50" s="2115"/>
      <c r="AZ50" s="215"/>
      <c r="BA50" s="2548" t="s">
        <v>101</v>
      </c>
      <c r="BB50" s="151" t="s">
        <v>99</v>
      </c>
      <c r="BC50" s="1201" t="s">
        <v>35</v>
      </c>
      <c r="BD50" s="1221" t="s">
        <v>35</v>
      </c>
      <c r="BE50" s="1221" t="s">
        <v>35</v>
      </c>
      <c r="BF50" s="1221" t="s">
        <v>35</v>
      </c>
      <c r="BG50" s="1242" t="s">
        <v>35</v>
      </c>
      <c r="BH50" s="1263" t="s">
        <v>35</v>
      </c>
      <c r="BI50" s="1221" t="s">
        <v>35</v>
      </c>
      <c r="BJ50" s="1221" t="s">
        <v>35</v>
      </c>
      <c r="BK50" s="1221" t="s">
        <v>35</v>
      </c>
      <c r="BL50" s="1242" t="s">
        <v>35</v>
      </c>
      <c r="BM50" s="1263" t="s">
        <v>35</v>
      </c>
      <c r="BN50" s="1221" t="s">
        <v>35</v>
      </c>
      <c r="BO50" s="1221" t="s">
        <v>35</v>
      </c>
      <c r="BP50" s="1221" t="s">
        <v>35</v>
      </c>
      <c r="BQ50" s="1242" t="s">
        <v>35</v>
      </c>
      <c r="BR50" s="1263" t="s">
        <v>35</v>
      </c>
      <c r="BS50" s="1221" t="s">
        <v>35</v>
      </c>
      <c r="BT50" s="1221" t="s">
        <v>35</v>
      </c>
      <c r="BU50" s="1221" t="s">
        <v>35</v>
      </c>
      <c r="BV50" s="1221" t="s">
        <v>35</v>
      </c>
      <c r="BW50" s="2127" t="s">
        <v>35</v>
      </c>
      <c r="BX50" s="2172"/>
      <c r="BY50" s="2173"/>
      <c r="BZ50" s="2173"/>
      <c r="CA50" s="2173"/>
      <c r="CB50" s="2173"/>
      <c r="CC50" s="2173"/>
      <c r="CD50" s="2173"/>
      <c r="CE50" s="2173"/>
      <c r="CF50" s="2173"/>
      <c r="CG50" s="2173"/>
      <c r="CH50" s="2173"/>
      <c r="CI50" s="2173"/>
      <c r="CJ50" s="2173"/>
      <c r="CK50" s="2173"/>
      <c r="CL50" s="2173"/>
      <c r="CM50" s="2173"/>
      <c r="CN50" s="2173"/>
      <c r="CO50" s="2173"/>
      <c r="CP50" s="2173"/>
      <c r="CQ50" s="2173"/>
      <c r="CR50" s="2173"/>
      <c r="CS50" s="2173"/>
      <c r="CT50" s="2173"/>
      <c r="CU50" s="2173"/>
      <c r="CV50" s="2173"/>
      <c r="CW50" s="2173"/>
      <c r="CX50" s="2173"/>
      <c r="CY50" s="2173"/>
      <c r="CZ50" s="2173"/>
    </row>
    <row r="51" s="130" customFormat="true" ht="15" customHeight="true" x14ac:dyDescent="0.2">
      <c r="A51" s="2549"/>
      <c r="B51" s="250" t="s">
        <v>98</v>
      </c>
      <c r="C51" s="1133" t="s">
        <v>35</v>
      </c>
      <c r="D51" s="1143" t="s">
        <v>35</v>
      </c>
      <c r="E51" s="1143" t="s">
        <v>35</v>
      </c>
      <c r="F51" s="1143" t="s">
        <v>35</v>
      </c>
      <c r="G51" s="1153" t="s">
        <v>35</v>
      </c>
      <c r="H51" s="1163" t="s">
        <v>35</v>
      </c>
      <c r="I51" s="1143" t="s">
        <v>35</v>
      </c>
      <c r="J51" s="1143" t="s">
        <v>35</v>
      </c>
      <c r="K51" s="1143" t="s">
        <v>35</v>
      </c>
      <c r="L51" s="1173" t="s">
        <v>35</v>
      </c>
      <c r="M51" s="1183" t="s">
        <v>35</v>
      </c>
      <c r="N51" s="1143" t="s">
        <v>35</v>
      </c>
      <c r="O51" s="1143" t="s">
        <v>35</v>
      </c>
      <c r="P51" s="1143" t="s">
        <v>35</v>
      </c>
      <c r="Q51" s="1153" t="s">
        <v>35</v>
      </c>
      <c r="R51" s="1163" t="s">
        <v>35</v>
      </c>
      <c r="S51" s="1143" t="s">
        <v>35</v>
      </c>
      <c r="T51" s="1143" t="s">
        <v>35</v>
      </c>
      <c r="U51" s="1143" t="s">
        <v>35</v>
      </c>
      <c r="V51" s="1143" t="s">
        <v>35</v>
      </c>
      <c r="W51" s="2083" t="s">
        <v>35</v>
      </c>
      <c r="X51" s="2114"/>
      <c r="Y51" s="2115"/>
      <c r="Z51" s="2115"/>
      <c r="AA51" s="2115"/>
      <c r="AB51" s="2115"/>
      <c r="AC51" s="2115"/>
      <c r="AD51" s="2115"/>
      <c r="AE51" s="2115"/>
      <c r="AF51" s="2115"/>
      <c r="AG51" s="2115"/>
      <c r="AH51" s="2115"/>
      <c r="AI51" s="2115"/>
      <c r="AJ51" s="2115"/>
      <c r="AK51" s="2115"/>
      <c r="AL51" s="2115"/>
      <c r="AM51" s="2115"/>
      <c r="AN51" s="2115"/>
      <c r="AO51" s="2115"/>
      <c r="AP51" s="2115"/>
      <c r="AQ51" s="2115"/>
      <c r="AR51" s="2115"/>
      <c r="AS51" s="2115"/>
      <c r="AT51" s="2115"/>
      <c r="AU51" s="2115"/>
      <c r="AV51" s="2115"/>
      <c r="AW51" s="2115"/>
      <c r="AX51" s="2115"/>
      <c r="AY51" s="2115"/>
      <c r="AZ51" s="215"/>
      <c r="BA51" s="2548"/>
      <c r="BB51" s="151" t="s">
        <v>98</v>
      </c>
      <c r="BC51" s="1201" t="s">
        <v>35</v>
      </c>
      <c r="BD51" s="1221" t="s">
        <v>35</v>
      </c>
      <c r="BE51" s="1221" t="s">
        <v>35</v>
      </c>
      <c r="BF51" s="1221" t="s">
        <v>35</v>
      </c>
      <c r="BG51" s="1242" t="s">
        <v>35</v>
      </c>
      <c r="BH51" s="1263" t="s">
        <v>35</v>
      </c>
      <c r="BI51" s="1221" t="s">
        <v>35</v>
      </c>
      <c r="BJ51" s="1221" t="s">
        <v>35</v>
      </c>
      <c r="BK51" s="1221" t="s">
        <v>35</v>
      </c>
      <c r="BL51" s="1242" t="s">
        <v>35</v>
      </c>
      <c r="BM51" s="1263" t="s">
        <v>35</v>
      </c>
      <c r="BN51" s="1221" t="s">
        <v>35</v>
      </c>
      <c r="BO51" s="1221" t="s">
        <v>35</v>
      </c>
      <c r="BP51" s="1221" t="s">
        <v>35</v>
      </c>
      <c r="BQ51" s="1242" t="s">
        <v>35</v>
      </c>
      <c r="BR51" s="1263" t="s">
        <v>35</v>
      </c>
      <c r="BS51" s="1221" t="s">
        <v>35</v>
      </c>
      <c r="BT51" s="1221" t="s">
        <v>35</v>
      </c>
      <c r="BU51" s="1221" t="s">
        <v>35</v>
      </c>
      <c r="BV51" s="1221" t="s">
        <v>35</v>
      </c>
      <c r="BW51" s="2127" t="s">
        <v>35</v>
      </c>
      <c r="BX51" s="2172"/>
      <c r="BY51" s="2173"/>
      <c r="BZ51" s="2173"/>
      <c r="CA51" s="2173"/>
      <c r="CB51" s="2173"/>
      <c r="CC51" s="2173"/>
      <c r="CD51" s="2173"/>
      <c r="CE51" s="2173"/>
      <c r="CF51" s="2173"/>
      <c r="CG51" s="2173"/>
      <c r="CH51" s="2173"/>
      <c r="CI51" s="2173"/>
      <c r="CJ51" s="2173"/>
      <c r="CK51" s="2173"/>
      <c r="CL51" s="2173"/>
      <c r="CM51" s="2173"/>
      <c r="CN51" s="2173"/>
      <c r="CO51" s="2173"/>
      <c r="CP51" s="2173"/>
      <c r="CQ51" s="2173"/>
      <c r="CR51" s="2173"/>
      <c r="CS51" s="2173"/>
      <c r="CT51" s="2173"/>
      <c r="CU51" s="2173"/>
      <c r="CV51" s="2173"/>
      <c r="CW51" s="2173"/>
      <c r="CX51" s="2173"/>
      <c r="CY51" s="2173"/>
      <c r="CZ51" s="2173"/>
    </row>
    <row r="52" s="130" customFormat="true" ht="15" customHeight="true" x14ac:dyDescent="0.2">
      <c r="A52" s="2549"/>
      <c r="B52" s="250" t="s">
        <v>67</v>
      </c>
      <c r="C52" s="1133" t="s">
        <v>35</v>
      </c>
      <c r="D52" s="1143" t="s">
        <v>35</v>
      </c>
      <c r="E52" s="1143" t="s">
        <v>35</v>
      </c>
      <c r="F52" s="1143" t="s">
        <v>35</v>
      </c>
      <c r="G52" s="1153" t="s">
        <v>35</v>
      </c>
      <c r="H52" s="1163" t="s">
        <v>35</v>
      </c>
      <c r="I52" s="1143" t="s">
        <v>35</v>
      </c>
      <c r="J52" s="1143" t="s">
        <v>35</v>
      </c>
      <c r="K52" s="1143" t="s">
        <v>35</v>
      </c>
      <c r="L52" s="1173" t="s">
        <v>35</v>
      </c>
      <c r="M52" s="1183" t="s">
        <v>35</v>
      </c>
      <c r="N52" s="1143" t="s">
        <v>35</v>
      </c>
      <c r="O52" s="1143" t="s">
        <v>35</v>
      </c>
      <c r="P52" s="1143" t="s">
        <v>35</v>
      </c>
      <c r="Q52" s="1153" t="s">
        <v>35</v>
      </c>
      <c r="R52" s="1163" t="s">
        <v>35</v>
      </c>
      <c r="S52" s="1143" t="s">
        <v>35</v>
      </c>
      <c r="T52" s="1143" t="s">
        <v>35</v>
      </c>
      <c r="U52" s="1143" t="s">
        <v>35</v>
      </c>
      <c r="V52" s="1143" t="s">
        <v>35</v>
      </c>
      <c r="W52" s="2083" t="s">
        <v>35</v>
      </c>
      <c r="X52" s="2114"/>
      <c r="Y52" s="2115"/>
      <c r="Z52" s="2115"/>
      <c r="AA52" s="2115"/>
      <c r="AB52" s="2115"/>
      <c r="AC52" s="2115"/>
      <c r="AD52" s="2115"/>
      <c r="AE52" s="2115"/>
      <c r="AF52" s="2115"/>
      <c r="AG52" s="2115"/>
      <c r="AH52" s="2115"/>
      <c r="AI52" s="2115"/>
      <c r="AJ52" s="2115"/>
      <c r="AK52" s="2115"/>
      <c r="AL52" s="2115"/>
      <c r="AM52" s="2115"/>
      <c r="AN52" s="2115"/>
      <c r="AO52" s="2115"/>
      <c r="AP52" s="2115"/>
      <c r="AQ52" s="2115"/>
      <c r="AR52" s="2115"/>
      <c r="AS52" s="2115"/>
      <c r="AT52" s="2115"/>
      <c r="AU52" s="2115"/>
      <c r="AV52" s="2115"/>
      <c r="AW52" s="2115"/>
      <c r="AX52" s="2115"/>
      <c r="AY52" s="2115"/>
      <c r="AZ52" s="215"/>
      <c r="BA52" s="2548"/>
      <c r="BB52" s="151" t="s">
        <v>67</v>
      </c>
      <c r="BC52" s="1201" t="s">
        <v>35</v>
      </c>
      <c r="BD52" s="1221" t="s">
        <v>35</v>
      </c>
      <c r="BE52" s="1221" t="s">
        <v>35</v>
      </c>
      <c r="BF52" s="1221" t="s">
        <v>35</v>
      </c>
      <c r="BG52" s="1242" t="s">
        <v>35</v>
      </c>
      <c r="BH52" s="1263" t="s">
        <v>35</v>
      </c>
      <c r="BI52" s="1221" t="s">
        <v>35</v>
      </c>
      <c r="BJ52" s="1221" t="s">
        <v>35</v>
      </c>
      <c r="BK52" s="1221" t="s">
        <v>35</v>
      </c>
      <c r="BL52" s="1242" t="s">
        <v>35</v>
      </c>
      <c r="BM52" s="1263" t="s">
        <v>35</v>
      </c>
      <c r="BN52" s="1221" t="s">
        <v>35</v>
      </c>
      <c r="BO52" s="1221" t="s">
        <v>35</v>
      </c>
      <c r="BP52" s="1221" t="s">
        <v>35</v>
      </c>
      <c r="BQ52" s="1242" t="s">
        <v>35</v>
      </c>
      <c r="BR52" s="1263" t="s">
        <v>35</v>
      </c>
      <c r="BS52" s="1221" t="s">
        <v>35</v>
      </c>
      <c r="BT52" s="1221" t="s">
        <v>35</v>
      </c>
      <c r="BU52" s="1221" t="s">
        <v>35</v>
      </c>
      <c r="BV52" s="1221" t="s">
        <v>35</v>
      </c>
      <c r="BW52" s="2127" t="s">
        <v>35</v>
      </c>
      <c r="BX52" s="2172"/>
      <c r="BY52" s="2173"/>
      <c r="BZ52" s="2173"/>
      <c r="CA52" s="2173"/>
      <c r="CB52" s="2173"/>
      <c r="CC52" s="2173"/>
      <c r="CD52" s="2173"/>
      <c r="CE52" s="2173"/>
      <c r="CF52" s="2173"/>
      <c r="CG52" s="2173"/>
      <c r="CH52" s="2173"/>
      <c r="CI52" s="2173"/>
      <c r="CJ52" s="2173"/>
      <c r="CK52" s="2173"/>
      <c r="CL52" s="2173"/>
      <c r="CM52" s="2173"/>
      <c r="CN52" s="2173"/>
      <c r="CO52" s="2173"/>
      <c r="CP52" s="2173"/>
      <c r="CQ52" s="2173"/>
      <c r="CR52" s="2173"/>
      <c r="CS52" s="2173"/>
      <c r="CT52" s="2173"/>
      <c r="CU52" s="2173"/>
      <c r="CV52" s="2173"/>
      <c r="CW52" s="2173"/>
      <c r="CX52" s="2173"/>
      <c r="CY52" s="2173"/>
      <c r="CZ52" s="2173"/>
    </row>
    <row r="53" s="130" customFormat="true" ht="15" customHeight="true" x14ac:dyDescent="0.2">
      <c r="A53" s="2549" t="s">
        <v>104</v>
      </c>
      <c r="B53" s="250" t="s">
        <v>99</v>
      </c>
      <c r="C53" s="1133" t="s">
        <v>35</v>
      </c>
      <c r="D53" s="1143" t="s">
        <v>35</v>
      </c>
      <c r="E53" s="1143" t="s">
        <v>35</v>
      </c>
      <c r="F53" s="1143" t="s">
        <v>35</v>
      </c>
      <c r="G53" s="1153" t="s">
        <v>35</v>
      </c>
      <c r="H53" s="1163" t="s">
        <v>35</v>
      </c>
      <c r="I53" s="1143" t="s">
        <v>35</v>
      </c>
      <c r="J53" s="1143" t="s">
        <v>35</v>
      </c>
      <c r="K53" s="1143" t="s">
        <v>35</v>
      </c>
      <c r="L53" s="1173" t="s">
        <v>35</v>
      </c>
      <c r="M53" s="1183" t="s">
        <v>35</v>
      </c>
      <c r="N53" s="1143" t="s">
        <v>35</v>
      </c>
      <c r="O53" s="1143" t="s">
        <v>35</v>
      </c>
      <c r="P53" s="1143" t="s">
        <v>35</v>
      </c>
      <c r="Q53" s="1153" t="s">
        <v>35</v>
      </c>
      <c r="R53" s="1163" t="s">
        <v>35</v>
      </c>
      <c r="S53" s="1143" t="s">
        <v>35</v>
      </c>
      <c r="T53" s="1143" t="s">
        <v>35</v>
      </c>
      <c r="U53" s="1143" t="s">
        <v>35</v>
      </c>
      <c r="V53" s="1143" t="s">
        <v>35</v>
      </c>
      <c r="W53" s="2083" t="s">
        <v>35</v>
      </c>
      <c r="X53" s="2114"/>
      <c r="Y53" s="2115"/>
      <c r="Z53" s="2115"/>
      <c r="AA53" s="2115"/>
      <c r="AB53" s="2115"/>
      <c r="AC53" s="2115"/>
      <c r="AD53" s="2115"/>
      <c r="AE53" s="2115"/>
      <c r="AF53" s="2115"/>
      <c r="AG53" s="2115"/>
      <c r="AH53" s="2115"/>
      <c r="AI53" s="2115"/>
      <c r="AJ53" s="2115"/>
      <c r="AK53" s="2115"/>
      <c r="AL53" s="2115"/>
      <c r="AM53" s="2115"/>
      <c r="AN53" s="2115"/>
      <c r="AO53" s="2115"/>
      <c r="AP53" s="2115"/>
      <c r="AQ53" s="2115"/>
      <c r="AR53" s="2115"/>
      <c r="AS53" s="2115"/>
      <c r="AT53" s="2115"/>
      <c r="AU53" s="2115"/>
      <c r="AV53" s="2115"/>
      <c r="AW53" s="2115"/>
      <c r="AX53" s="2115"/>
      <c r="AY53" s="2115"/>
      <c r="AZ53" s="215"/>
      <c r="BA53" s="2548" t="s">
        <v>104</v>
      </c>
      <c r="BB53" s="151" t="s">
        <v>99</v>
      </c>
      <c r="BC53" s="1201" t="s">
        <v>35</v>
      </c>
      <c r="BD53" s="1221" t="s">
        <v>35</v>
      </c>
      <c r="BE53" s="1221" t="s">
        <v>35</v>
      </c>
      <c r="BF53" s="1221" t="s">
        <v>35</v>
      </c>
      <c r="BG53" s="1242" t="s">
        <v>35</v>
      </c>
      <c r="BH53" s="1263" t="s">
        <v>35</v>
      </c>
      <c r="BI53" s="1221" t="s">
        <v>35</v>
      </c>
      <c r="BJ53" s="1221" t="s">
        <v>35</v>
      </c>
      <c r="BK53" s="1221" t="s">
        <v>35</v>
      </c>
      <c r="BL53" s="1242" t="s">
        <v>35</v>
      </c>
      <c r="BM53" s="1263" t="s">
        <v>35</v>
      </c>
      <c r="BN53" s="1221" t="s">
        <v>35</v>
      </c>
      <c r="BO53" s="1221" t="s">
        <v>35</v>
      </c>
      <c r="BP53" s="1221" t="s">
        <v>35</v>
      </c>
      <c r="BQ53" s="1242" t="s">
        <v>35</v>
      </c>
      <c r="BR53" s="1263" t="s">
        <v>35</v>
      </c>
      <c r="BS53" s="1221" t="s">
        <v>35</v>
      </c>
      <c r="BT53" s="1221" t="s">
        <v>35</v>
      </c>
      <c r="BU53" s="1221" t="s">
        <v>35</v>
      </c>
      <c r="BV53" s="1221" t="s">
        <v>35</v>
      </c>
      <c r="BW53" s="2127" t="s">
        <v>35</v>
      </c>
      <c r="BX53" s="2172"/>
      <c r="BY53" s="2173"/>
      <c r="BZ53" s="2173"/>
      <c r="CA53" s="2173"/>
      <c r="CB53" s="2173"/>
      <c r="CC53" s="2173"/>
      <c r="CD53" s="2173"/>
      <c r="CE53" s="2173"/>
      <c r="CF53" s="2173"/>
      <c r="CG53" s="2173"/>
      <c r="CH53" s="2173"/>
      <c r="CI53" s="2173"/>
      <c r="CJ53" s="2173"/>
      <c r="CK53" s="2173"/>
      <c r="CL53" s="2173"/>
      <c r="CM53" s="2173"/>
      <c r="CN53" s="2173"/>
      <c r="CO53" s="2173"/>
      <c r="CP53" s="2173"/>
      <c r="CQ53" s="2173"/>
      <c r="CR53" s="2173"/>
      <c r="CS53" s="2173"/>
      <c r="CT53" s="2173"/>
      <c r="CU53" s="2173"/>
      <c r="CV53" s="2173"/>
      <c r="CW53" s="2173"/>
      <c r="CX53" s="2173"/>
      <c r="CY53" s="2173"/>
      <c r="CZ53" s="2173"/>
    </row>
    <row r="54" s="130" customFormat="true" ht="15" customHeight="true" x14ac:dyDescent="0.2">
      <c r="A54" s="2549"/>
      <c r="B54" s="250" t="s">
        <v>98</v>
      </c>
      <c r="C54" s="1133" t="s">
        <v>35</v>
      </c>
      <c r="D54" s="1143" t="s">
        <v>35</v>
      </c>
      <c r="E54" s="1143" t="s">
        <v>35</v>
      </c>
      <c r="F54" s="1143" t="s">
        <v>35</v>
      </c>
      <c r="G54" s="1153" t="s">
        <v>35</v>
      </c>
      <c r="H54" s="1163" t="s">
        <v>35</v>
      </c>
      <c r="I54" s="1143" t="s">
        <v>35</v>
      </c>
      <c r="J54" s="1143" t="s">
        <v>35</v>
      </c>
      <c r="K54" s="1143" t="s">
        <v>35</v>
      </c>
      <c r="L54" s="1173" t="s">
        <v>35</v>
      </c>
      <c r="M54" s="1183" t="s">
        <v>35</v>
      </c>
      <c r="N54" s="1143" t="s">
        <v>35</v>
      </c>
      <c r="O54" s="1143" t="s">
        <v>35</v>
      </c>
      <c r="P54" s="1143" t="s">
        <v>35</v>
      </c>
      <c r="Q54" s="1153" t="s">
        <v>35</v>
      </c>
      <c r="R54" s="1163" t="s">
        <v>35</v>
      </c>
      <c r="S54" s="1143" t="s">
        <v>35</v>
      </c>
      <c r="T54" s="1143" t="s">
        <v>35</v>
      </c>
      <c r="U54" s="1143" t="s">
        <v>35</v>
      </c>
      <c r="V54" s="1143" t="s">
        <v>35</v>
      </c>
      <c r="W54" s="2083" t="s">
        <v>35</v>
      </c>
      <c r="X54" s="2114"/>
      <c r="Y54" s="2115"/>
      <c r="Z54" s="2115"/>
      <c r="AA54" s="2115"/>
      <c r="AB54" s="2115"/>
      <c r="AC54" s="2115"/>
      <c r="AD54" s="2115"/>
      <c r="AE54" s="2115"/>
      <c r="AF54" s="2115"/>
      <c r="AG54" s="2115"/>
      <c r="AH54" s="2115"/>
      <c r="AI54" s="2115"/>
      <c r="AJ54" s="2115"/>
      <c r="AK54" s="2115"/>
      <c r="AL54" s="2115"/>
      <c r="AM54" s="2115"/>
      <c r="AN54" s="2115"/>
      <c r="AO54" s="2115"/>
      <c r="AP54" s="2115"/>
      <c r="AQ54" s="2115"/>
      <c r="AR54" s="2115"/>
      <c r="AS54" s="2115"/>
      <c r="AT54" s="2115"/>
      <c r="AU54" s="2115"/>
      <c r="AV54" s="2115"/>
      <c r="AW54" s="2115"/>
      <c r="AX54" s="2115"/>
      <c r="AY54" s="2115"/>
      <c r="AZ54" s="215"/>
      <c r="BA54" s="2548"/>
      <c r="BB54" s="151" t="s">
        <v>98</v>
      </c>
      <c r="BC54" s="1201" t="s">
        <v>35</v>
      </c>
      <c r="BD54" s="1221" t="s">
        <v>35</v>
      </c>
      <c r="BE54" s="1221" t="s">
        <v>35</v>
      </c>
      <c r="BF54" s="1221" t="s">
        <v>35</v>
      </c>
      <c r="BG54" s="1242" t="s">
        <v>35</v>
      </c>
      <c r="BH54" s="1263" t="s">
        <v>35</v>
      </c>
      <c r="BI54" s="1221" t="s">
        <v>35</v>
      </c>
      <c r="BJ54" s="1221" t="s">
        <v>35</v>
      </c>
      <c r="BK54" s="1221" t="s">
        <v>35</v>
      </c>
      <c r="BL54" s="1242" t="s">
        <v>35</v>
      </c>
      <c r="BM54" s="1263" t="s">
        <v>35</v>
      </c>
      <c r="BN54" s="1221" t="s">
        <v>35</v>
      </c>
      <c r="BO54" s="1221" t="s">
        <v>35</v>
      </c>
      <c r="BP54" s="1221" t="s">
        <v>35</v>
      </c>
      <c r="BQ54" s="1242" t="s">
        <v>35</v>
      </c>
      <c r="BR54" s="1263" t="s">
        <v>35</v>
      </c>
      <c r="BS54" s="1221" t="s">
        <v>35</v>
      </c>
      <c r="BT54" s="1221" t="s">
        <v>35</v>
      </c>
      <c r="BU54" s="1221" t="s">
        <v>35</v>
      </c>
      <c r="BV54" s="1221" t="s">
        <v>35</v>
      </c>
      <c r="BW54" s="2127" t="s">
        <v>35</v>
      </c>
      <c r="BX54" s="2172"/>
      <c r="BY54" s="2173"/>
      <c r="BZ54" s="2173"/>
      <c r="CA54" s="2173"/>
      <c r="CB54" s="2173"/>
      <c r="CC54" s="2173"/>
      <c r="CD54" s="2173"/>
      <c r="CE54" s="2173"/>
      <c r="CF54" s="2173"/>
      <c r="CG54" s="2173"/>
      <c r="CH54" s="2173"/>
      <c r="CI54" s="2173"/>
      <c r="CJ54" s="2173"/>
      <c r="CK54" s="2173"/>
      <c r="CL54" s="2173"/>
      <c r="CM54" s="2173"/>
      <c r="CN54" s="2173"/>
      <c r="CO54" s="2173"/>
      <c r="CP54" s="2173"/>
      <c r="CQ54" s="2173"/>
      <c r="CR54" s="2173"/>
      <c r="CS54" s="2173"/>
      <c r="CT54" s="2173"/>
      <c r="CU54" s="2173"/>
      <c r="CV54" s="2173"/>
      <c r="CW54" s="2173"/>
      <c r="CX54" s="2173"/>
      <c r="CY54" s="2173"/>
      <c r="CZ54" s="2173"/>
    </row>
    <row r="55" s="130" customFormat="true" ht="15" customHeight="true" x14ac:dyDescent="0.2">
      <c r="A55" s="2571"/>
      <c r="B55" s="251" t="s">
        <v>67</v>
      </c>
      <c r="C55" s="1135" t="s">
        <v>35</v>
      </c>
      <c r="D55" s="1145" t="s">
        <v>35</v>
      </c>
      <c r="E55" s="1145" t="s">
        <v>35</v>
      </c>
      <c r="F55" s="1145" t="s">
        <v>35</v>
      </c>
      <c r="G55" s="1155" t="s">
        <v>35</v>
      </c>
      <c r="H55" s="1165" t="s">
        <v>35</v>
      </c>
      <c r="I55" s="1145" t="s">
        <v>35</v>
      </c>
      <c r="J55" s="1145" t="s">
        <v>35</v>
      </c>
      <c r="K55" s="1145" t="s">
        <v>35</v>
      </c>
      <c r="L55" s="1175" t="s">
        <v>35</v>
      </c>
      <c r="M55" s="1184" t="s">
        <v>35</v>
      </c>
      <c r="N55" s="1145" t="s">
        <v>35</v>
      </c>
      <c r="O55" s="1145" t="s">
        <v>35</v>
      </c>
      <c r="P55" s="1145" t="s">
        <v>35</v>
      </c>
      <c r="Q55" s="1155" t="s">
        <v>35</v>
      </c>
      <c r="R55" s="2039" t="s">
        <v>35</v>
      </c>
      <c r="S55" s="2040" t="s">
        <v>35</v>
      </c>
      <c r="T55" s="2040" t="s">
        <v>35</v>
      </c>
      <c r="U55" s="2040" t="s">
        <v>35</v>
      </c>
      <c r="V55" s="2040" t="s">
        <v>35</v>
      </c>
      <c r="W55" s="2084" t="s">
        <v>35</v>
      </c>
      <c r="X55" s="2116"/>
      <c r="Y55" s="2116"/>
      <c r="Z55" s="2116"/>
      <c r="AA55" s="2116"/>
      <c r="AB55" s="2116"/>
      <c r="AC55" s="2116"/>
      <c r="AD55" s="2116"/>
      <c r="AE55" s="2116"/>
      <c r="AF55" s="2116"/>
      <c r="AG55" s="2116"/>
      <c r="AH55" s="2116"/>
      <c r="AI55" s="2116"/>
      <c r="AJ55" s="2116"/>
      <c r="AK55" s="2116"/>
      <c r="AL55" s="2116"/>
      <c r="AM55" s="2116"/>
      <c r="AN55" s="2116"/>
      <c r="AO55" s="2116"/>
      <c r="AP55" s="2116"/>
      <c r="AQ55" s="2116"/>
      <c r="AR55" s="2116"/>
      <c r="AS55" s="2116"/>
      <c r="AT55" s="2116"/>
      <c r="AU55" s="2116"/>
      <c r="AV55" s="2116"/>
      <c r="AW55" s="2116"/>
      <c r="AX55" s="2116"/>
      <c r="AY55" s="2116"/>
      <c r="AZ55" s="215"/>
      <c r="BA55" s="2572"/>
      <c r="BB55" s="152" t="s">
        <v>67</v>
      </c>
      <c r="BC55" s="1202" t="s">
        <v>35</v>
      </c>
      <c r="BD55" s="1222" t="s">
        <v>35</v>
      </c>
      <c r="BE55" s="1222" t="s">
        <v>35</v>
      </c>
      <c r="BF55" s="1222" t="s">
        <v>35</v>
      </c>
      <c r="BG55" s="1243" t="s">
        <v>35</v>
      </c>
      <c r="BH55" s="1264" t="s">
        <v>35</v>
      </c>
      <c r="BI55" s="1222" t="s">
        <v>35</v>
      </c>
      <c r="BJ55" s="1222" t="s">
        <v>35</v>
      </c>
      <c r="BK55" s="1222" t="s">
        <v>35</v>
      </c>
      <c r="BL55" s="1243" t="s">
        <v>35</v>
      </c>
      <c r="BM55" s="1264" t="s">
        <v>35</v>
      </c>
      <c r="BN55" s="1222" t="s">
        <v>35</v>
      </c>
      <c r="BO55" s="1222" t="s">
        <v>35</v>
      </c>
      <c r="BP55" s="1222" t="s">
        <v>35</v>
      </c>
      <c r="BQ55" s="1243" t="s">
        <v>35</v>
      </c>
      <c r="BR55" s="2041" t="s">
        <v>35</v>
      </c>
      <c r="BS55" s="2042" t="s">
        <v>35</v>
      </c>
      <c r="BT55" s="2042" t="s">
        <v>35</v>
      </c>
      <c r="BU55" s="2042" t="s">
        <v>35</v>
      </c>
      <c r="BV55" s="2042" t="s">
        <v>35</v>
      </c>
      <c r="BW55" s="2042" t="s">
        <v>35</v>
      </c>
      <c r="BX55" s="2174"/>
      <c r="BY55" s="2174"/>
      <c r="BZ55" s="2175"/>
      <c r="CA55" s="2175"/>
      <c r="CB55" s="2175"/>
      <c r="CC55" s="2175"/>
      <c r="CD55" s="2175"/>
      <c r="CE55" s="2175"/>
      <c r="CF55" s="2175"/>
      <c r="CG55" s="2175"/>
      <c r="CH55" s="2175"/>
      <c r="CI55" s="2175"/>
      <c r="CJ55" s="2175"/>
      <c r="CK55" s="2175"/>
      <c r="CL55" s="2175"/>
      <c r="CM55" s="2175"/>
      <c r="CN55" s="2175"/>
      <c r="CO55" s="2175"/>
      <c r="CP55" s="2175"/>
      <c r="CQ55" s="2175"/>
      <c r="CR55" s="2175"/>
      <c r="CS55" s="2175"/>
      <c r="CT55" s="2175"/>
      <c r="CU55" s="2175"/>
      <c r="CV55" s="2175"/>
      <c r="CW55" s="2175"/>
      <c r="CX55" s="2175"/>
      <c r="CY55" s="2175"/>
      <c r="CZ55" s="2175"/>
    </row>
    <row r="56" s="693" customFormat="true" ht="15" customHeight="true" x14ac:dyDescent="0.2">
      <c r="A56" s="132"/>
      <c r="B56" s="185"/>
      <c r="C56" s="2576" t="s">
        <v>113</v>
      </c>
      <c r="D56" s="2577"/>
      <c r="E56" s="2577"/>
      <c r="F56" s="2577"/>
      <c r="G56" s="2578"/>
      <c r="H56" s="2579" t="s">
        <v>38</v>
      </c>
      <c r="I56" s="2580"/>
      <c r="J56" s="2580"/>
      <c r="K56" s="2580"/>
      <c r="L56" s="2581"/>
      <c r="M56" s="2582" t="s">
        <v>37</v>
      </c>
      <c r="N56" s="2580"/>
      <c r="O56" s="2580"/>
      <c r="P56" s="2580"/>
      <c r="Q56" s="2581"/>
      <c r="R56" s="2032" t="s">
        <v>137</v>
      </c>
      <c r="S56" s="2068"/>
      <c r="T56" s="2068"/>
      <c r="U56" s="2068"/>
      <c r="V56" s="2068"/>
      <c r="W56" s="2069"/>
      <c r="X56" s="664"/>
      <c r="Y56" s="664"/>
      <c r="Z56" s="664"/>
      <c r="AA56" s="664"/>
      <c r="AB56" s="664"/>
      <c r="AC56" s="664"/>
      <c r="AD56" s="664"/>
      <c r="AE56" s="664"/>
      <c r="AF56" s="664"/>
      <c r="AG56" s="664"/>
      <c r="AH56" s="664"/>
      <c r="AI56" s="664"/>
      <c r="AJ56" s="664"/>
      <c r="AK56" s="664"/>
      <c r="AL56" s="664"/>
      <c r="AM56" s="664"/>
      <c r="AN56" s="664"/>
      <c r="AO56" s="664"/>
      <c r="AP56" s="664"/>
      <c r="AQ56" s="664"/>
      <c r="AR56" s="664"/>
      <c r="AS56" s="664"/>
      <c r="AT56" s="664"/>
      <c r="AU56" s="664"/>
      <c r="AV56" s="664"/>
      <c r="AW56" s="664"/>
      <c r="AX56" s="664"/>
      <c r="AY56" s="664"/>
      <c r="AZ56" s="216"/>
      <c r="BA56" s="217" t="s">
        <v>127</v>
      </c>
      <c r="BB56" s="115" t="s">
        <v>94</v>
      </c>
      <c r="BC56" s="2600" t="s">
        <v>113</v>
      </c>
      <c r="BD56" s="2601"/>
      <c r="BE56" s="2601"/>
      <c r="BF56" s="2601"/>
      <c r="BG56" s="2602"/>
      <c r="BH56" s="2603" t="s">
        <v>38</v>
      </c>
      <c r="BI56" s="2601"/>
      <c r="BJ56" s="2601"/>
      <c r="BK56" s="2601"/>
      <c r="BL56" s="2602"/>
      <c r="BM56" s="2603" t="s">
        <v>37</v>
      </c>
      <c r="BN56" s="2601"/>
      <c r="BO56" s="2601"/>
      <c r="BP56" s="2601"/>
      <c r="BQ56" s="2604"/>
      <c r="BR56" s="2036" t="s">
        <v>137</v>
      </c>
      <c r="BS56" s="297"/>
      <c r="BT56" s="297"/>
      <c r="BU56" s="297"/>
      <c r="BV56" s="297"/>
      <c r="BW56" s="297"/>
      <c r="BX56" s="2176"/>
      <c r="BY56" s="2177"/>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693" customFormat="true" ht="12.75" x14ac:dyDescent="0.2">
      <c r="A57" s="186" t="s">
        <v>68</v>
      </c>
      <c r="B57" s="244"/>
      <c r="C57" s="275" t="s">
        <v>0</v>
      </c>
      <c r="D57" s="276" t="s">
        <v>1</v>
      </c>
      <c r="E57" s="276" t="s">
        <v>2</v>
      </c>
      <c r="F57" s="276" t="s">
        <v>3</v>
      </c>
      <c r="G57" s="277" t="s">
        <v>4</v>
      </c>
      <c r="H57" s="820" t="s">
        <v>0</v>
      </c>
      <c r="I57" s="756" t="s">
        <v>1</v>
      </c>
      <c r="J57" s="756" t="s">
        <v>2</v>
      </c>
      <c r="K57" s="756" t="s">
        <v>3</v>
      </c>
      <c r="L57" s="757" t="s">
        <v>4</v>
      </c>
      <c r="M57" s="806" t="s">
        <v>0</v>
      </c>
      <c r="N57" s="756" t="s">
        <v>1</v>
      </c>
      <c r="O57" s="756" t="s">
        <v>2</v>
      </c>
      <c r="P57" s="756" t="s">
        <v>3</v>
      </c>
      <c r="Q57" s="837" t="s">
        <v>4</v>
      </c>
      <c r="R57" s="820" t="s">
        <v>146</v>
      </c>
      <c r="S57" s="756" t="s">
        <v>147</v>
      </c>
      <c r="T57" s="756" t="s">
        <v>148</v>
      </c>
      <c r="U57" s="756" t="s">
        <v>149</v>
      </c>
      <c r="V57" s="756" t="s">
        <v>150</v>
      </c>
      <c r="W57" s="758" t="s">
        <v>151</v>
      </c>
      <c r="X57" s="664"/>
      <c r="Y57" s="664"/>
      <c r="Z57" s="664"/>
      <c r="AA57" s="664"/>
      <c r="AB57" s="664"/>
      <c r="AC57" s="664"/>
      <c r="AD57" s="664"/>
      <c r="AE57" s="664"/>
      <c r="AF57" s="664"/>
      <c r="AG57" s="664"/>
      <c r="AH57" s="664"/>
      <c r="AI57" s="664"/>
      <c r="AJ57" s="664"/>
      <c r="AK57" s="664"/>
      <c r="AL57" s="664"/>
      <c r="AM57" s="664"/>
      <c r="AN57" s="664"/>
      <c r="AO57" s="664"/>
      <c r="AP57" s="664"/>
      <c r="AQ57" s="664"/>
      <c r="AR57" s="664"/>
      <c r="AS57" s="664"/>
      <c r="AT57" s="664"/>
      <c r="AU57" s="664"/>
      <c r="AV57" s="664"/>
      <c r="AW57" s="664"/>
      <c r="AX57" s="664"/>
      <c r="AY57" s="664"/>
      <c r="AZ57" s="216"/>
      <c r="BA57" s="196" t="s">
        <v>118</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146</v>
      </c>
      <c r="BS57" s="170" t="s">
        <v>147</v>
      </c>
      <c r="BT57" s="170" t="s">
        <v>148</v>
      </c>
      <c r="BU57" s="170" t="s">
        <v>149</v>
      </c>
      <c r="BV57" s="170" t="s">
        <v>150</v>
      </c>
      <c r="BW57" s="2128" t="s">
        <v>151</v>
      </c>
      <c r="BX57" s="2178"/>
      <c r="BY57" s="2179"/>
      <c r="BZ57" s="2179"/>
      <c r="CA57" s="2179"/>
      <c r="CB57" s="2179"/>
      <c r="CC57" s="2179"/>
      <c r="CD57" s="2179"/>
      <c r="CE57" s="2179"/>
      <c r="CF57" s="2179"/>
      <c r="CG57" s="2179"/>
      <c r="CH57" s="2179"/>
      <c r="CI57" s="2179"/>
      <c r="CJ57" s="2179"/>
      <c r="CK57" s="2179"/>
      <c r="CL57" s="2179"/>
      <c r="CM57" s="2179"/>
      <c r="CN57" s="2179"/>
      <c r="CO57" s="2179"/>
      <c r="CP57" s="2179"/>
      <c r="CQ57" s="2179"/>
      <c r="CR57" s="2179"/>
      <c r="CS57" s="2179"/>
      <c r="CT57" s="2179"/>
      <c r="CU57" s="2179"/>
      <c r="CV57" s="2179"/>
      <c r="CW57" s="2179"/>
      <c r="CX57" s="2179"/>
      <c r="CY57" s="2179"/>
      <c r="CZ57" s="2179"/>
    </row>
    <row r="58" s="693" customFormat="true" ht="15" customHeight="true" x14ac:dyDescent="0.2">
      <c r="A58" s="2574" t="s">
        <v>153</v>
      </c>
      <c r="B58" s="1107" t="s">
        <v>154</v>
      </c>
      <c r="C58" s="942">
        <v>0</v>
      </c>
      <c r="D58" s="943">
        <v>0.55398320569918946</v>
      </c>
      <c r="E58" s="943">
        <v>0.29549034880553293</v>
      </c>
      <c r="F58" s="943">
        <v>2.08878168851566</v>
      </c>
      <c r="G58" s="944">
        <v>19.559746935459543</v>
      </c>
      <c r="H58" s="945">
        <v>0.7888213115271997</v>
      </c>
      <c r="I58" s="943">
        <v>0</v>
      </c>
      <c r="J58" s="943">
        <v>1.1680897398058423</v>
      </c>
      <c r="K58" s="943">
        <v>4.9990530561941027</v>
      </c>
      <c r="L58" s="946">
        <v>24.947447079976648</v>
      </c>
      <c r="M58" s="947">
        <v>0</v>
      </c>
      <c r="N58" s="943">
        <v>0</v>
      </c>
      <c r="O58" s="943">
        <v>0</v>
      </c>
      <c r="P58" s="943">
        <v>0</v>
      </c>
      <c r="Q58" s="944">
        <v>0.91923029563004077</v>
      </c>
      <c r="R58" s="945">
        <v>11.25734140946915</v>
      </c>
      <c r="S58" s="943">
        <v>1.1244481103835862</v>
      </c>
      <c r="T58" s="943">
        <v>0.53125806177591528</v>
      </c>
      <c r="U58" s="943">
        <v>0.4317958580917684</v>
      </c>
      <c r="V58" s="943">
        <v>7.9880651966932854</v>
      </c>
      <c r="W58" s="2085">
        <v>5.7521758617816285</v>
      </c>
      <c r="X58" s="664"/>
      <c r="Y58" s="664"/>
      <c r="Z58" s="664"/>
      <c r="AA58" s="664"/>
      <c r="AB58" s="664"/>
      <c r="AC58" s="664"/>
      <c r="AD58" s="664"/>
      <c r="AE58" s="664"/>
      <c r="AF58" s="664"/>
      <c r="AG58" s="664"/>
      <c r="AH58" s="664"/>
      <c r="AI58" s="664"/>
      <c r="AJ58" s="664"/>
      <c r="AK58" s="664"/>
      <c r="AL58" s="664"/>
      <c r="AM58" s="664"/>
      <c r="AN58" s="664"/>
      <c r="AO58" s="664"/>
      <c r="AP58" s="664"/>
      <c r="AQ58" s="664"/>
      <c r="AR58" s="664"/>
      <c r="AS58" s="664"/>
      <c r="AT58" s="664"/>
      <c r="AU58" s="664"/>
      <c r="AV58" s="664"/>
      <c r="AW58" s="664"/>
      <c r="AX58" s="664"/>
      <c r="AY58" s="664"/>
      <c r="AZ58" s="216"/>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2129"/>
      <c r="BX58" s="2180"/>
      <c r="BY58" s="2181"/>
      <c r="BZ58" s="2181"/>
      <c r="CA58" s="2181"/>
      <c r="CB58" s="2181"/>
      <c r="CC58" s="2181"/>
      <c r="CD58" s="2181"/>
      <c r="CE58" s="2181"/>
      <c r="CF58" s="2181"/>
      <c r="CG58" s="2181"/>
      <c r="CH58" s="2181"/>
      <c r="CI58" s="2181"/>
      <c r="CJ58" s="2181"/>
      <c r="CK58" s="2181"/>
      <c r="CL58" s="2181"/>
      <c r="CM58" s="2181"/>
      <c r="CN58" s="2181"/>
      <c r="CO58" s="2181"/>
      <c r="CP58" s="2181"/>
      <c r="CQ58" s="2181"/>
      <c r="CR58" s="2181"/>
      <c r="CS58" s="2181"/>
      <c r="CT58" s="2181"/>
      <c r="CU58" s="2181"/>
      <c r="CV58" s="2181"/>
      <c r="CW58" s="2181"/>
      <c r="CX58" s="2181"/>
      <c r="CY58" s="2181"/>
      <c r="CZ58" s="2181"/>
    </row>
    <row r="59" s="693" customFormat="true" ht="15" customHeight="true" x14ac:dyDescent="0.2">
      <c r="A59" s="2575"/>
      <c r="B59" s="1108" t="s">
        <v>155</v>
      </c>
      <c r="C59" s="948">
        <v>0.95725823375767438</v>
      </c>
      <c r="D59" s="949">
        <v>1.1175798805704025</v>
      </c>
      <c r="E59" s="949">
        <v>2.4693629486565949</v>
      </c>
      <c r="F59" s="949">
        <v>3.8983430841791544</v>
      </c>
      <c r="G59" s="950">
        <v>11.145203333234202</v>
      </c>
      <c r="H59" s="951">
        <v>2.3731758834578125</v>
      </c>
      <c r="I59" s="949">
        <v>2.5219674370824219</v>
      </c>
      <c r="J59" s="949">
        <v>2.4968003699198404</v>
      </c>
      <c r="K59" s="949">
        <v>7.2729067048721134</v>
      </c>
      <c r="L59" s="952">
        <v>12.144392402428176</v>
      </c>
      <c r="M59" s="953">
        <v>0.27888034974844622</v>
      </c>
      <c r="N59" s="949">
        <v>0.26804005104440681</v>
      </c>
      <c r="O59" s="949">
        <v>0.20775757809276843</v>
      </c>
      <c r="P59" s="949">
        <v>0</v>
      </c>
      <c r="Q59" s="950">
        <v>2.3252662075480752</v>
      </c>
      <c r="R59" s="951">
        <v>6.814726398516374</v>
      </c>
      <c r="S59" s="949">
        <v>2.5645937377560331</v>
      </c>
      <c r="T59" s="949">
        <v>3.1058163611515046</v>
      </c>
      <c r="U59" s="949">
        <v>0.24583215569273942</v>
      </c>
      <c r="V59" s="949">
        <v>5.0405445235416302</v>
      </c>
      <c r="W59" s="2086">
        <v>5.5785252697278427</v>
      </c>
      <c r="X59" s="664"/>
      <c r="Y59" s="664"/>
      <c r="Z59" s="664"/>
      <c r="AA59" s="664"/>
      <c r="AB59" s="664"/>
      <c r="AC59" s="664"/>
      <c r="AD59" s="664"/>
      <c r="AE59" s="664"/>
      <c r="AF59" s="664"/>
      <c r="AG59" s="664"/>
      <c r="AH59" s="664"/>
      <c r="AI59" s="664"/>
      <c r="AJ59" s="664"/>
      <c r="AK59" s="664"/>
      <c r="AL59" s="664"/>
      <c r="AM59" s="664"/>
      <c r="AN59" s="664"/>
      <c r="AO59" s="664"/>
      <c r="AP59" s="664"/>
      <c r="AQ59" s="664"/>
      <c r="AR59" s="664"/>
      <c r="AS59" s="664"/>
      <c r="AT59" s="664"/>
      <c r="AU59" s="664"/>
      <c r="AV59" s="664"/>
      <c r="AW59" s="664"/>
      <c r="AX59" s="664"/>
      <c r="AY59" s="664"/>
      <c r="AZ59" s="216"/>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2130"/>
      <c r="BX59" s="2182"/>
      <c r="BY59" s="2183"/>
      <c r="BZ59" s="2183"/>
      <c r="CA59" s="2183"/>
      <c r="CB59" s="2183"/>
      <c r="CC59" s="2183"/>
      <c r="CD59" s="2183"/>
      <c r="CE59" s="2183"/>
      <c r="CF59" s="2183"/>
      <c r="CG59" s="2183"/>
      <c r="CH59" s="2183"/>
      <c r="CI59" s="2183"/>
      <c r="CJ59" s="2183"/>
      <c r="CK59" s="2183"/>
      <c r="CL59" s="2183"/>
      <c r="CM59" s="2183"/>
      <c r="CN59" s="2183"/>
      <c r="CO59" s="2183"/>
      <c r="CP59" s="2183"/>
      <c r="CQ59" s="2183"/>
      <c r="CR59" s="2183"/>
      <c r="CS59" s="2183"/>
      <c r="CT59" s="2183"/>
      <c r="CU59" s="2183"/>
      <c r="CV59" s="2183"/>
      <c r="CW59" s="2183"/>
      <c r="CX59" s="2183"/>
      <c r="CY59" s="2183"/>
      <c r="CZ59" s="2183"/>
    </row>
    <row r="60" s="693" customFormat="true" ht="15" customHeight="true" x14ac:dyDescent="0.2">
      <c r="A60" s="2575"/>
      <c r="B60" s="1108" t="s">
        <v>156</v>
      </c>
      <c r="C60" s="948">
        <v>12.292137225223449</v>
      </c>
      <c r="D60" s="949">
        <v>14.940387245064763</v>
      </c>
      <c r="E60" s="949">
        <v>14.404725548902675</v>
      </c>
      <c r="F60" s="949">
        <v>19.699620057643973</v>
      </c>
      <c r="G60" s="950">
        <v>13.036273920774505</v>
      </c>
      <c r="H60" s="951">
        <v>16.160236047649967</v>
      </c>
      <c r="I60" s="949">
        <v>16.324218140164341</v>
      </c>
      <c r="J60" s="949">
        <v>19.103333549381269</v>
      </c>
      <c r="K60" s="949">
        <v>17.715992488855925</v>
      </c>
      <c r="L60" s="952">
        <v>12.222294240553644</v>
      </c>
      <c r="M60" s="953">
        <v>9.6959193572455575</v>
      </c>
      <c r="N60" s="949">
        <v>10.378274440632937</v>
      </c>
      <c r="O60" s="949">
        <v>11.454251309880705</v>
      </c>
      <c r="P60" s="949">
        <v>16.072304092711242</v>
      </c>
      <c r="Q60" s="950">
        <v>10.378348453510389</v>
      </c>
      <c r="R60" s="951">
        <v>21.605540534071061</v>
      </c>
      <c r="S60" s="949">
        <v>14.78093541423841</v>
      </c>
      <c r="T60" s="949">
        <v>5.3123711837997751</v>
      </c>
      <c r="U60" s="949">
        <v>11.053474424180562</v>
      </c>
      <c r="V60" s="949">
        <v>31.253069072063173</v>
      </c>
      <c r="W60" s="2086">
        <v>7.0648663889819812</v>
      </c>
      <c r="X60" s="664"/>
      <c r="Y60" s="664"/>
      <c r="Z60" s="664"/>
      <c r="AA60" s="664"/>
      <c r="AB60" s="664"/>
      <c r="AC60" s="664"/>
      <c r="AD60" s="664"/>
      <c r="AE60" s="664"/>
      <c r="AF60" s="664"/>
      <c r="AG60" s="664"/>
      <c r="AH60" s="664"/>
      <c r="AI60" s="664"/>
      <c r="AJ60" s="664"/>
      <c r="AK60" s="664"/>
      <c r="AL60" s="664"/>
      <c r="AM60" s="664"/>
      <c r="AN60" s="664"/>
      <c r="AO60" s="664"/>
      <c r="AP60" s="664"/>
      <c r="AQ60" s="664"/>
      <c r="AR60" s="664"/>
      <c r="AS60" s="664"/>
      <c r="AT60" s="664"/>
      <c r="AU60" s="664"/>
      <c r="AV60" s="664"/>
      <c r="AW60" s="664"/>
      <c r="AX60" s="664"/>
      <c r="AY60" s="664"/>
      <c r="AZ60" s="216"/>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2130"/>
      <c r="BX60" s="2182"/>
      <c r="BY60" s="2183"/>
      <c r="BZ60" s="2183"/>
      <c r="CA60" s="2183"/>
      <c r="CB60" s="2183"/>
      <c r="CC60" s="2183"/>
      <c r="CD60" s="2183"/>
      <c r="CE60" s="2183"/>
      <c r="CF60" s="2183"/>
      <c r="CG60" s="2183"/>
      <c r="CH60" s="2183"/>
      <c r="CI60" s="2183"/>
      <c r="CJ60" s="2183"/>
      <c r="CK60" s="2183"/>
      <c r="CL60" s="2183"/>
      <c r="CM60" s="2183"/>
      <c r="CN60" s="2183"/>
      <c r="CO60" s="2183"/>
      <c r="CP60" s="2183"/>
      <c r="CQ60" s="2183"/>
      <c r="CR60" s="2183"/>
      <c r="CS60" s="2183"/>
      <c r="CT60" s="2183"/>
      <c r="CU60" s="2183"/>
      <c r="CV60" s="2183"/>
      <c r="CW60" s="2183"/>
      <c r="CX60" s="2183"/>
      <c r="CY60" s="2183"/>
      <c r="CZ60" s="2183"/>
    </row>
    <row r="61" s="693" customFormat="true" ht="15" customHeight="true" x14ac:dyDescent="0.2">
      <c r="A61" s="2575"/>
      <c r="B61" s="1108" t="s">
        <v>157</v>
      </c>
      <c r="C61" s="948">
        <v>3.7404304745588575</v>
      </c>
      <c r="D61" s="949">
        <v>6.6860870722907251</v>
      </c>
      <c r="E61" s="949">
        <v>5.7806450943064327</v>
      </c>
      <c r="F61" s="949">
        <v>12.76837629858173</v>
      </c>
      <c r="G61" s="950">
        <v>21.866939950560287</v>
      </c>
      <c r="H61" s="951">
        <v>12.965461084480607</v>
      </c>
      <c r="I61" s="949">
        <v>7.5160725461704745</v>
      </c>
      <c r="J61" s="949">
        <v>11.49300748761817</v>
      </c>
      <c r="K61" s="949">
        <v>17.553928765950939</v>
      </c>
      <c r="L61" s="952">
        <v>22.678617038834933</v>
      </c>
      <c r="M61" s="953">
        <v>0</v>
      </c>
      <c r="N61" s="949">
        <v>0</v>
      </c>
      <c r="O61" s="949">
        <v>0.24108919219618333</v>
      </c>
      <c r="P61" s="949">
        <v>0.84956279042278871</v>
      </c>
      <c r="Q61" s="950">
        <v>0.80607592942182671</v>
      </c>
      <c r="R61" s="951">
        <v>17.31398242204509</v>
      </c>
      <c r="S61" s="949">
        <v>0.1863772622756262</v>
      </c>
      <c r="T61" s="949">
        <v>12.504997454110006</v>
      </c>
      <c r="U61" s="949">
        <v>1.0733376900384828</v>
      </c>
      <c r="V61" s="949">
        <v>12.607488896583252</v>
      </c>
      <c r="W61" s="2086">
        <v>15.88902917292133</v>
      </c>
      <c r="X61" s="664"/>
      <c r="Y61" s="664"/>
      <c r="Z61" s="664"/>
      <c r="AA61" s="664"/>
      <c r="AB61" s="664"/>
      <c r="AC61" s="664"/>
      <c r="AD61" s="664"/>
      <c r="AE61" s="664"/>
      <c r="AF61" s="664"/>
      <c r="AG61" s="664"/>
      <c r="AH61" s="664"/>
      <c r="AI61" s="664"/>
      <c r="AJ61" s="664"/>
      <c r="AK61" s="664"/>
      <c r="AL61" s="664"/>
      <c r="AM61" s="664"/>
      <c r="AN61" s="664"/>
      <c r="AO61" s="664"/>
      <c r="AP61" s="664"/>
      <c r="AQ61" s="664"/>
      <c r="AR61" s="664"/>
      <c r="AS61" s="664"/>
      <c r="AT61" s="664"/>
      <c r="AU61" s="664"/>
      <c r="AV61" s="664"/>
      <c r="AW61" s="664"/>
      <c r="AX61" s="664"/>
      <c r="AY61" s="664"/>
      <c r="AZ61" s="216"/>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2130"/>
      <c r="BX61" s="2182"/>
      <c r="BY61" s="2183"/>
      <c r="BZ61" s="2183"/>
      <c r="CA61" s="2183"/>
      <c r="CB61" s="2183"/>
      <c r="CC61" s="2183"/>
      <c r="CD61" s="2183"/>
      <c r="CE61" s="2183"/>
      <c r="CF61" s="2183"/>
      <c r="CG61" s="2183"/>
      <c r="CH61" s="2183"/>
      <c r="CI61" s="2183"/>
      <c r="CJ61" s="2183"/>
      <c r="CK61" s="2183"/>
      <c r="CL61" s="2183"/>
      <c r="CM61" s="2183"/>
      <c r="CN61" s="2183"/>
      <c r="CO61" s="2183"/>
      <c r="CP61" s="2183"/>
      <c r="CQ61" s="2183"/>
      <c r="CR61" s="2183"/>
      <c r="CS61" s="2183"/>
      <c r="CT61" s="2183"/>
      <c r="CU61" s="2183"/>
      <c r="CV61" s="2183"/>
      <c r="CW61" s="2183"/>
      <c r="CX61" s="2183"/>
      <c r="CY61" s="2183"/>
      <c r="CZ61" s="2183"/>
    </row>
    <row r="62" s="693" customFormat="true" ht="15" customHeight="true" x14ac:dyDescent="0.2">
      <c r="A62" s="2575"/>
      <c r="B62" s="1108" t="s">
        <v>158</v>
      </c>
      <c r="C62" s="948">
        <v>7.7122010758722297</v>
      </c>
      <c r="D62" s="949">
        <v>6.7249463476634128</v>
      </c>
      <c r="E62" s="949">
        <v>6.8817080414883991</v>
      </c>
      <c r="F62" s="949">
        <v>9.0801925630387448</v>
      </c>
      <c r="G62" s="950">
        <v>4.9110497275586331</v>
      </c>
      <c r="H62" s="951">
        <v>6.1805141135672494</v>
      </c>
      <c r="I62" s="949">
        <v>6.4367040460142091</v>
      </c>
      <c r="J62" s="949">
        <v>6.8023021924836478</v>
      </c>
      <c r="K62" s="949">
        <v>9.5751320425016946</v>
      </c>
      <c r="L62" s="952">
        <v>3.9870832329774011</v>
      </c>
      <c r="M62" s="953">
        <v>7.2646274588381594</v>
      </c>
      <c r="N62" s="949">
        <v>9.6908914008192522</v>
      </c>
      <c r="O62" s="949">
        <v>5.8199697056549269</v>
      </c>
      <c r="P62" s="949">
        <v>8.42944752767675</v>
      </c>
      <c r="Q62" s="950">
        <v>9.6886405122674244</v>
      </c>
      <c r="R62" s="951">
        <v>1.7186998910997133</v>
      </c>
      <c r="S62" s="949">
        <v>16.995621330276645</v>
      </c>
      <c r="T62" s="949">
        <v>0</v>
      </c>
      <c r="U62" s="949">
        <v>6.2586320901827852</v>
      </c>
      <c r="V62" s="949">
        <v>1.1563202871658158</v>
      </c>
      <c r="W62" s="2086">
        <v>16.850360190872642</v>
      </c>
      <c r="X62" s="664"/>
      <c r="Y62" s="664"/>
      <c r="Z62" s="664"/>
      <c r="AA62" s="664"/>
      <c r="AB62" s="664"/>
      <c r="AC62" s="664"/>
      <c r="AD62" s="664"/>
      <c r="AE62" s="664"/>
      <c r="AF62" s="664"/>
      <c r="AG62" s="664"/>
      <c r="AH62" s="664"/>
      <c r="AI62" s="664"/>
      <c r="AJ62" s="664"/>
      <c r="AK62" s="664"/>
      <c r="AL62" s="664"/>
      <c r="AM62" s="664"/>
      <c r="AN62" s="664"/>
      <c r="AO62" s="664"/>
      <c r="AP62" s="664"/>
      <c r="AQ62" s="664"/>
      <c r="AR62" s="664"/>
      <c r="AS62" s="664"/>
      <c r="AT62" s="664"/>
      <c r="AU62" s="664"/>
      <c r="AV62" s="664"/>
      <c r="AW62" s="664"/>
      <c r="AX62" s="664"/>
      <c r="AY62" s="664"/>
      <c r="AZ62" s="216"/>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2130"/>
      <c r="BX62" s="2182"/>
      <c r="BY62" s="2183"/>
      <c r="BZ62" s="2183"/>
      <c r="CA62" s="2183"/>
      <c r="CB62" s="2183"/>
      <c r="CC62" s="2183"/>
      <c r="CD62" s="2183"/>
      <c r="CE62" s="2183"/>
      <c r="CF62" s="2183"/>
      <c r="CG62" s="2183"/>
      <c r="CH62" s="2183"/>
      <c r="CI62" s="2183"/>
      <c r="CJ62" s="2183"/>
      <c r="CK62" s="2183"/>
      <c r="CL62" s="2183"/>
      <c r="CM62" s="2183"/>
      <c r="CN62" s="2183"/>
      <c r="CO62" s="2183"/>
      <c r="CP62" s="2183"/>
      <c r="CQ62" s="2183"/>
      <c r="CR62" s="2183"/>
      <c r="CS62" s="2183"/>
      <c r="CT62" s="2183"/>
      <c r="CU62" s="2183"/>
      <c r="CV62" s="2183"/>
      <c r="CW62" s="2183"/>
      <c r="CX62" s="2183"/>
      <c r="CY62" s="2183"/>
      <c r="CZ62" s="2183"/>
    </row>
    <row r="63" s="693" customFormat="true" ht="15" customHeight="true" x14ac:dyDescent="0.2">
      <c r="A63" s="2575"/>
      <c r="B63" s="1108" t="s">
        <v>159</v>
      </c>
      <c r="C63" s="948">
        <v>12.991435371380616</v>
      </c>
      <c r="D63" s="949">
        <v>15.524645846668628</v>
      </c>
      <c r="E63" s="949">
        <v>17.546217280749357</v>
      </c>
      <c r="F63" s="949">
        <v>16.866961837802481</v>
      </c>
      <c r="G63" s="950">
        <v>4.1599085806615932</v>
      </c>
      <c r="H63" s="951">
        <v>19.805409656820057</v>
      </c>
      <c r="I63" s="949">
        <v>18.999405460842244</v>
      </c>
      <c r="J63" s="949">
        <v>18.319139866514604</v>
      </c>
      <c r="K63" s="949">
        <v>10.350183518319513</v>
      </c>
      <c r="L63" s="952">
        <v>3.3747154320335349</v>
      </c>
      <c r="M63" s="953">
        <v>11.743001500691776</v>
      </c>
      <c r="N63" s="949">
        <v>8.7469227400067311</v>
      </c>
      <c r="O63" s="949">
        <v>8.7845360616753769</v>
      </c>
      <c r="P63" s="949">
        <v>12.191107748123912</v>
      </c>
      <c r="Q63" s="950">
        <v>17.09313510723063</v>
      </c>
      <c r="R63" s="951">
        <v>3.7726754276527559</v>
      </c>
      <c r="S63" s="949">
        <v>33.577523340549789</v>
      </c>
      <c r="T63" s="949">
        <v>0.8628235892841889</v>
      </c>
      <c r="U63" s="949">
        <v>28.861275069535097</v>
      </c>
      <c r="V63" s="949">
        <v>8.0214698920601535</v>
      </c>
      <c r="W63" s="2086">
        <v>8.577693984346995</v>
      </c>
      <c r="X63" s="664"/>
      <c r="Y63" s="664"/>
      <c r="Z63" s="664"/>
      <c r="AA63" s="664"/>
      <c r="AB63" s="664"/>
      <c r="AC63" s="664"/>
      <c r="AD63" s="664"/>
      <c r="AE63" s="664"/>
      <c r="AF63" s="664"/>
      <c r="AG63" s="664"/>
      <c r="AH63" s="664"/>
      <c r="AI63" s="664"/>
      <c r="AJ63" s="664"/>
      <c r="AK63" s="664"/>
      <c r="AL63" s="664"/>
      <c r="AM63" s="664"/>
      <c r="AN63" s="664"/>
      <c r="AO63" s="664"/>
      <c r="AP63" s="664"/>
      <c r="AQ63" s="664"/>
      <c r="AR63" s="664"/>
      <c r="AS63" s="664"/>
      <c r="AT63" s="664"/>
      <c r="AU63" s="664"/>
      <c r="AV63" s="664"/>
      <c r="AW63" s="664"/>
      <c r="AX63" s="664"/>
      <c r="AY63" s="664"/>
      <c r="AZ63" s="216"/>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2130"/>
      <c r="BX63" s="2182"/>
      <c r="BY63" s="2183"/>
      <c r="BZ63" s="2183"/>
      <c r="CA63" s="2183"/>
      <c r="CB63" s="2183"/>
      <c r="CC63" s="2183"/>
      <c r="CD63" s="2183"/>
      <c r="CE63" s="2183"/>
      <c r="CF63" s="2183"/>
      <c r="CG63" s="2183"/>
      <c r="CH63" s="2183"/>
      <c r="CI63" s="2183"/>
      <c r="CJ63" s="2183"/>
      <c r="CK63" s="2183"/>
      <c r="CL63" s="2183"/>
      <c r="CM63" s="2183"/>
      <c r="CN63" s="2183"/>
      <c r="CO63" s="2183"/>
      <c r="CP63" s="2183"/>
      <c r="CQ63" s="2183"/>
      <c r="CR63" s="2183"/>
      <c r="CS63" s="2183"/>
      <c r="CT63" s="2183"/>
      <c r="CU63" s="2183"/>
      <c r="CV63" s="2183"/>
      <c r="CW63" s="2183"/>
      <c r="CX63" s="2183"/>
      <c r="CY63" s="2183"/>
      <c r="CZ63" s="2183"/>
    </row>
    <row r="64" s="693" customFormat="true" ht="15" customHeight="true" x14ac:dyDescent="0.2">
      <c r="A64" s="2575"/>
      <c r="B64" s="1108" t="s">
        <v>160</v>
      </c>
      <c r="C64" s="948">
        <v>5.5073541429947843</v>
      </c>
      <c r="D64" s="949">
        <v>8.9815746436057626</v>
      </c>
      <c r="E64" s="949">
        <v>12.579548012793037</v>
      </c>
      <c r="F64" s="949">
        <v>6.6925088698420145</v>
      </c>
      <c r="G64" s="950">
        <v>3.6298577854083849</v>
      </c>
      <c r="H64" s="951">
        <v>7.3790244860245169</v>
      </c>
      <c r="I64" s="949">
        <v>14.09331726673588</v>
      </c>
      <c r="J64" s="949">
        <v>8.8223890531011726</v>
      </c>
      <c r="K64" s="949">
        <v>6.2773313436928619</v>
      </c>
      <c r="L64" s="952">
        <v>1.8914286258849666</v>
      </c>
      <c r="M64" s="953">
        <v>4.9872872563697719</v>
      </c>
      <c r="N64" s="949">
        <v>4.9875605137977814</v>
      </c>
      <c r="O64" s="949">
        <v>3.9688055272981742</v>
      </c>
      <c r="P64" s="949">
        <v>9.506506002788818</v>
      </c>
      <c r="Q64" s="950">
        <v>11.647578944604597</v>
      </c>
      <c r="R64" s="951">
        <v>0.53264419731791379</v>
      </c>
      <c r="S64" s="949">
        <v>4.2172808260779737</v>
      </c>
      <c r="T64" s="949">
        <v>18.24001034481725</v>
      </c>
      <c r="U64" s="949">
        <v>20.449471665206147</v>
      </c>
      <c r="V64" s="949">
        <v>0.31060790194606708</v>
      </c>
      <c r="W64" s="2086">
        <v>0.34730118410757005</v>
      </c>
      <c r="X64" s="664"/>
      <c r="Y64" s="664"/>
      <c r="Z64" s="664"/>
      <c r="AA64" s="664"/>
      <c r="AB64" s="664"/>
      <c r="AC64" s="664"/>
      <c r="AD64" s="664"/>
      <c r="AE64" s="664"/>
      <c r="AF64" s="664"/>
      <c r="AG64" s="664"/>
      <c r="AH64" s="664"/>
      <c r="AI64" s="664"/>
      <c r="AJ64" s="664"/>
      <c r="AK64" s="664"/>
      <c r="AL64" s="664"/>
      <c r="AM64" s="664"/>
      <c r="AN64" s="664"/>
      <c r="AO64" s="664"/>
      <c r="AP64" s="664"/>
      <c r="AQ64" s="664"/>
      <c r="AR64" s="664"/>
      <c r="AS64" s="664"/>
      <c r="AT64" s="664"/>
      <c r="AU64" s="664"/>
      <c r="AV64" s="664"/>
      <c r="AW64" s="664"/>
      <c r="AX64" s="664"/>
      <c r="AY64" s="664"/>
      <c r="AZ64" s="216"/>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2130"/>
      <c r="BX64" s="2182"/>
      <c r="BY64" s="2183"/>
      <c r="BZ64" s="2183"/>
      <c r="CA64" s="2183"/>
      <c r="CB64" s="2183"/>
      <c r="CC64" s="2183"/>
      <c r="CD64" s="2183"/>
      <c r="CE64" s="2183"/>
      <c r="CF64" s="2183"/>
      <c r="CG64" s="2183"/>
      <c r="CH64" s="2183"/>
      <c r="CI64" s="2183"/>
      <c r="CJ64" s="2183"/>
      <c r="CK64" s="2183"/>
      <c r="CL64" s="2183"/>
      <c r="CM64" s="2183"/>
      <c r="CN64" s="2183"/>
      <c r="CO64" s="2183"/>
      <c r="CP64" s="2183"/>
      <c r="CQ64" s="2183"/>
      <c r="CR64" s="2183"/>
      <c r="CS64" s="2183"/>
      <c r="CT64" s="2183"/>
      <c r="CU64" s="2183"/>
      <c r="CV64" s="2183"/>
      <c r="CW64" s="2183"/>
      <c r="CX64" s="2183"/>
      <c r="CY64" s="2183"/>
      <c r="CZ64" s="2183"/>
    </row>
    <row r="65" s="693" customFormat="true" ht="15" customHeight="true" x14ac:dyDescent="0.2">
      <c r="A65" s="2575"/>
      <c r="B65" s="1108" t="s">
        <v>161</v>
      </c>
      <c r="C65" s="948">
        <v>0.15788840356034847</v>
      </c>
      <c r="D65" s="949">
        <v>5.6256297264795294E-2</v>
      </c>
      <c r="E65" s="949">
        <v>7.3937160074110567E-2</v>
      </c>
      <c r="F65" s="949">
        <v>0</v>
      </c>
      <c r="G65" s="950">
        <v>0</v>
      </c>
      <c r="H65" s="951">
        <v>8.0103811331377991E-2</v>
      </c>
      <c r="I65" s="949">
        <v>0.10691387924251443</v>
      </c>
      <c r="J65" s="949">
        <v>0</v>
      </c>
      <c r="K65" s="949">
        <v>0</v>
      </c>
      <c r="L65" s="952">
        <v>0</v>
      </c>
      <c r="M65" s="953">
        <v>0</v>
      </c>
      <c r="N65" s="949">
        <v>0.54853760668492868</v>
      </c>
      <c r="O65" s="949">
        <v>0</v>
      </c>
      <c r="P65" s="949">
        <v>0</v>
      </c>
      <c r="Q65" s="950">
        <v>0</v>
      </c>
      <c r="R65" s="951">
        <v>6.8062403866277654E-2</v>
      </c>
      <c r="S65" s="949">
        <v>0</v>
      </c>
      <c r="T65" s="949">
        <v>0.1430310166319772</v>
      </c>
      <c r="U65" s="949">
        <v>0.12582006600270632</v>
      </c>
      <c r="V65" s="949">
        <v>0</v>
      </c>
      <c r="W65" s="2086">
        <v>0</v>
      </c>
      <c r="X65" s="664"/>
      <c r="Y65" s="664"/>
      <c r="Z65" s="664"/>
      <c r="AA65" s="664"/>
      <c r="AB65" s="664"/>
      <c r="AC65" s="664"/>
      <c r="AD65" s="664"/>
      <c r="AE65" s="664"/>
      <c r="AF65" s="664"/>
      <c r="AG65" s="664"/>
      <c r="AH65" s="664"/>
      <c r="AI65" s="664"/>
      <c r="AJ65" s="664"/>
      <c r="AK65" s="664"/>
      <c r="AL65" s="664"/>
      <c r="AM65" s="664"/>
      <c r="AN65" s="664"/>
      <c r="AO65" s="664"/>
      <c r="AP65" s="664"/>
      <c r="AQ65" s="664"/>
      <c r="AR65" s="664"/>
      <c r="AS65" s="664"/>
      <c r="AT65" s="664"/>
      <c r="AU65" s="664"/>
      <c r="AV65" s="664"/>
      <c r="AW65" s="664"/>
      <c r="AX65" s="664"/>
      <c r="AY65" s="664"/>
      <c r="AZ65" s="216"/>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2130"/>
      <c r="BX65" s="2182"/>
      <c r="BY65" s="2183"/>
      <c r="BZ65" s="2183"/>
      <c r="CA65" s="2183"/>
      <c r="CB65" s="2183"/>
      <c r="CC65" s="2183"/>
      <c r="CD65" s="2183"/>
      <c r="CE65" s="2183"/>
      <c r="CF65" s="2183"/>
      <c r="CG65" s="2183"/>
      <c r="CH65" s="2183"/>
      <c r="CI65" s="2183"/>
      <c r="CJ65" s="2183"/>
      <c r="CK65" s="2183"/>
      <c r="CL65" s="2183"/>
      <c r="CM65" s="2183"/>
      <c r="CN65" s="2183"/>
      <c r="CO65" s="2183"/>
      <c r="CP65" s="2183"/>
      <c r="CQ65" s="2183"/>
      <c r="CR65" s="2183"/>
      <c r="CS65" s="2183"/>
      <c r="CT65" s="2183"/>
      <c r="CU65" s="2183"/>
      <c r="CV65" s="2183"/>
      <c r="CW65" s="2183"/>
      <c r="CX65" s="2183"/>
      <c r="CY65" s="2183"/>
      <c r="CZ65" s="2183"/>
    </row>
    <row r="66" s="693" customFormat="true" ht="15" customHeight="true" x14ac:dyDescent="0.2">
      <c r="A66" s="2575"/>
      <c r="B66" s="1108" t="s">
        <v>162</v>
      </c>
      <c r="C66" s="948">
        <v>12.561938788323404</v>
      </c>
      <c r="D66" s="949">
        <v>10.698245361895014</v>
      </c>
      <c r="E66" s="949">
        <v>8.4703762851367657</v>
      </c>
      <c r="F66" s="949">
        <v>5.2132021955329533</v>
      </c>
      <c r="G66" s="950">
        <v>2.0692838509063676</v>
      </c>
      <c r="H66" s="951">
        <v>10.853451568104724</v>
      </c>
      <c r="I66" s="949">
        <v>7.3320715133745784</v>
      </c>
      <c r="J66" s="949">
        <v>6.706789746746816</v>
      </c>
      <c r="K66" s="949">
        <v>3.2935194641776215</v>
      </c>
      <c r="L66" s="952">
        <v>1.2237979677094042</v>
      </c>
      <c r="M66" s="953">
        <v>15.227895452584059</v>
      </c>
      <c r="N66" s="949">
        <v>9.8608393588812024</v>
      </c>
      <c r="O66" s="949">
        <v>13.006466956446557</v>
      </c>
      <c r="P66" s="949">
        <v>12.446022353752738</v>
      </c>
      <c r="Q66" s="950">
        <v>10.253252955647953</v>
      </c>
      <c r="R66" s="951">
        <v>2.0224625215589329</v>
      </c>
      <c r="S66" s="949">
        <v>13.685954060988797</v>
      </c>
      <c r="T66" s="949">
        <v>0.53066528596691342</v>
      </c>
      <c r="U66" s="949">
        <v>7.0873759484902834</v>
      </c>
      <c r="V66" s="949">
        <v>7.329652338343899</v>
      </c>
      <c r="W66" s="2086">
        <v>16.695357701156485</v>
      </c>
      <c r="X66" s="664"/>
      <c r="Y66" s="664"/>
      <c r="Z66" s="664"/>
      <c r="AA66" s="664"/>
      <c r="AB66" s="664"/>
      <c r="AC66" s="664"/>
      <c r="AD66" s="664"/>
      <c r="AE66" s="664"/>
      <c r="AF66" s="664"/>
      <c r="AG66" s="664"/>
      <c r="AH66" s="664"/>
      <c r="AI66" s="664"/>
      <c r="AJ66" s="664"/>
      <c r="AK66" s="664"/>
      <c r="AL66" s="664"/>
      <c r="AM66" s="664"/>
      <c r="AN66" s="664"/>
      <c r="AO66" s="664"/>
      <c r="AP66" s="664"/>
      <c r="AQ66" s="664"/>
      <c r="AR66" s="664"/>
      <c r="AS66" s="664"/>
      <c r="AT66" s="664"/>
      <c r="AU66" s="664"/>
      <c r="AV66" s="664"/>
      <c r="AW66" s="664"/>
      <c r="AX66" s="664"/>
      <c r="AY66" s="664"/>
      <c r="AZ66" s="216"/>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2130"/>
      <c r="BX66" s="2182"/>
      <c r="BY66" s="2183"/>
      <c r="BZ66" s="2183"/>
      <c r="CA66" s="2183"/>
      <c r="CB66" s="2183"/>
      <c r="CC66" s="2183"/>
      <c r="CD66" s="2183"/>
      <c r="CE66" s="2183"/>
      <c r="CF66" s="2183"/>
      <c r="CG66" s="2183"/>
      <c r="CH66" s="2183"/>
      <c r="CI66" s="2183"/>
      <c r="CJ66" s="2183"/>
      <c r="CK66" s="2183"/>
      <c r="CL66" s="2183"/>
      <c r="CM66" s="2183"/>
      <c r="CN66" s="2183"/>
      <c r="CO66" s="2183"/>
      <c r="CP66" s="2183"/>
      <c r="CQ66" s="2183"/>
      <c r="CR66" s="2183"/>
      <c r="CS66" s="2183"/>
      <c r="CT66" s="2183"/>
      <c r="CU66" s="2183"/>
      <c r="CV66" s="2183"/>
      <c r="CW66" s="2183"/>
      <c r="CX66" s="2183"/>
      <c r="CY66" s="2183"/>
      <c r="CZ66" s="2183"/>
    </row>
    <row r="67" s="693" customFormat="true" ht="15" customHeight="true" x14ac:dyDescent="0.2">
      <c r="A67" s="2575"/>
      <c r="B67" s="1108" t="s">
        <v>163</v>
      </c>
      <c r="C67" s="948">
        <v>1.4995329772357588</v>
      </c>
      <c r="D67" s="949">
        <v>2.6821090946453041</v>
      </c>
      <c r="E67" s="949">
        <v>2.2315748256105552</v>
      </c>
      <c r="F67" s="949">
        <v>0.95460956522395035</v>
      </c>
      <c r="G67" s="950">
        <v>0</v>
      </c>
      <c r="H67" s="951">
        <v>1.9892343651291828</v>
      </c>
      <c r="I67" s="949">
        <v>2.2565537765386097</v>
      </c>
      <c r="J67" s="949">
        <v>1.2569829964629109</v>
      </c>
      <c r="K67" s="949">
        <v>0.69906586840804585</v>
      </c>
      <c r="L67" s="952">
        <v>0</v>
      </c>
      <c r="M67" s="953">
        <v>0.56377569363791491</v>
      </c>
      <c r="N67" s="949">
        <v>2.2018082043701472</v>
      </c>
      <c r="O67" s="949">
        <v>2.4580207261969891</v>
      </c>
      <c r="P67" s="949">
        <v>3.588531937789976</v>
      </c>
      <c r="Q67" s="950">
        <v>1.1962910322057898</v>
      </c>
      <c r="R67" s="951">
        <v>4.5948332283547548E-2</v>
      </c>
      <c r="S67" s="949">
        <v>1.7230439540066109</v>
      </c>
      <c r="T67" s="949">
        <v>0.24810754906712551</v>
      </c>
      <c r="U67" s="949">
        <v>5.7733949170908572</v>
      </c>
      <c r="V67" s="949">
        <v>0.34943388968932548</v>
      </c>
      <c r="W67" s="2086">
        <v>0.92689598543833451</v>
      </c>
      <c r="X67" s="664"/>
      <c r="Y67" s="664"/>
      <c r="Z67" s="664"/>
      <c r="AA67" s="664"/>
      <c r="AB67" s="664"/>
      <c r="AC67" s="664"/>
      <c r="AD67" s="664"/>
      <c r="AE67" s="664"/>
      <c r="AF67" s="664"/>
      <c r="AG67" s="664"/>
      <c r="AH67" s="664"/>
      <c r="AI67" s="664"/>
      <c r="AJ67" s="664"/>
      <c r="AK67" s="664"/>
      <c r="AL67" s="664"/>
      <c r="AM67" s="664"/>
      <c r="AN67" s="664"/>
      <c r="AO67" s="664"/>
      <c r="AP67" s="664"/>
      <c r="AQ67" s="664"/>
      <c r="AR67" s="664"/>
      <c r="AS67" s="664"/>
      <c r="AT67" s="664"/>
      <c r="AU67" s="664"/>
      <c r="AV67" s="664"/>
      <c r="AW67" s="664"/>
      <c r="AX67" s="664"/>
      <c r="AY67" s="664"/>
      <c r="AZ67" s="216"/>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2130"/>
      <c r="BX67" s="2182"/>
      <c r="BY67" s="2183"/>
      <c r="BZ67" s="2183"/>
      <c r="CA67" s="2183"/>
      <c r="CB67" s="2183"/>
      <c r="CC67" s="2183"/>
      <c r="CD67" s="2183"/>
      <c r="CE67" s="2183"/>
      <c r="CF67" s="2183"/>
      <c r="CG67" s="2183"/>
      <c r="CH67" s="2183"/>
      <c r="CI67" s="2183"/>
      <c r="CJ67" s="2183"/>
      <c r="CK67" s="2183"/>
      <c r="CL67" s="2183"/>
      <c r="CM67" s="2183"/>
      <c r="CN67" s="2183"/>
      <c r="CO67" s="2183"/>
      <c r="CP67" s="2183"/>
      <c r="CQ67" s="2183"/>
      <c r="CR67" s="2183"/>
      <c r="CS67" s="2183"/>
      <c r="CT67" s="2183"/>
      <c r="CU67" s="2183"/>
      <c r="CV67" s="2183"/>
      <c r="CW67" s="2183"/>
      <c r="CX67" s="2183"/>
      <c r="CY67" s="2183"/>
      <c r="CZ67" s="2183"/>
    </row>
    <row r="68" s="693" customFormat="true" ht="15" customHeight="true" x14ac:dyDescent="0.2">
      <c r="A68" s="2575"/>
      <c r="B68" s="1108" t="s">
        <v>164</v>
      </c>
      <c r="C68" s="948">
        <v>40.147865897554119</v>
      </c>
      <c r="D68" s="949">
        <v>27.878619407593014</v>
      </c>
      <c r="E68" s="949">
        <v>22.146580653141797</v>
      </c>
      <c r="F68" s="949">
        <v>12.75704865624915</v>
      </c>
      <c r="G68" s="950">
        <v>3.4278534835647445</v>
      </c>
      <c r="H68" s="951">
        <v>18.457323633713163</v>
      </c>
      <c r="I68" s="949">
        <v>16.872121907505662</v>
      </c>
      <c r="J68" s="949">
        <v>15.517388826333425</v>
      </c>
      <c r="K68" s="949">
        <v>6.4307657787340977</v>
      </c>
      <c r="L68" s="952">
        <v>2.8979571256740715</v>
      </c>
      <c r="M68" s="953">
        <v>47.398019591833922</v>
      </c>
      <c r="N68" s="949">
        <v>50.903588525248622</v>
      </c>
      <c r="O68" s="949">
        <v>50.407823161221124</v>
      </c>
      <c r="P68" s="949">
        <v>33.648182653373432</v>
      </c>
      <c r="Q68" s="950">
        <v>29.513141886681499</v>
      </c>
      <c r="R68" s="951">
        <v>15.88612522347019</v>
      </c>
      <c r="S68" s="949">
        <v>11.144221963446526</v>
      </c>
      <c r="T68" s="949">
        <v>43.649197720033882</v>
      </c>
      <c r="U68" s="949">
        <v>17.206697726809558</v>
      </c>
      <c r="V68" s="949">
        <v>18.148111217217753</v>
      </c>
      <c r="W68" s="2086">
        <v>18.622744797848835</v>
      </c>
      <c r="X68" s="664"/>
      <c r="Y68" s="664"/>
      <c r="Z68" s="664"/>
      <c r="AA68" s="664"/>
      <c r="AB68" s="664"/>
      <c r="AC68" s="664"/>
      <c r="AD68" s="664"/>
      <c r="AE68" s="664"/>
      <c r="AF68" s="664"/>
      <c r="AG68" s="664"/>
      <c r="AH68" s="664"/>
      <c r="AI68" s="664"/>
      <c r="AJ68" s="664"/>
      <c r="AK68" s="664"/>
      <c r="AL68" s="664"/>
      <c r="AM68" s="664"/>
      <c r="AN68" s="664"/>
      <c r="AO68" s="664"/>
      <c r="AP68" s="664"/>
      <c r="AQ68" s="664"/>
      <c r="AR68" s="664"/>
      <c r="AS68" s="664"/>
      <c r="AT68" s="664"/>
      <c r="AU68" s="664"/>
      <c r="AV68" s="664"/>
      <c r="AW68" s="664"/>
      <c r="AX68" s="664"/>
      <c r="AY68" s="664"/>
      <c r="AZ68" s="216"/>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2130"/>
      <c r="BX68" s="2182"/>
      <c r="BY68" s="2183"/>
      <c r="BZ68" s="2183"/>
      <c r="CA68" s="2183"/>
      <c r="CB68" s="2183"/>
      <c r="CC68" s="2183"/>
      <c r="CD68" s="2183"/>
      <c r="CE68" s="2183"/>
      <c r="CF68" s="2183"/>
      <c r="CG68" s="2183"/>
      <c r="CH68" s="2183"/>
      <c r="CI68" s="2183"/>
      <c r="CJ68" s="2183"/>
      <c r="CK68" s="2183"/>
      <c r="CL68" s="2183"/>
      <c r="CM68" s="2183"/>
      <c r="CN68" s="2183"/>
      <c r="CO68" s="2183"/>
      <c r="CP68" s="2183"/>
      <c r="CQ68" s="2183"/>
      <c r="CR68" s="2183"/>
      <c r="CS68" s="2183"/>
      <c r="CT68" s="2183"/>
      <c r="CU68" s="2183"/>
      <c r="CV68" s="2183"/>
      <c r="CW68" s="2183"/>
      <c r="CX68" s="2183"/>
      <c r="CY68" s="2183"/>
      <c r="CZ68" s="2183"/>
    </row>
    <row r="69" s="693" customFormat="true" ht="15" customHeight="true" x14ac:dyDescent="0.2">
      <c r="A69" s="2575"/>
      <c r="B69" s="1108" t="s">
        <v>165</v>
      </c>
      <c r="C69" s="948">
        <v>0.37217506149932422</v>
      </c>
      <c r="D69" s="949">
        <v>2.392902288332829</v>
      </c>
      <c r="E69" s="949">
        <v>5.9562915660291944</v>
      </c>
      <c r="F69" s="949">
        <v>5.8798596000807013</v>
      </c>
      <c r="G69" s="950">
        <v>9.177516371446595</v>
      </c>
      <c r="H69" s="951">
        <v>1.9532865120625016</v>
      </c>
      <c r="I69" s="949">
        <v>6.6636300179202061</v>
      </c>
      <c r="J69" s="949">
        <v>6.2867641555382185</v>
      </c>
      <c r="K69" s="949">
        <v>7.8972652771755119</v>
      </c>
      <c r="L69" s="952">
        <v>9.1035869152976847</v>
      </c>
      <c r="M69" s="953">
        <v>0</v>
      </c>
      <c r="N69" s="949">
        <v>0</v>
      </c>
      <c r="O69" s="949">
        <v>0.59833579091619249</v>
      </c>
      <c r="P69" s="949">
        <v>0.28026410088069204</v>
      </c>
      <c r="Q69" s="950">
        <v>4.3299266814229975</v>
      </c>
      <c r="R69" s="951">
        <v>4.2816095577460551</v>
      </c>
      <c r="S69" s="949">
        <v>0</v>
      </c>
      <c r="T69" s="949">
        <v>14.854792727349631</v>
      </c>
      <c r="U69" s="949">
        <v>0</v>
      </c>
      <c r="V69" s="949">
        <v>6.9867237680905081</v>
      </c>
      <c r="W69" s="2086">
        <v>1.2710287652479482</v>
      </c>
      <c r="X69" s="664"/>
      <c r="Y69" s="664"/>
      <c r="Z69" s="664"/>
      <c r="AA69" s="664"/>
      <c r="AB69" s="664"/>
      <c r="AC69" s="664"/>
      <c r="AD69" s="664"/>
      <c r="AE69" s="664"/>
      <c r="AF69" s="664"/>
      <c r="AG69" s="664"/>
      <c r="AH69" s="664"/>
      <c r="AI69" s="664"/>
      <c r="AJ69" s="664"/>
      <c r="AK69" s="664"/>
      <c r="AL69" s="664"/>
      <c r="AM69" s="664"/>
      <c r="AN69" s="664"/>
      <c r="AO69" s="664"/>
      <c r="AP69" s="664"/>
      <c r="AQ69" s="664"/>
      <c r="AR69" s="664"/>
      <c r="AS69" s="664"/>
      <c r="AT69" s="664"/>
      <c r="AU69" s="664"/>
      <c r="AV69" s="664"/>
      <c r="AW69" s="664"/>
      <c r="AX69" s="664"/>
      <c r="AY69" s="664"/>
      <c r="AZ69" s="216"/>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2130"/>
      <c r="BX69" s="2182"/>
      <c r="BY69" s="2183"/>
      <c r="BZ69" s="2183"/>
      <c r="CA69" s="2183"/>
      <c r="CB69" s="2183"/>
      <c r="CC69" s="2183"/>
      <c r="CD69" s="2183"/>
      <c r="CE69" s="2183"/>
      <c r="CF69" s="2183"/>
      <c r="CG69" s="2183"/>
      <c r="CH69" s="2183"/>
      <c r="CI69" s="2183"/>
      <c r="CJ69" s="2183"/>
      <c r="CK69" s="2183"/>
      <c r="CL69" s="2183"/>
      <c r="CM69" s="2183"/>
      <c r="CN69" s="2183"/>
      <c r="CO69" s="2183"/>
      <c r="CP69" s="2183"/>
      <c r="CQ69" s="2183"/>
      <c r="CR69" s="2183"/>
      <c r="CS69" s="2183"/>
      <c r="CT69" s="2183"/>
      <c r="CU69" s="2183"/>
      <c r="CV69" s="2183"/>
      <c r="CW69" s="2183"/>
      <c r="CX69" s="2183"/>
      <c r="CY69" s="2183"/>
      <c r="CZ69" s="2183"/>
    </row>
    <row r="70" s="693" customFormat="true" ht="15" customHeight="true" x14ac:dyDescent="0.2">
      <c r="A70" s="2575"/>
      <c r="B70" s="1108" t="s">
        <v>166</v>
      </c>
      <c r="C70" s="948">
        <v>2.0597823480394322</v>
      </c>
      <c r="D70" s="949">
        <v>1.7626633087061667</v>
      </c>
      <c r="E70" s="949">
        <v>1.1635422343055486</v>
      </c>
      <c r="F70" s="949">
        <v>4.1004955833094892</v>
      </c>
      <c r="G70" s="950">
        <v>7.0163660604251481</v>
      </c>
      <c r="H70" s="951">
        <v>1.013957526131644</v>
      </c>
      <c r="I70" s="949">
        <v>0.87702400840885852</v>
      </c>
      <c r="J70" s="949">
        <v>2.0270120160940777</v>
      </c>
      <c r="K70" s="949">
        <v>7.9348556911175736</v>
      </c>
      <c r="L70" s="952">
        <v>5.5286799386295353</v>
      </c>
      <c r="M70" s="953">
        <v>2.8405933390503924</v>
      </c>
      <c r="N70" s="949">
        <v>2.413537158513992</v>
      </c>
      <c r="O70" s="949">
        <v>3.0529439904210007</v>
      </c>
      <c r="P70" s="949">
        <v>2.9880707924796521</v>
      </c>
      <c r="Q70" s="950">
        <v>1.8491119938287746</v>
      </c>
      <c r="R70" s="951">
        <v>14.680181680902935</v>
      </c>
      <c r="S70" s="949">
        <v>0</v>
      </c>
      <c r="T70" s="949">
        <v>1.692870601183032E-2</v>
      </c>
      <c r="U70" s="949">
        <v>1.4328923886790108</v>
      </c>
      <c r="V70" s="949">
        <v>0.80851301660514308</v>
      </c>
      <c r="W70" s="2086">
        <v>2.4240206975684115</v>
      </c>
      <c r="X70" s="664"/>
      <c r="Y70" s="664"/>
      <c r="Z70" s="664"/>
      <c r="AA70" s="664"/>
      <c r="AB70" s="664"/>
      <c r="AC70" s="664"/>
      <c r="AD70" s="664"/>
      <c r="AE70" s="664"/>
      <c r="AF70" s="664"/>
      <c r="AG70" s="664"/>
      <c r="AH70" s="664"/>
      <c r="AI70" s="664"/>
      <c r="AJ70" s="664"/>
      <c r="AK70" s="664"/>
      <c r="AL70" s="664"/>
      <c r="AM70" s="664"/>
      <c r="AN70" s="664"/>
      <c r="AO70" s="664"/>
      <c r="AP70" s="664"/>
      <c r="AQ70" s="664"/>
      <c r="AR70" s="664"/>
      <c r="AS70" s="664"/>
      <c r="AT70" s="664"/>
      <c r="AU70" s="664"/>
      <c r="AV70" s="664"/>
      <c r="AW70" s="664"/>
      <c r="AX70" s="664"/>
      <c r="AY70" s="664"/>
      <c r="AZ70" s="216"/>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2130"/>
      <c r="BX70" s="2182"/>
      <c r="BY70" s="2183"/>
      <c r="BZ70" s="2183"/>
      <c r="CA70" s="2183"/>
      <c r="CB70" s="2183"/>
      <c r="CC70" s="2183"/>
      <c r="CD70" s="2183"/>
      <c r="CE70" s="2183"/>
      <c r="CF70" s="2183"/>
      <c r="CG70" s="2183"/>
      <c r="CH70" s="2183"/>
      <c r="CI70" s="2183"/>
      <c r="CJ70" s="2183"/>
      <c r="CK70" s="2183"/>
      <c r="CL70" s="2183"/>
      <c r="CM70" s="2183"/>
      <c r="CN70" s="2183"/>
      <c r="CO70" s="2183"/>
      <c r="CP70" s="2183"/>
      <c r="CQ70" s="2183"/>
      <c r="CR70" s="2183"/>
      <c r="CS70" s="2183"/>
      <c r="CT70" s="2183"/>
      <c r="CU70" s="2183"/>
      <c r="CV70" s="2183"/>
      <c r="CW70" s="2183"/>
      <c r="CX70" s="2183"/>
      <c r="CY70" s="2183"/>
      <c r="CZ70" s="2183"/>
    </row>
    <row r="71" s="693" customFormat="true" ht="15" customHeight="true" x14ac:dyDescent="0.2">
      <c r="A71" s="849"/>
      <c r="B71" s="1109"/>
      <c r="C71" s="948"/>
      <c r="D71" s="949"/>
      <c r="E71" s="949"/>
      <c r="F71" s="949"/>
      <c r="G71" s="950"/>
      <c r="H71" s="951"/>
      <c r="I71" s="949"/>
      <c r="J71" s="949"/>
      <c r="K71" s="949"/>
      <c r="L71" s="952"/>
      <c r="M71" s="953"/>
      <c r="N71" s="949"/>
      <c r="O71" s="949"/>
      <c r="P71" s="949"/>
      <c r="Q71" s="950"/>
      <c r="R71" s="951"/>
      <c r="S71" s="949"/>
      <c r="T71" s="949"/>
      <c r="U71" s="949"/>
      <c r="V71" s="949"/>
      <c r="W71" s="2086"/>
      <c r="X71" s="664"/>
      <c r="Y71" s="664"/>
      <c r="Z71" s="664"/>
      <c r="AA71" s="664"/>
      <c r="AB71" s="664"/>
      <c r="AC71" s="664"/>
      <c r="AD71" s="664"/>
      <c r="AE71" s="664"/>
      <c r="AF71" s="664"/>
      <c r="AG71" s="664"/>
      <c r="AH71" s="664"/>
      <c r="AI71" s="664"/>
      <c r="AJ71" s="664"/>
      <c r="AK71" s="664"/>
      <c r="AL71" s="664"/>
      <c r="AM71" s="664"/>
      <c r="AN71" s="664"/>
      <c r="AO71" s="664"/>
      <c r="AP71" s="664"/>
      <c r="AQ71" s="664"/>
      <c r="AR71" s="664"/>
      <c r="AS71" s="664"/>
      <c r="AT71" s="664"/>
      <c r="AU71" s="664"/>
      <c r="AV71" s="664"/>
      <c r="AW71" s="664"/>
      <c r="AX71" s="664"/>
      <c r="AY71" s="664"/>
      <c r="AZ71" s="216"/>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2130"/>
      <c r="BX71" s="2182"/>
      <c r="BY71" s="2183"/>
      <c r="BZ71" s="2183"/>
      <c r="CA71" s="2183"/>
      <c r="CB71" s="2183"/>
      <c r="CC71" s="2183"/>
      <c r="CD71" s="2183"/>
      <c r="CE71" s="2183"/>
      <c r="CF71" s="2183"/>
      <c r="CG71" s="2183"/>
      <c r="CH71" s="2183"/>
      <c r="CI71" s="2183"/>
      <c r="CJ71" s="2183"/>
      <c r="CK71" s="2183"/>
      <c r="CL71" s="2183"/>
      <c r="CM71" s="2183"/>
      <c r="CN71" s="2183"/>
      <c r="CO71" s="2183"/>
      <c r="CP71" s="2183"/>
      <c r="CQ71" s="2183"/>
      <c r="CR71" s="2183"/>
      <c r="CS71" s="2183"/>
      <c r="CT71" s="2183"/>
      <c r="CU71" s="2183"/>
      <c r="CV71" s="2183"/>
      <c r="CW71" s="2183"/>
      <c r="CX71" s="2183"/>
      <c r="CY71" s="2183"/>
      <c r="CZ71" s="2183"/>
    </row>
    <row r="72" s="693" customFormat="true" ht="15" customHeight="true" x14ac:dyDescent="0.2">
      <c r="A72" s="849"/>
      <c r="B72" s="1109"/>
      <c r="C72" s="948"/>
      <c r="D72" s="949"/>
      <c r="E72" s="949"/>
      <c r="F72" s="949"/>
      <c r="G72" s="950"/>
      <c r="H72" s="951"/>
      <c r="I72" s="949"/>
      <c r="J72" s="949"/>
      <c r="K72" s="949"/>
      <c r="L72" s="952"/>
      <c r="M72" s="953"/>
      <c r="N72" s="949"/>
      <c r="O72" s="949"/>
      <c r="P72" s="949"/>
      <c r="Q72" s="950"/>
      <c r="R72" s="951"/>
      <c r="S72" s="949"/>
      <c r="T72" s="949"/>
      <c r="U72" s="949"/>
      <c r="V72" s="949"/>
      <c r="W72" s="2086"/>
      <c r="X72" s="664"/>
      <c r="Y72" s="664"/>
      <c r="Z72" s="664"/>
      <c r="AA72" s="664"/>
      <c r="AB72" s="664"/>
      <c r="AC72" s="664"/>
      <c r="AD72" s="664"/>
      <c r="AE72" s="664"/>
      <c r="AF72" s="664"/>
      <c r="AG72" s="664"/>
      <c r="AH72" s="664"/>
      <c r="AI72" s="664"/>
      <c r="AJ72" s="664"/>
      <c r="AK72" s="664"/>
      <c r="AL72" s="664"/>
      <c r="AM72" s="664"/>
      <c r="AN72" s="664"/>
      <c r="AO72" s="664"/>
      <c r="AP72" s="664"/>
      <c r="AQ72" s="664"/>
      <c r="AR72" s="664"/>
      <c r="AS72" s="664"/>
      <c r="AT72" s="664"/>
      <c r="AU72" s="664"/>
      <c r="AV72" s="664"/>
      <c r="AW72" s="664"/>
      <c r="AX72" s="664"/>
      <c r="AY72" s="664"/>
      <c r="AZ72" s="216"/>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2130"/>
      <c r="BX72" s="2182"/>
      <c r="BY72" s="2183"/>
      <c r="BZ72" s="2183"/>
      <c r="CA72" s="2183"/>
      <c r="CB72" s="2183"/>
      <c r="CC72" s="2183"/>
      <c r="CD72" s="2183"/>
      <c r="CE72" s="2183"/>
      <c r="CF72" s="2183"/>
      <c r="CG72" s="2183"/>
      <c r="CH72" s="2183"/>
      <c r="CI72" s="2183"/>
      <c r="CJ72" s="2183"/>
      <c r="CK72" s="2183"/>
      <c r="CL72" s="2183"/>
      <c r="CM72" s="2183"/>
      <c r="CN72" s="2183"/>
      <c r="CO72" s="2183"/>
      <c r="CP72" s="2183"/>
      <c r="CQ72" s="2183"/>
      <c r="CR72" s="2183"/>
      <c r="CS72" s="2183"/>
      <c r="CT72" s="2183"/>
      <c r="CU72" s="2183"/>
      <c r="CV72" s="2183"/>
      <c r="CW72" s="2183"/>
      <c r="CX72" s="2183"/>
      <c r="CY72" s="2183"/>
      <c r="CZ72" s="2183"/>
    </row>
    <row r="73" s="693" customFormat="true" ht="15" customHeight="true" x14ac:dyDescent="0.2">
      <c r="A73" s="849"/>
      <c r="B73" s="1109"/>
      <c r="C73" s="948"/>
      <c r="D73" s="949"/>
      <c r="E73" s="949"/>
      <c r="F73" s="949"/>
      <c r="G73" s="950"/>
      <c r="H73" s="951"/>
      <c r="I73" s="949"/>
      <c r="J73" s="949"/>
      <c r="K73" s="949"/>
      <c r="L73" s="952"/>
      <c r="M73" s="953"/>
      <c r="N73" s="949"/>
      <c r="O73" s="949"/>
      <c r="P73" s="949"/>
      <c r="Q73" s="950"/>
      <c r="R73" s="951"/>
      <c r="S73" s="949"/>
      <c r="T73" s="949"/>
      <c r="U73" s="949"/>
      <c r="V73" s="949"/>
      <c r="W73" s="2086"/>
      <c r="X73" s="664"/>
      <c r="Y73" s="664"/>
      <c r="Z73" s="664"/>
      <c r="AA73" s="664"/>
      <c r="AB73" s="664"/>
      <c r="AC73" s="664"/>
      <c r="AD73" s="664"/>
      <c r="AE73" s="664"/>
      <c r="AF73" s="664"/>
      <c r="AG73" s="664"/>
      <c r="AH73" s="664"/>
      <c r="AI73" s="664"/>
      <c r="AJ73" s="664"/>
      <c r="AK73" s="664"/>
      <c r="AL73" s="664"/>
      <c r="AM73" s="664"/>
      <c r="AN73" s="664"/>
      <c r="AO73" s="664"/>
      <c r="AP73" s="664"/>
      <c r="AQ73" s="664"/>
      <c r="AR73" s="664"/>
      <c r="AS73" s="664"/>
      <c r="AT73" s="664"/>
      <c r="AU73" s="664"/>
      <c r="AV73" s="664"/>
      <c r="AW73" s="664"/>
      <c r="AX73" s="664"/>
      <c r="AY73" s="664"/>
      <c r="AZ73" s="216"/>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2130"/>
      <c r="BX73" s="2182"/>
      <c r="BY73" s="2183"/>
      <c r="BZ73" s="2183"/>
      <c r="CA73" s="2183"/>
      <c r="CB73" s="2183"/>
      <c r="CC73" s="2183"/>
      <c r="CD73" s="2183"/>
      <c r="CE73" s="2183"/>
      <c r="CF73" s="2183"/>
      <c r="CG73" s="2183"/>
      <c r="CH73" s="2183"/>
      <c r="CI73" s="2183"/>
      <c r="CJ73" s="2183"/>
      <c r="CK73" s="2183"/>
      <c r="CL73" s="2183"/>
      <c r="CM73" s="2183"/>
      <c r="CN73" s="2183"/>
      <c r="CO73" s="2183"/>
      <c r="CP73" s="2183"/>
      <c r="CQ73" s="2183"/>
      <c r="CR73" s="2183"/>
      <c r="CS73" s="2183"/>
      <c r="CT73" s="2183"/>
      <c r="CU73" s="2183"/>
      <c r="CV73" s="2183"/>
      <c r="CW73" s="2183"/>
      <c r="CX73" s="2183"/>
      <c r="CY73" s="2183"/>
      <c r="CZ73" s="2183"/>
    </row>
    <row r="74" s="693" customFormat="true" ht="15" customHeight="true" x14ac:dyDescent="0.2">
      <c r="A74" s="849"/>
      <c r="B74" s="1109"/>
      <c r="C74" s="948"/>
      <c r="D74" s="949"/>
      <c r="E74" s="949"/>
      <c r="F74" s="949"/>
      <c r="G74" s="950"/>
      <c r="H74" s="951"/>
      <c r="I74" s="949"/>
      <c r="J74" s="949"/>
      <c r="K74" s="949"/>
      <c r="L74" s="952"/>
      <c r="M74" s="953"/>
      <c r="N74" s="949"/>
      <c r="O74" s="949"/>
      <c r="P74" s="949"/>
      <c r="Q74" s="950"/>
      <c r="R74" s="951"/>
      <c r="S74" s="949"/>
      <c r="T74" s="949"/>
      <c r="U74" s="949"/>
      <c r="V74" s="949"/>
      <c r="W74" s="2086"/>
      <c r="X74" s="664"/>
      <c r="Y74" s="664"/>
      <c r="Z74" s="664"/>
      <c r="AA74" s="664"/>
      <c r="AB74" s="664"/>
      <c r="AC74" s="664"/>
      <c r="AD74" s="664"/>
      <c r="AE74" s="664"/>
      <c r="AF74" s="664"/>
      <c r="AG74" s="664"/>
      <c r="AH74" s="664"/>
      <c r="AI74" s="664"/>
      <c r="AJ74" s="664"/>
      <c r="AK74" s="664"/>
      <c r="AL74" s="664"/>
      <c r="AM74" s="664"/>
      <c r="AN74" s="664"/>
      <c r="AO74" s="664"/>
      <c r="AP74" s="664"/>
      <c r="AQ74" s="664"/>
      <c r="AR74" s="664"/>
      <c r="AS74" s="664"/>
      <c r="AT74" s="664"/>
      <c r="AU74" s="664"/>
      <c r="AV74" s="664"/>
      <c r="AW74" s="664"/>
      <c r="AX74" s="664"/>
      <c r="AY74" s="664"/>
      <c r="AZ74" s="216"/>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2130"/>
      <c r="BX74" s="2182"/>
      <c r="BY74" s="2183"/>
      <c r="BZ74" s="2183"/>
      <c r="CA74" s="2183"/>
      <c r="CB74" s="2183"/>
      <c r="CC74" s="2183"/>
      <c r="CD74" s="2183"/>
      <c r="CE74" s="2183"/>
      <c r="CF74" s="2183"/>
      <c r="CG74" s="2183"/>
      <c r="CH74" s="2183"/>
      <c r="CI74" s="2183"/>
      <c r="CJ74" s="2183"/>
      <c r="CK74" s="2183"/>
      <c r="CL74" s="2183"/>
      <c r="CM74" s="2183"/>
      <c r="CN74" s="2183"/>
      <c r="CO74" s="2183"/>
      <c r="CP74" s="2183"/>
      <c r="CQ74" s="2183"/>
      <c r="CR74" s="2183"/>
      <c r="CS74" s="2183"/>
      <c r="CT74" s="2183"/>
      <c r="CU74" s="2183"/>
      <c r="CV74" s="2183"/>
      <c r="CW74" s="2183"/>
      <c r="CX74" s="2183"/>
      <c r="CY74" s="2183"/>
      <c r="CZ74" s="2183"/>
    </row>
    <row r="75" s="693" customFormat="true" ht="15" customHeight="true" x14ac:dyDescent="0.2">
      <c r="A75" s="849"/>
      <c r="B75" s="1109"/>
      <c r="C75" s="948"/>
      <c r="D75" s="949"/>
      <c r="E75" s="949"/>
      <c r="F75" s="949"/>
      <c r="G75" s="950"/>
      <c r="H75" s="951"/>
      <c r="I75" s="949"/>
      <c r="J75" s="949"/>
      <c r="K75" s="949"/>
      <c r="L75" s="952"/>
      <c r="M75" s="953"/>
      <c r="N75" s="949"/>
      <c r="O75" s="949"/>
      <c r="P75" s="949"/>
      <c r="Q75" s="950"/>
      <c r="R75" s="951"/>
      <c r="S75" s="949"/>
      <c r="T75" s="949"/>
      <c r="U75" s="949"/>
      <c r="V75" s="949"/>
      <c r="W75" s="2086"/>
      <c r="X75" s="664"/>
      <c r="Y75" s="664"/>
      <c r="Z75" s="664"/>
      <c r="AA75" s="664"/>
      <c r="AB75" s="664"/>
      <c r="AC75" s="664"/>
      <c r="AD75" s="664"/>
      <c r="AE75" s="664"/>
      <c r="AF75" s="664"/>
      <c r="AG75" s="664"/>
      <c r="AH75" s="664"/>
      <c r="AI75" s="664"/>
      <c r="AJ75" s="664"/>
      <c r="AK75" s="664"/>
      <c r="AL75" s="664"/>
      <c r="AM75" s="664"/>
      <c r="AN75" s="664"/>
      <c r="AO75" s="664"/>
      <c r="AP75" s="664"/>
      <c r="AQ75" s="664"/>
      <c r="AR75" s="664"/>
      <c r="AS75" s="664"/>
      <c r="AT75" s="664"/>
      <c r="AU75" s="664"/>
      <c r="AV75" s="664"/>
      <c r="AW75" s="664"/>
      <c r="AX75" s="664"/>
      <c r="AY75" s="664"/>
      <c r="AZ75" s="216"/>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2130"/>
      <c r="BX75" s="2182"/>
      <c r="BY75" s="2183"/>
      <c r="BZ75" s="2183"/>
      <c r="CA75" s="2183"/>
      <c r="CB75" s="2183"/>
      <c r="CC75" s="2183"/>
      <c r="CD75" s="2183"/>
      <c r="CE75" s="2183"/>
      <c r="CF75" s="2183"/>
      <c r="CG75" s="2183"/>
      <c r="CH75" s="2183"/>
      <c r="CI75" s="2183"/>
      <c r="CJ75" s="2183"/>
      <c r="CK75" s="2183"/>
      <c r="CL75" s="2183"/>
      <c r="CM75" s="2183"/>
      <c r="CN75" s="2183"/>
      <c r="CO75" s="2183"/>
      <c r="CP75" s="2183"/>
      <c r="CQ75" s="2183"/>
      <c r="CR75" s="2183"/>
      <c r="CS75" s="2183"/>
      <c r="CT75" s="2183"/>
      <c r="CU75" s="2183"/>
      <c r="CV75" s="2183"/>
      <c r="CW75" s="2183"/>
      <c r="CX75" s="2183"/>
      <c r="CY75" s="2183"/>
      <c r="CZ75" s="2183"/>
    </row>
    <row r="76" s="693" customFormat="true" ht="15" customHeight="true" x14ac:dyDescent="0.2">
      <c r="A76" s="849"/>
      <c r="B76" s="1109"/>
      <c r="C76" s="948"/>
      <c r="D76" s="949"/>
      <c r="E76" s="949"/>
      <c r="F76" s="949"/>
      <c r="G76" s="950"/>
      <c r="H76" s="951"/>
      <c r="I76" s="949"/>
      <c r="J76" s="949"/>
      <c r="K76" s="949"/>
      <c r="L76" s="952"/>
      <c r="M76" s="953"/>
      <c r="N76" s="949"/>
      <c r="O76" s="949"/>
      <c r="P76" s="949"/>
      <c r="Q76" s="950"/>
      <c r="R76" s="951"/>
      <c r="S76" s="949"/>
      <c r="T76" s="949"/>
      <c r="U76" s="949"/>
      <c r="V76" s="949"/>
      <c r="W76" s="2086"/>
      <c r="X76" s="664"/>
      <c r="Y76" s="664"/>
      <c r="Z76" s="664"/>
      <c r="AA76" s="664"/>
      <c r="AB76" s="664"/>
      <c r="AC76" s="664"/>
      <c r="AD76" s="664"/>
      <c r="AE76" s="664"/>
      <c r="AF76" s="664"/>
      <c r="AG76" s="664"/>
      <c r="AH76" s="664"/>
      <c r="AI76" s="664"/>
      <c r="AJ76" s="664"/>
      <c r="AK76" s="664"/>
      <c r="AL76" s="664"/>
      <c r="AM76" s="664"/>
      <c r="AN76" s="664"/>
      <c r="AO76" s="664"/>
      <c r="AP76" s="664"/>
      <c r="AQ76" s="664"/>
      <c r="AR76" s="664"/>
      <c r="AS76" s="664"/>
      <c r="AT76" s="664"/>
      <c r="AU76" s="664"/>
      <c r="AV76" s="664"/>
      <c r="AW76" s="664"/>
      <c r="AX76" s="664"/>
      <c r="AY76" s="664"/>
      <c r="AZ76" s="216"/>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2130"/>
      <c r="BX76" s="2182"/>
      <c r="BY76" s="2183"/>
      <c r="BZ76" s="2183"/>
      <c r="CA76" s="2183"/>
      <c r="CB76" s="2183"/>
      <c r="CC76" s="2183"/>
      <c r="CD76" s="2183"/>
      <c r="CE76" s="2183"/>
      <c r="CF76" s="2183"/>
      <c r="CG76" s="2183"/>
      <c r="CH76" s="2183"/>
      <c r="CI76" s="2183"/>
      <c r="CJ76" s="2183"/>
      <c r="CK76" s="2183"/>
      <c r="CL76" s="2183"/>
      <c r="CM76" s="2183"/>
      <c r="CN76" s="2183"/>
      <c r="CO76" s="2183"/>
      <c r="CP76" s="2183"/>
      <c r="CQ76" s="2183"/>
      <c r="CR76" s="2183"/>
      <c r="CS76" s="2183"/>
      <c r="CT76" s="2183"/>
      <c r="CU76" s="2183"/>
      <c r="CV76" s="2183"/>
      <c r="CW76" s="2183"/>
      <c r="CX76" s="2183"/>
      <c r="CY76" s="2183"/>
      <c r="CZ76" s="2183"/>
    </row>
    <row r="77" s="693" customFormat="true" ht="15" customHeight="true" x14ac:dyDescent="0.2">
      <c r="A77" s="849"/>
      <c r="B77" s="1109"/>
      <c r="C77" s="948"/>
      <c r="D77" s="949"/>
      <c r="E77" s="949"/>
      <c r="F77" s="949"/>
      <c r="G77" s="950"/>
      <c r="H77" s="951"/>
      <c r="I77" s="949"/>
      <c r="J77" s="949"/>
      <c r="K77" s="949"/>
      <c r="L77" s="952"/>
      <c r="M77" s="953"/>
      <c r="N77" s="949"/>
      <c r="O77" s="949"/>
      <c r="P77" s="949"/>
      <c r="Q77" s="950"/>
      <c r="R77" s="951"/>
      <c r="S77" s="949"/>
      <c r="T77" s="949"/>
      <c r="U77" s="949"/>
      <c r="V77" s="949"/>
      <c r="W77" s="2086"/>
      <c r="X77" s="664"/>
      <c r="Y77" s="664"/>
      <c r="Z77" s="664"/>
      <c r="AA77" s="664"/>
      <c r="AB77" s="664"/>
      <c r="AC77" s="664"/>
      <c r="AD77" s="664"/>
      <c r="AE77" s="664"/>
      <c r="AF77" s="664"/>
      <c r="AG77" s="664"/>
      <c r="AH77" s="664"/>
      <c r="AI77" s="664"/>
      <c r="AJ77" s="664"/>
      <c r="AK77" s="664"/>
      <c r="AL77" s="664"/>
      <c r="AM77" s="664"/>
      <c r="AN77" s="664"/>
      <c r="AO77" s="664"/>
      <c r="AP77" s="664"/>
      <c r="AQ77" s="664"/>
      <c r="AR77" s="664"/>
      <c r="AS77" s="664"/>
      <c r="AT77" s="664"/>
      <c r="AU77" s="664"/>
      <c r="AV77" s="664"/>
      <c r="AW77" s="664"/>
      <c r="AX77" s="664"/>
      <c r="AY77" s="664"/>
      <c r="AZ77" s="216"/>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2130"/>
      <c r="BX77" s="2182"/>
      <c r="BY77" s="2183"/>
      <c r="BZ77" s="2183"/>
      <c r="CA77" s="2183"/>
      <c r="CB77" s="2183"/>
      <c r="CC77" s="2183"/>
      <c r="CD77" s="2183"/>
      <c r="CE77" s="2183"/>
      <c r="CF77" s="2183"/>
      <c r="CG77" s="2183"/>
      <c r="CH77" s="2183"/>
      <c r="CI77" s="2183"/>
      <c r="CJ77" s="2183"/>
      <c r="CK77" s="2183"/>
      <c r="CL77" s="2183"/>
      <c r="CM77" s="2183"/>
      <c r="CN77" s="2183"/>
      <c r="CO77" s="2183"/>
      <c r="CP77" s="2183"/>
      <c r="CQ77" s="2183"/>
      <c r="CR77" s="2183"/>
      <c r="CS77" s="2183"/>
      <c r="CT77" s="2183"/>
      <c r="CU77" s="2183"/>
      <c r="CV77" s="2183"/>
      <c r="CW77" s="2183"/>
      <c r="CX77" s="2183"/>
      <c r="CY77" s="2183"/>
      <c r="CZ77" s="2183"/>
    </row>
    <row r="78" s="693" customFormat="true" ht="15" customHeight="true" x14ac:dyDescent="0.2">
      <c r="A78" s="849"/>
      <c r="B78" s="1109"/>
      <c r="C78" s="948"/>
      <c r="D78" s="949"/>
      <c r="E78" s="949"/>
      <c r="F78" s="949"/>
      <c r="G78" s="950"/>
      <c r="H78" s="951"/>
      <c r="I78" s="949"/>
      <c r="J78" s="949"/>
      <c r="K78" s="949"/>
      <c r="L78" s="952"/>
      <c r="M78" s="953"/>
      <c r="N78" s="949"/>
      <c r="O78" s="949"/>
      <c r="P78" s="949"/>
      <c r="Q78" s="950"/>
      <c r="R78" s="951"/>
      <c r="S78" s="949"/>
      <c r="T78" s="949"/>
      <c r="U78" s="949"/>
      <c r="V78" s="949"/>
      <c r="W78" s="2086"/>
      <c r="X78" s="664"/>
      <c r="Y78" s="664"/>
      <c r="Z78" s="664"/>
      <c r="AA78" s="664"/>
      <c r="AB78" s="664"/>
      <c r="AC78" s="664"/>
      <c r="AD78" s="664"/>
      <c r="AE78" s="664"/>
      <c r="AF78" s="664"/>
      <c r="AG78" s="664"/>
      <c r="AH78" s="664"/>
      <c r="AI78" s="664"/>
      <c r="AJ78" s="664"/>
      <c r="AK78" s="664"/>
      <c r="AL78" s="664"/>
      <c r="AM78" s="664"/>
      <c r="AN78" s="664"/>
      <c r="AO78" s="664"/>
      <c r="AP78" s="664"/>
      <c r="AQ78" s="664"/>
      <c r="AR78" s="664"/>
      <c r="AS78" s="664"/>
      <c r="AT78" s="664"/>
      <c r="AU78" s="664"/>
      <c r="AV78" s="664"/>
      <c r="AW78" s="664"/>
      <c r="AX78" s="664"/>
      <c r="AY78" s="664"/>
      <c r="AZ78" s="216"/>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2130"/>
      <c r="BX78" s="2182"/>
      <c r="BY78" s="2183"/>
      <c r="BZ78" s="2183"/>
      <c r="CA78" s="2183"/>
      <c r="CB78" s="2183"/>
      <c r="CC78" s="2183"/>
      <c r="CD78" s="2183"/>
      <c r="CE78" s="2183"/>
      <c r="CF78" s="2183"/>
      <c r="CG78" s="2183"/>
      <c r="CH78" s="2183"/>
      <c r="CI78" s="2183"/>
      <c r="CJ78" s="2183"/>
      <c r="CK78" s="2183"/>
      <c r="CL78" s="2183"/>
      <c r="CM78" s="2183"/>
      <c r="CN78" s="2183"/>
      <c r="CO78" s="2183"/>
      <c r="CP78" s="2183"/>
      <c r="CQ78" s="2183"/>
      <c r="CR78" s="2183"/>
      <c r="CS78" s="2183"/>
      <c r="CT78" s="2183"/>
      <c r="CU78" s="2183"/>
      <c r="CV78" s="2183"/>
      <c r="CW78" s="2183"/>
      <c r="CX78" s="2183"/>
      <c r="CY78" s="2183"/>
      <c r="CZ78" s="2183"/>
    </row>
    <row r="79" s="693" customFormat="true" ht="15" customHeight="true" x14ac:dyDescent="0.2">
      <c r="A79" s="849"/>
      <c r="B79" s="1109"/>
      <c r="C79" s="948"/>
      <c r="D79" s="949"/>
      <c r="E79" s="949"/>
      <c r="F79" s="949"/>
      <c r="G79" s="950"/>
      <c r="H79" s="951"/>
      <c r="I79" s="949"/>
      <c r="J79" s="949"/>
      <c r="K79" s="949"/>
      <c r="L79" s="952"/>
      <c r="M79" s="953"/>
      <c r="N79" s="949"/>
      <c r="O79" s="949"/>
      <c r="P79" s="949"/>
      <c r="Q79" s="950"/>
      <c r="R79" s="951"/>
      <c r="S79" s="949"/>
      <c r="T79" s="949"/>
      <c r="U79" s="949"/>
      <c r="V79" s="949"/>
      <c r="W79" s="2086"/>
      <c r="X79" s="664"/>
      <c r="Y79" s="664"/>
      <c r="Z79" s="664"/>
      <c r="AA79" s="664"/>
      <c r="AB79" s="664"/>
      <c r="AC79" s="664"/>
      <c r="AD79" s="664"/>
      <c r="AE79" s="664"/>
      <c r="AF79" s="664"/>
      <c r="AG79" s="664"/>
      <c r="AH79" s="664"/>
      <c r="AI79" s="664"/>
      <c r="AJ79" s="664"/>
      <c r="AK79" s="664"/>
      <c r="AL79" s="664"/>
      <c r="AM79" s="664"/>
      <c r="AN79" s="664"/>
      <c r="AO79" s="664"/>
      <c r="AP79" s="664"/>
      <c r="AQ79" s="664"/>
      <c r="AR79" s="664"/>
      <c r="AS79" s="664"/>
      <c r="AT79" s="664"/>
      <c r="AU79" s="664"/>
      <c r="AV79" s="664"/>
      <c r="AW79" s="664"/>
      <c r="AX79" s="664"/>
      <c r="AY79" s="664"/>
      <c r="AZ79" s="216"/>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2130"/>
      <c r="BX79" s="2182"/>
      <c r="BY79" s="2183"/>
      <c r="BZ79" s="2183"/>
      <c r="CA79" s="2183"/>
      <c r="CB79" s="2183"/>
      <c r="CC79" s="2183"/>
      <c r="CD79" s="2183"/>
      <c r="CE79" s="2183"/>
      <c r="CF79" s="2183"/>
      <c r="CG79" s="2183"/>
      <c r="CH79" s="2183"/>
      <c r="CI79" s="2183"/>
      <c r="CJ79" s="2183"/>
      <c r="CK79" s="2183"/>
      <c r="CL79" s="2183"/>
      <c r="CM79" s="2183"/>
      <c r="CN79" s="2183"/>
      <c r="CO79" s="2183"/>
      <c r="CP79" s="2183"/>
      <c r="CQ79" s="2183"/>
      <c r="CR79" s="2183"/>
      <c r="CS79" s="2183"/>
      <c r="CT79" s="2183"/>
      <c r="CU79" s="2183"/>
      <c r="CV79" s="2183"/>
      <c r="CW79" s="2183"/>
      <c r="CX79" s="2183"/>
      <c r="CY79" s="2183"/>
      <c r="CZ79" s="2183"/>
    </row>
    <row r="80" s="693" customFormat="true" ht="15" customHeight="true" x14ac:dyDescent="0.2">
      <c r="A80" s="849"/>
      <c r="B80" s="1109"/>
      <c r="C80" s="948"/>
      <c r="D80" s="949"/>
      <c r="E80" s="949"/>
      <c r="F80" s="949"/>
      <c r="G80" s="950"/>
      <c r="H80" s="951"/>
      <c r="I80" s="949"/>
      <c r="J80" s="949"/>
      <c r="K80" s="949"/>
      <c r="L80" s="952"/>
      <c r="M80" s="953"/>
      <c r="N80" s="949"/>
      <c r="O80" s="949"/>
      <c r="P80" s="949"/>
      <c r="Q80" s="950"/>
      <c r="R80" s="951"/>
      <c r="S80" s="949"/>
      <c r="T80" s="949"/>
      <c r="U80" s="949"/>
      <c r="V80" s="949"/>
      <c r="W80" s="2086"/>
      <c r="X80" s="664"/>
      <c r="Y80" s="664"/>
      <c r="Z80" s="664"/>
      <c r="AA80" s="664"/>
      <c r="AB80" s="664"/>
      <c r="AC80" s="664"/>
      <c r="AD80" s="664"/>
      <c r="AE80" s="664"/>
      <c r="AF80" s="664"/>
      <c r="AG80" s="664"/>
      <c r="AH80" s="664"/>
      <c r="AI80" s="664"/>
      <c r="AJ80" s="664"/>
      <c r="AK80" s="664"/>
      <c r="AL80" s="664"/>
      <c r="AM80" s="664"/>
      <c r="AN80" s="664"/>
      <c r="AO80" s="664"/>
      <c r="AP80" s="664"/>
      <c r="AQ80" s="664"/>
      <c r="AR80" s="664"/>
      <c r="AS80" s="664"/>
      <c r="AT80" s="664"/>
      <c r="AU80" s="664"/>
      <c r="AV80" s="664"/>
      <c r="AW80" s="664"/>
      <c r="AX80" s="664"/>
      <c r="AY80" s="664"/>
      <c r="AZ80" s="216"/>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2130"/>
      <c r="BX80" s="2182"/>
      <c r="BY80" s="2183"/>
      <c r="BZ80" s="2183"/>
      <c r="CA80" s="2183"/>
      <c r="CB80" s="2183"/>
      <c r="CC80" s="2183"/>
      <c r="CD80" s="2183"/>
      <c r="CE80" s="2183"/>
      <c r="CF80" s="2183"/>
      <c r="CG80" s="2183"/>
      <c r="CH80" s="2183"/>
      <c r="CI80" s="2183"/>
      <c r="CJ80" s="2183"/>
      <c r="CK80" s="2183"/>
      <c r="CL80" s="2183"/>
      <c r="CM80" s="2183"/>
      <c r="CN80" s="2183"/>
      <c r="CO80" s="2183"/>
      <c r="CP80" s="2183"/>
      <c r="CQ80" s="2183"/>
      <c r="CR80" s="2183"/>
      <c r="CS80" s="2183"/>
      <c r="CT80" s="2183"/>
      <c r="CU80" s="2183"/>
      <c r="CV80" s="2183"/>
      <c r="CW80" s="2183"/>
      <c r="CX80" s="2183"/>
      <c r="CY80" s="2183"/>
      <c r="CZ80" s="2183"/>
    </row>
    <row r="81" s="693" customFormat="true" ht="15" customHeight="true" x14ac:dyDescent="0.2">
      <c r="A81" s="849"/>
      <c r="B81" s="1109"/>
      <c r="C81" s="948"/>
      <c r="D81" s="949"/>
      <c r="E81" s="949"/>
      <c r="F81" s="949"/>
      <c r="G81" s="950"/>
      <c r="H81" s="951"/>
      <c r="I81" s="949"/>
      <c r="J81" s="949"/>
      <c r="K81" s="949"/>
      <c r="L81" s="952"/>
      <c r="M81" s="953"/>
      <c r="N81" s="949"/>
      <c r="O81" s="949"/>
      <c r="P81" s="949"/>
      <c r="Q81" s="950"/>
      <c r="R81" s="951"/>
      <c r="S81" s="949"/>
      <c r="T81" s="949"/>
      <c r="U81" s="949"/>
      <c r="V81" s="949"/>
      <c r="W81" s="2086"/>
      <c r="X81" s="664"/>
      <c r="Y81" s="664"/>
      <c r="Z81" s="664"/>
      <c r="AA81" s="664"/>
      <c r="AB81" s="664"/>
      <c r="AC81" s="664"/>
      <c r="AD81" s="664"/>
      <c r="AE81" s="664"/>
      <c r="AF81" s="664"/>
      <c r="AG81" s="664"/>
      <c r="AH81" s="664"/>
      <c r="AI81" s="664"/>
      <c r="AJ81" s="664"/>
      <c r="AK81" s="664"/>
      <c r="AL81" s="664"/>
      <c r="AM81" s="664"/>
      <c r="AN81" s="664"/>
      <c r="AO81" s="664"/>
      <c r="AP81" s="664"/>
      <c r="AQ81" s="664"/>
      <c r="AR81" s="664"/>
      <c r="AS81" s="664"/>
      <c r="AT81" s="664"/>
      <c r="AU81" s="664"/>
      <c r="AV81" s="664"/>
      <c r="AW81" s="664"/>
      <c r="AX81" s="664"/>
      <c r="AY81" s="664"/>
      <c r="AZ81" s="216"/>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2130"/>
      <c r="BX81" s="2182"/>
      <c r="BY81" s="2183"/>
      <c r="BZ81" s="2183"/>
      <c r="CA81" s="2183"/>
      <c r="CB81" s="2183"/>
      <c r="CC81" s="2183"/>
      <c r="CD81" s="2183"/>
      <c r="CE81" s="2183"/>
      <c r="CF81" s="2183"/>
      <c r="CG81" s="2183"/>
      <c r="CH81" s="2183"/>
      <c r="CI81" s="2183"/>
      <c r="CJ81" s="2183"/>
      <c r="CK81" s="2183"/>
      <c r="CL81" s="2183"/>
      <c r="CM81" s="2183"/>
      <c r="CN81" s="2183"/>
      <c r="CO81" s="2183"/>
      <c r="CP81" s="2183"/>
      <c r="CQ81" s="2183"/>
      <c r="CR81" s="2183"/>
      <c r="CS81" s="2183"/>
      <c r="CT81" s="2183"/>
      <c r="CU81" s="2183"/>
      <c r="CV81" s="2183"/>
      <c r="CW81" s="2183"/>
      <c r="CX81" s="2183"/>
      <c r="CY81" s="2183"/>
      <c r="CZ81" s="2183"/>
    </row>
    <row r="82" s="693" customFormat="true" ht="15" customHeight="true" x14ac:dyDescent="0.2">
      <c r="A82" s="849"/>
      <c r="B82" s="1109"/>
      <c r="C82" s="948"/>
      <c r="D82" s="949"/>
      <c r="E82" s="949"/>
      <c r="F82" s="949"/>
      <c r="G82" s="950"/>
      <c r="H82" s="951"/>
      <c r="I82" s="949"/>
      <c r="J82" s="949"/>
      <c r="K82" s="949"/>
      <c r="L82" s="952"/>
      <c r="M82" s="953"/>
      <c r="N82" s="949"/>
      <c r="O82" s="949"/>
      <c r="P82" s="949"/>
      <c r="Q82" s="950"/>
      <c r="R82" s="951"/>
      <c r="S82" s="949"/>
      <c r="T82" s="949"/>
      <c r="U82" s="949"/>
      <c r="V82" s="949"/>
      <c r="W82" s="2086"/>
      <c r="X82" s="664"/>
      <c r="Y82" s="664"/>
      <c r="Z82" s="664"/>
      <c r="AA82" s="664"/>
      <c r="AB82" s="664"/>
      <c r="AC82" s="664"/>
      <c r="AD82" s="664"/>
      <c r="AE82" s="664"/>
      <c r="AF82" s="664"/>
      <c r="AG82" s="664"/>
      <c r="AH82" s="664"/>
      <c r="AI82" s="664"/>
      <c r="AJ82" s="664"/>
      <c r="AK82" s="664"/>
      <c r="AL82" s="664"/>
      <c r="AM82" s="664"/>
      <c r="AN82" s="664"/>
      <c r="AO82" s="664"/>
      <c r="AP82" s="664"/>
      <c r="AQ82" s="664"/>
      <c r="AR82" s="664"/>
      <c r="AS82" s="664"/>
      <c r="AT82" s="664"/>
      <c r="AU82" s="664"/>
      <c r="AV82" s="664"/>
      <c r="AW82" s="664"/>
      <c r="AX82" s="664"/>
      <c r="AY82" s="664"/>
      <c r="AZ82" s="216"/>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2130"/>
      <c r="BX82" s="2182"/>
      <c r="BY82" s="2183"/>
      <c r="BZ82" s="2183"/>
      <c r="CA82" s="2183"/>
      <c r="CB82" s="2183"/>
      <c r="CC82" s="2183"/>
      <c r="CD82" s="2183"/>
      <c r="CE82" s="2183"/>
      <c r="CF82" s="2183"/>
      <c r="CG82" s="2183"/>
      <c r="CH82" s="2183"/>
      <c r="CI82" s="2183"/>
      <c r="CJ82" s="2183"/>
      <c r="CK82" s="2183"/>
      <c r="CL82" s="2183"/>
      <c r="CM82" s="2183"/>
      <c r="CN82" s="2183"/>
      <c r="CO82" s="2183"/>
      <c r="CP82" s="2183"/>
      <c r="CQ82" s="2183"/>
      <c r="CR82" s="2183"/>
      <c r="CS82" s="2183"/>
      <c r="CT82" s="2183"/>
      <c r="CU82" s="2183"/>
      <c r="CV82" s="2183"/>
      <c r="CW82" s="2183"/>
      <c r="CX82" s="2183"/>
      <c r="CY82" s="2183"/>
      <c r="CZ82" s="2183"/>
    </row>
    <row r="83" s="693" customFormat="true" ht="15" customHeight="true" x14ac:dyDescent="0.2">
      <c r="A83" s="849"/>
      <c r="B83" s="1109"/>
      <c r="C83" s="948"/>
      <c r="D83" s="949"/>
      <c r="E83" s="949"/>
      <c r="F83" s="949"/>
      <c r="G83" s="950"/>
      <c r="H83" s="951"/>
      <c r="I83" s="949"/>
      <c r="J83" s="949"/>
      <c r="K83" s="949"/>
      <c r="L83" s="952"/>
      <c r="M83" s="953"/>
      <c r="N83" s="949"/>
      <c r="O83" s="949"/>
      <c r="P83" s="949"/>
      <c r="Q83" s="950"/>
      <c r="R83" s="951"/>
      <c r="S83" s="949"/>
      <c r="T83" s="949"/>
      <c r="U83" s="949"/>
      <c r="V83" s="949"/>
      <c r="W83" s="2086"/>
      <c r="X83" s="664"/>
      <c r="Y83" s="664"/>
      <c r="Z83" s="664"/>
      <c r="AA83" s="664"/>
      <c r="AB83" s="664"/>
      <c r="AC83" s="664"/>
      <c r="AD83" s="664"/>
      <c r="AE83" s="664"/>
      <c r="AF83" s="664"/>
      <c r="AG83" s="664"/>
      <c r="AH83" s="664"/>
      <c r="AI83" s="664"/>
      <c r="AJ83" s="664"/>
      <c r="AK83" s="664"/>
      <c r="AL83" s="664"/>
      <c r="AM83" s="664"/>
      <c r="AN83" s="664"/>
      <c r="AO83" s="664"/>
      <c r="AP83" s="664"/>
      <c r="AQ83" s="664"/>
      <c r="AR83" s="664"/>
      <c r="AS83" s="664"/>
      <c r="AT83" s="664"/>
      <c r="AU83" s="664"/>
      <c r="AV83" s="664"/>
      <c r="AW83" s="664"/>
      <c r="AX83" s="664"/>
      <c r="AY83" s="664"/>
      <c r="AZ83" s="216"/>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2130"/>
      <c r="BX83" s="2182"/>
      <c r="BY83" s="2183"/>
      <c r="BZ83" s="2183"/>
      <c r="CA83" s="2183"/>
      <c r="CB83" s="2183"/>
      <c r="CC83" s="2183"/>
      <c r="CD83" s="2183"/>
      <c r="CE83" s="2183"/>
      <c r="CF83" s="2183"/>
      <c r="CG83" s="2183"/>
      <c r="CH83" s="2183"/>
      <c r="CI83" s="2183"/>
      <c r="CJ83" s="2183"/>
      <c r="CK83" s="2183"/>
      <c r="CL83" s="2183"/>
      <c r="CM83" s="2183"/>
      <c r="CN83" s="2183"/>
      <c r="CO83" s="2183"/>
      <c r="CP83" s="2183"/>
      <c r="CQ83" s="2183"/>
      <c r="CR83" s="2183"/>
      <c r="CS83" s="2183"/>
      <c r="CT83" s="2183"/>
      <c r="CU83" s="2183"/>
      <c r="CV83" s="2183"/>
      <c r="CW83" s="2183"/>
      <c r="CX83" s="2183"/>
      <c r="CY83" s="2183"/>
      <c r="CZ83" s="2183"/>
    </row>
    <row r="84" s="693" customFormat="true" ht="15" customHeight="true" x14ac:dyDescent="0.2">
      <c r="A84" s="849"/>
      <c r="B84" s="1109"/>
      <c r="C84" s="948"/>
      <c r="D84" s="949"/>
      <c r="E84" s="949"/>
      <c r="F84" s="949"/>
      <c r="G84" s="950"/>
      <c r="H84" s="951"/>
      <c r="I84" s="949"/>
      <c r="J84" s="949"/>
      <c r="K84" s="949"/>
      <c r="L84" s="952"/>
      <c r="M84" s="953"/>
      <c r="N84" s="949"/>
      <c r="O84" s="949"/>
      <c r="P84" s="949"/>
      <c r="Q84" s="950"/>
      <c r="R84" s="951"/>
      <c r="S84" s="949"/>
      <c r="T84" s="949"/>
      <c r="U84" s="949"/>
      <c r="V84" s="949"/>
      <c r="W84" s="2086"/>
      <c r="X84" s="664"/>
      <c r="Y84" s="664"/>
      <c r="Z84" s="664"/>
      <c r="AA84" s="664"/>
      <c r="AB84" s="664"/>
      <c r="AC84" s="664"/>
      <c r="AD84" s="664"/>
      <c r="AE84" s="664"/>
      <c r="AF84" s="664"/>
      <c r="AG84" s="664"/>
      <c r="AH84" s="664"/>
      <c r="AI84" s="664"/>
      <c r="AJ84" s="664"/>
      <c r="AK84" s="664"/>
      <c r="AL84" s="664"/>
      <c r="AM84" s="664"/>
      <c r="AN84" s="664"/>
      <c r="AO84" s="664"/>
      <c r="AP84" s="664"/>
      <c r="AQ84" s="664"/>
      <c r="AR84" s="664"/>
      <c r="AS84" s="664"/>
      <c r="AT84" s="664"/>
      <c r="AU84" s="664"/>
      <c r="AV84" s="664"/>
      <c r="AW84" s="664"/>
      <c r="AX84" s="664"/>
      <c r="AY84" s="664"/>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2130"/>
      <c r="BX84" s="2182"/>
      <c r="BY84" s="2183"/>
      <c r="BZ84" s="2183"/>
      <c r="CA84" s="2183"/>
      <c r="CB84" s="2183"/>
      <c r="CC84" s="2183"/>
      <c r="CD84" s="2183"/>
      <c r="CE84" s="2183"/>
      <c r="CF84" s="2183"/>
      <c r="CG84" s="2183"/>
      <c r="CH84" s="2183"/>
      <c r="CI84" s="2183"/>
      <c r="CJ84" s="2183"/>
      <c r="CK84" s="2183"/>
      <c r="CL84" s="2183"/>
      <c r="CM84" s="2183"/>
      <c r="CN84" s="2183"/>
      <c r="CO84" s="2183"/>
      <c r="CP84" s="2183"/>
      <c r="CQ84" s="2183"/>
      <c r="CR84" s="2183"/>
      <c r="CS84" s="2183"/>
      <c r="CT84" s="2183"/>
      <c r="CU84" s="2183"/>
      <c r="CV84" s="2183"/>
      <c r="CW84" s="2183"/>
      <c r="CX84" s="2183"/>
      <c r="CY84" s="2183"/>
      <c r="CZ84" s="2183"/>
    </row>
    <row r="85" s="693" customFormat="true" ht="15" customHeight="true" x14ac:dyDescent="0.2">
      <c r="A85" s="849"/>
      <c r="B85" s="1109"/>
      <c r="C85" s="948"/>
      <c r="D85" s="949"/>
      <c r="E85" s="949"/>
      <c r="F85" s="949"/>
      <c r="G85" s="950"/>
      <c r="H85" s="951"/>
      <c r="I85" s="949"/>
      <c r="J85" s="949"/>
      <c r="K85" s="949"/>
      <c r="L85" s="952"/>
      <c r="M85" s="953"/>
      <c r="N85" s="949"/>
      <c r="O85" s="949"/>
      <c r="P85" s="949"/>
      <c r="Q85" s="950"/>
      <c r="R85" s="951"/>
      <c r="S85" s="949"/>
      <c r="T85" s="949"/>
      <c r="U85" s="949"/>
      <c r="V85" s="949"/>
      <c r="W85" s="2086"/>
      <c r="X85" s="664"/>
      <c r="Y85" s="664"/>
      <c r="Z85" s="664"/>
      <c r="AA85" s="664"/>
      <c r="AB85" s="664"/>
      <c r="AC85" s="664"/>
      <c r="AD85" s="664"/>
      <c r="AE85" s="664"/>
      <c r="AF85" s="664"/>
      <c r="AG85" s="664"/>
      <c r="AH85" s="664"/>
      <c r="AI85" s="664"/>
      <c r="AJ85" s="664"/>
      <c r="AK85" s="664"/>
      <c r="AL85" s="664"/>
      <c r="AM85" s="664"/>
      <c r="AN85" s="664"/>
      <c r="AO85" s="664"/>
      <c r="AP85" s="664"/>
      <c r="AQ85" s="664"/>
      <c r="AR85" s="664"/>
      <c r="AS85" s="664"/>
      <c r="AT85" s="664"/>
      <c r="AU85" s="664"/>
      <c r="AV85" s="664"/>
      <c r="AW85" s="664"/>
      <c r="AX85" s="664"/>
      <c r="AY85" s="664"/>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2130"/>
      <c r="BX85" s="2182"/>
      <c r="BY85" s="2183"/>
      <c r="BZ85" s="2183"/>
      <c r="CA85" s="2183"/>
      <c r="CB85" s="2183"/>
      <c r="CC85" s="2183"/>
      <c r="CD85" s="2183"/>
      <c r="CE85" s="2183"/>
      <c r="CF85" s="2183"/>
      <c r="CG85" s="2183"/>
      <c r="CH85" s="2183"/>
      <c r="CI85" s="2183"/>
      <c r="CJ85" s="2183"/>
      <c r="CK85" s="2183"/>
      <c r="CL85" s="2183"/>
      <c r="CM85" s="2183"/>
      <c r="CN85" s="2183"/>
      <c r="CO85" s="2183"/>
      <c r="CP85" s="2183"/>
      <c r="CQ85" s="2183"/>
      <c r="CR85" s="2183"/>
      <c r="CS85" s="2183"/>
      <c r="CT85" s="2183"/>
      <c r="CU85" s="2183"/>
      <c r="CV85" s="2183"/>
      <c r="CW85" s="2183"/>
      <c r="CX85" s="2183"/>
      <c r="CY85" s="2183"/>
      <c r="CZ85" s="2183"/>
    </row>
    <row r="86" s="693" customFormat="true" ht="15" customHeight="true" x14ac:dyDescent="0.2">
      <c r="A86" s="850"/>
      <c r="B86" s="1110"/>
      <c r="C86" s="954"/>
      <c r="D86" s="955"/>
      <c r="E86" s="955"/>
      <c r="F86" s="955"/>
      <c r="G86" s="956"/>
      <c r="H86" s="957"/>
      <c r="I86" s="955"/>
      <c r="J86" s="955"/>
      <c r="K86" s="955"/>
      <c r="L86" s="958"/>
      <c r="M86" s="959"/>
      <c r="N86" s="955"/>
      <c r="O86" s="955"/>
      <c r="P86" s="955"/>
      <c r="Q86" s="956"/>
      <c r="R86" s="957"/>
      <c r="S86" s="955"/>
      <c r="T86" s="955"/>
      <c r="U86" s="955"/>
      <c r="V86" s="955"/>
      <c r="W86" s="2087"/>
      <c r="X86" s="664"/>
      <c r="Y86" s="664"/>
      <c r="Z86" s="664"/>
      <c r="AA86" s="664"/>
      <c r="AB86" s="664"/>
      <c r="AC86" s="664"/>
      <c r="AD86" s="664"/>
      <c r="AE86" s="664"/>
      <c r="AF86" s="664"/>
      <c r="AG86" s="664"/>
      <c r="AH86" s="664"/>
      <c r="AI86" s="664"/>
      <c r="AJ86" s="664"/>
      <c r="AK86" s="664"/>
      <c r="AL86" s="664"/>
      <c r="AM86" s="664"/>
      <c r="AN86" s="664"/>
      <c r="AO86" s="664"/>
      <c r="AP86" s="664"/>
      <c r="AQ86" s="664"/>
      <c r="AR86" s="664"/>
      <c r="AS86" s="664"/>
      <c r="AT86" s="664"/>
      <c r="AU86" s="664"/>
      <c r="AV86" s="664"/>
      <c r="AW86" s="664"/>
      <c r="AX86" s="664"/>
      <c r="AY86" s="664"/>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2130"/>
      <c r="BX86" s="2182"/>
      <c r="BY86" s="2183"/>
      <c r="BZ86" s="2183"/>
      <c r="CA86" s="2183"/>
      <c r="CB86" s="2183"/>
      <c r="CC86" s="2183"/>
      <c r="CD86" s="2183"/>
      <c r="CE86" s="2183"/>
      <c r="CF86" s="2183"/>
      <c r="CG86" s="2183"/>
      <c r="CH86" s="2183"/>
      <c r="CI86" s="2183"/>
      <c r="CJ86" s="2183"/>
      <c r="CK86" s="2183"/>
      <c r="CL86" s="2183"/>
      <c r="CM86" s="2183"/>
      <c r="CN86" s="2183"/>
      <c r="CO86" s="2183"/>
      <c r="CP86" s="2183"/>
      <c r="CQ86" s="2183"/>
      <c r="CR86" s="2183"/>
      <c r="CS86" s="2183"/>
      <c r="CT86" s="2183"/>
      <c r="CU86" s="2183"/>
      <c r="CV86" s="2183"/>
      <c r="CW86" s="2183"/>
      <c r="CX86" s="2183"/>
      <c r="CY86" s="2183"/>
      <c r="CZ86" s="2183"/>
    </row>
    <row r="87" s="693" customFormat="true" ht="15" customHeight="true" x14ac:dyDescent="0.2">
      <c r="A87" s="851"/>
      <c r="B87" s="877"/>
      <c r="C87" s="960"/>
      <c r="D87" s="961"/>
      <c r="E87" s="961"/>
      <c r="F87" s="961"/>
      <c r="G87" s="962"/>
      <c r="H87" s="963"/>
      <c r="I87" s="961"/>
      <c r="J87" s="961"/>
      <c r="K87" s="961"/>
      <c r="L87" s="964"/>
      <c r="M87" s="965"/>
      <c r="N87" s="961"/>
      <c r="O87" s="961"/>
      <c r="P87" s="961"/>
      <c r="Q87" s="962"/>
      <c r="R87" s="963"/>
      <c r="S87" s="961"/>
      <c r="T87" s="961"/>
      <c r="U87" s="961"/>
      <c r="V87" s="961"/>
      <c r="W87" s="2088"/>
      <c r="X87" s="664"/>
      <c r="Y87" s="664"/>
      <c r="Z87" s="664"/>
      <c r="AA87" s="664"/>
      <c r="AB87" s="664"/>
      <c r="AC87" s="664"/>
      <c r="AD87" s="664"/>
      <c r="AE87" s="664"/>
      <c r="AF87" s="664"/>
      <c r="AG87" s="664"/>
      <c r="AH87" s="664"/>
      <c r="AI87" s="664"/>
      <c r="AJ87" s="664"/>
      <c r="AK87" s="664"/>
      <c r="AL87" s="664"/>
      <c r="AM87" s="664"/>
      <c r="AN87" s="664"/>
      <c r="AO87" s="664"/>
      <c r="AP87" s="664"/>
      <c r="AQ87" s="664"/>
      <c r="AR87" s="664"/>
      <c r="AS87" s="664"/>
      <c r="AT87" s="664"/>
      <c r="AU87" s="664"/>
      <c r="AV87" s="664"/>
      <c r="AW87" s="664"/>
      <c r="AX87" s="664"/>
      <c r="AY87" s="664"/>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2130"/>
      <c r="BX87" s="2182"/>
      <c r="BY87" s="2183"/>
      <c r="BZ87" s="2183"/>
      <c r="CA87" s="2183"/>
      <c r="CB87" s="2183"/>
      <c r="CC87" s="2183"/>
      <c r="CD87" s="2183"/>
      <c r="CE87" s="2183"/>
      <c r="CF87" s="2183"/>
      <c r="CG87" s="2183"/>
      <c r="CH87" s="2183"/>
      <c r="CI87" s="2183"/>
      <c r="CJ87" s="2183"/>
      <c r="CK87" s="2183"/>
      <c r="CL87" s="2183"/>
      <c r="CM87" s="2183"/>
      <c r="CN87" s="2183"/>
      <c r="CO87" s="2183"/>
      <c r="CP87" s="2183"/>
      <c r="CQ87" s="2183"/>
      <c r="CR87" s="2183"/>
      <c r="CS87" s="2183"/>
      <c r="CT87" s="2183"/>
      <c r="CU87" s="2183"/>
      <c r="CV87" s="2183"/>
      <c r="CW87" s="2183"/>
      <c r="CX87" s="2183"/>
      <c r="CY87" s="2183"/>
      <c r="CZ87" s="2183"/>
    </row>
    <row r="88" s="693" customFormat="true" ht="15" customHeight="true" x14ac:dyDescent="0.2">
      <c r="A88" s="851"/>
      <c r="B88" s="877"/>
      <c r="C88" s="960"/>
      <c r="D88" s="961"/>
      <c r="E88" s="961"/>
      <c r="F88" s="961"/>
      <c r="G88" s="962"/>
      <c r="H88" s="963"/>
      <c r="I88" s="961"/>
      <c r="J88" s="961"/>
      <c r="K88" s="961"/>
      <c r="L88" s="964"/>
      <c r="M88" s="965"/>
      <c r="N88" s="961"/>
      <c r="O88" s="961"/>
      <c r="P88" s="961"/>
      <c r="Q88" s="962"/>
      <c r="R88" s="963"/>
      <c r="S88" s="961"/>
      <c r="T88" s="961"/>
      <c r="U88" s="961"/>
      <c r="V88" s="961"/>
      <c r="W88" s="2088"/>
      <c r="X88" s="664"/>
      <c r="Y88" s="664"/>
      <c r="Z88" s="664"/>
      <c r="AA88" s="664"/>
      <c r="AB88" s="664"/>
      <c r="AC88" s="664"/>
      <c r="AD88" s="664"/>
      <c r="AE88" s="664"/>
      <c r="AF88" s="664"/>
      <c r="AG88" s="664"/>
      <c r="AH88" s="664"/>
      <c r="AI88" s="664"/>
      <c r="AJ88" s="664"/>
      <c r="AK88" s="664"/>
      <c r="AL88" s="664"/>
      <c r="AM88" s="664"/>
      <c r="AN88" s="664"/>
      <c r="AO88" s="664"/>
      <c r="AP88" s="664"/>
      <c r="AQ88" s="664"/>
      <c r="AR88" s="664"/>
      <c r="AS88" s="664"/>
      <c r="AT88" s="664"/>
      <c r="AU88" s="664"/>
      <c r="AV88" s="664"/>
      <c r="AW88" s="664"/>
      <c r="AX88" s="664"/>
      <c r="AY88" s="664"/>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2130"/>
      <c r="BX88" s="2182"/>
      <c r="BY88" s="2183"/>
      <c r="BZ88" s="2183"/>
      <c r="CA88" s="2183"/>
      <c r="CB88" s="2183"/>
      <c r="CC88" s="2183"/>
      <c r="CD88" s="2183"/>
      <c r="CE88" s="2183"/>
      <c r="CF88" s="2183"/>
      <c r="CG88" s="2183"/>
      <c r="CH88" s="2183"/>
      <c r="CI88" s="2183"/>
      <c r="CJ88" s="2183"/>
      <c r="CK88" s="2183"/>
      <c r="CL88" s="2183"/>
      <c r="CM88" s="2183"/>
      <c r="CN88" s="2183"/>
      <c r="CO88" s="2183"/>
      <c r="CP88" s="2183"/>
      <c r="CQ88" s="2183"/>
      <c r="CR88" s="2183"/>
      <c r="CS88" s="2183"/>
      <c r="CT88" s="2183"/>
      <c r="CU88" s="2183"/>
      <c r="CV88" s="2183"/>
      <c r="CW88" s="2183"/>
      <c r="CX88" s="2183"/>
      <c r="CY88" s="2183"/>
      <c r="CZ88" s="2183"/>
    </row>
    <row r="89" s="693" customFormat="true" ht="15" customHeight="true" x14ac:dyDescent="0.2">
      <c r="A89" s="851"/>
      <c r="B89" s="877"/>
      <c r="C89" s="960"/>
      <c r="D89" s="961"/>
      <c r="E89" s="961"/>
      <c r="F89" s="961"/>
      <c r="G89" s="962"/>
      <c r="H89" s="963"/>
      <c r="I89" s="961"/>
      <c r="J89" s="961"/>
      <c r="K89" s="961"/>
      <c r="L89" s="964"/>
      <c r="M89" s="965"/>
      <c r="N89" s="961"/>
      <c r="O89" s="961"/>
      <c r="P89" s="961"/>
      <c r="Q89" s="962"/>
      <c r="R89" s="963"/>
      <c r="S89" s="961"/>
      <c r="T89" s="961"/>
      <c r="U89" s="961"/>
      <c r="V89" s="961"/>
      <c r="W89" s="2088"/>
      <c r="X89" s="664"/>
      <c r="Y89" s="664"/>
      <c r="Z89" s="664"/>
      <c r="AA89" s="664"/>
      <c r="AB89" s="664"/>
      <c r="AC89" s="664"/>
      <c r="AD89" s="664"/>
      <c r="AE89" s="664"/>
      <c r="AF89" s="664"/>
      <c r="AG89" s="664"/>
      <c r="AH89" s="664"/>
      <c r="AI89" s="664"/>
      <c r="AJ89" s="664"/>
      <c r="AK89" s="664"/>
      <c r="AL89" s="664"/>
      <c r="AM89" s="664"/>
      <c r="AN89" s="664"/>
      <c r="AO89" s="664"/>
      <c r="AP89" s="664"/>
      <c r="AQ89" s="664"/>
      <c r="AR89" s="664"/>
      <c r="AS89" s="664"/>
      <c r="AT89" s="664"/>
      <c r="AU89" s="664"/>
      <c r="AV89" s="664"/>
      <c r="AW89" s="664"/>
      <c r="AX89" s="664"/>
      <c r="AY89" s="664"/>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2130"/>
      <c r="BX89" s="2182"/>
      <c r="BY89" s="2183"/>
      <c r="BZ89" s="2183"/>
      <c r="CA89" s="2183"/>
      <c r="CB89" s="2183"/>
      <c r="CC89" s="2183"/>
      <c r="CD89" s="2183"/>
      <c r="CE89" s="2183"/>
      <c r="CF89" s="2183"/>
      <c r="CG89" s="2183"/>
      <c r="CH89" s="2183"/>
      <c r="CI89" s="2183"/>
      <c r="CJ89" s="2183"/>
      <c r="CK89" s="2183"/>
      <c r="CL89" s="2183"/>
      <c r="CM89" s="2183"/>
      <c r="CN89" s="2183"/>
      <c r="CO89" s="2183"/>
      <c r="CP89" s="2183"/>
      <c r="CQ89" s="2183"/>
      <c r="CR89" s="2183"/>
      <c r="CS89" s="2183"/>
      <c r="CT89" s="2183"/>
      <c r="CU89" s="2183"/>
      <c r="CV89" s="2183"/>
      <c r="CW89" s="2183"/>
      <c r="CX89" s="2183"/>
      <c r="CY89" s="2183"/>
      <c r="CZ89" s="2183"/>
    </row>
    <row r="90" s="693" customFormat="true" ht="15" customHeight="true" x14ac:dyDescent="0.2">
      <c r="A90" s="852"/>
      <c r="B90" s="878"/>
      <c r="C90" s="966"/>
      <c r="D90" s="967"/>
      <c r="E90" s="967"/>
      <c r="F90" s="967"/>
      <c r="G90" s="968"/>
      <c r="H90" s="969"/>
      <c r="I90" s="967"/>
      <c r="J90" s="967"/>
      <c r="K90" s="967"/>
      <c r="L90" s="970"/>
      <c r="M90" s="971"/>
      <c r="N90" s="967"/>
      <c r="O90" s="967"/>
      <c r="P90" s="967"/>
      <c r="Q90" s="968"/>
      <c r="R90" s="969"/>
      <c r="S90" s="967"/>
      <c r="T90" s="967"/>
      <c r="U90" s="967"/>
      <c r="V90" s="967"/>
      <c r="W90" s="2089"/>
      <c r="X90" s="664"/>
      <c r="Y90" s="664"/>
      <c r="Z90" s="664"/>
      <c r="AA90" s="664"/>
      <c r="AB90" s="664"/>
      <c r="AC90" s="664"/>
      <c r="AD90" s="664"/>
      <c r="AE90" s="664"/>
      <c r="AF90" s="664"/>
      <c r="AG90" s="664"/>
      <c r="AH90" s="664"/>
      <c r="AI90" s="664"/>
      <c r="AJ90" s="664"/>
      <c r="AK90" s="664"/>
      <c r="AL90" s="664"/>
      <c r="AM90" s="664"/>
      <c r="AN90" s="664"/>
      <c r="AO90" s="664"/>
      <c r="AP90" s="664"/>
      <c r="AQ90" s="664"/>
      <c r="AR90" s="664"/>
      <c r="AS90" s="664"/>
      <c r="AT90" s="664"/>
      <c r="AU90" s="664"/>
      <c r="AV90" s="664"/>
      <c r="AW90" s="664"/>
      <c r="AX90" s="664"/>
      <c r="AY90" s="664"/>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2130"/>
      <c r="BX90" s="2182"/>
      <c r="BY90" s="2183"/>
      <c r="BZ90" s="2183"/>
      <c r="CA90" s="2183"/>
      <c r="CB90" s="2183"/>
      <c r="CC90" s="2183"/>
      <c r="CD90" s="2183"/>
      <c r="CE90" s="2183"/>
      <c r="CF90" s="2183"/>
      <c r="CG90" s="2183"/>
      <c r="CH90" s="2183"/>
      <c r="CI90" s="2183"/>
      <c r="CJ90" s="2183"/>
      <c r="CK90" s="2183"/>
      <c r="CL90" s="2183"/>
      <c r="CM90" s="2183"/>
      <c r="CN90" s="2183"/>
      <c r="CO90" s="2183"/>
      <c r="CP90" s="2183"/>
      <c r="CQ90" s="2183"/>
      <c r="CR90" s="2183"/>
      <c r="CS90" s="2183"/>
      <c r="CT90" s="2183"/>
      <c r="CU90" s="2183"/>
      <c r="CV90" s="2183"/>
      <c r="CW90" s="2183"/>
      <c r="CX90" s="2183"/>
      <c r="CY90" s="2183"/>
      <c r="CZ90" s="2183"/>
    </row>
    <row r="91" s="693" customFormat="true" ht="15" customHeight="true" x14ac:dyDescent="0.2">
      <c r="A91" s="768"/>
      <c r="B91" s="879"/>
      <c r="C91" s="972"/>
      <c r="D91" s="934"/>
      <c r="E91" s="934"/>
      <c r="F91" s="934"/>
      <c r="G91" s="935"/>
      <c r="H91" s="973"/>
      <c r="I91" s="934"/>
      <c r="J91" s="934"/>
      <c r="K91" s="934"/>
      <c r="L91" s="974"/>
      <c r="M91" s="972"/>
      <c r="N91" s="934"/>
      <c r="O91" s="934"/>
      <c r="P91" s="934"/>
      <c r="Q91" s="935"/>
      <c r="R91" s="973"/>
      <c r="S91" s="934"/>
      <c r="T91" s="934"/>
      <c r="U91" s="934"/>
      <c r="V91" s="934"/>
      <c r="W91" s="974"/>
      <c r="X91" s="664"/>
      <c r="Y91" s="664"/>
      <c r="Z91" s="664"/>
      <c r="AA91" s="664"/>
      <c r="AB91" s="664"/>
      <c r="AC91" s="664"/>
      <c r="AD91" s="664"/>
      <c r="AE91" s="664"/>
      <c r="AF91" s="664"/>
      <c r="AG91" s="664"/>
      <c r="AH91" s="664"/>
      <c r="AI91" s="664"/>
      <c r="AJ91" s="664"/>
      <c r="AK91" s="664"/>
      <c r="AL91" s="664"/>
      <c r="AM91" s="664"/>
      <c r="AN91" s="664"/>
      <c r="AO91" s="664"/>
      <c r="AP91" s="664"/>
      <c r="AQ91" s="664"/>
      <c r="AR91" s="664"/>
      <c r="AS91" s="664"/>
      <c r="AT91" s="664"/>
      <c r="AU91" s="664"/>
      <c r="AV91" s="664"/>
      <c r="AW91" s="664"/>
      <c r="AX91" s="664"/>
      <c r="AY91" s="664"/>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2130"/>
      <c r="BX91" s="2182"/>
      <c r="BY91" s="2183"/>
      <c r="BZ91" s="2183"/>
      <c r="CA91" s="2183"/>
      <c r="CB91" s="2183"/>
      <c r="CC91" s="2183"/>
      <c r="CD91" s="2183"/>
      <c r="CE91" s="2183"/>
      <c r="CF91" s="2183"/>
      <c r="CG91" s="2183"/>
      <c r="CH91" s="2183"/>
      <c r="CI91" s="2183"/>
      <c r="CJ91" s="2183"/>
      <c r="CK91" s="2183"/>
      <c r="CL91" s="2183"/>
      <c r="CM91" s="2183"/>
      <c r="CN91" s="2183"/>
      <c r="CO91" s="2183"/>
      <c r="CP91" s="2183"/>
      <c r="CQ91" s="2183"/>
      <c r="CR91" s="2183"/>
      <c r="CS91" s="2183"/>
      <c r="CT91" s="2183"/>
      <c r="CU91" s="2183"/>
      <c r="CV91" s="2183"/>
      <c r="CW91" s="2183"/>
      <c r="CX91" s="2183"/>
      <c r="CY91" s="2183"/>
      <c r="CZ91" s="2183"/>
    </row>
    <row r="92" s="693" customFormat="true" ht="15" customHeight="true" x14ac:dyDescent="0.2">
      <c r="A92" s="768"/>
      <c r="B92" s="879"/>
      <c r="C92" s="972"/>
      <c r="D92" s="934"/>
      <c r="E92" s="934"/>
      <c r="F92" s="934"/>
      <c r="G92" s="935"/>
      <c r="H92" s="973"/>
      <c r="I92" s="934"/>
      <c r="J92" s="934"/>
      <c r="K92" s="934"/>
      <c r="L92" s="974"/>
      <c r="M92" s="972"/>
      <c r="N92" s="934"/>
      <c r="O92" s="934"/>
      <c r="P92" s="934"/>
      <c r="Q92" s="935"/>
      <c r="R92" s="973"/>
      <c r="S92" s="934"/>
      <c r="T92" s="934"/>
      <c r="U92" s="934"/>
      <c r="V92" s="934"/>
      <c r="W92" s="974"/>
      <c r="X92" s="664"/>
      <c r="Y92" s="664"/>
      <c r="Z92" s="664"/>
      <c r="AA92" s="664"/>
      <c r="AB92" s="664"/>
      <c r="AC92" s="664"/>
      <c r="AD92" s="664"/>
      <c r="AE92" s="664"/>
      <c r="AF92" s="664"/>
      <c r="AG92" s="664"/>
      <c r="AH92" s="664"/>
      <c r="AI92" s="664"/>
      <c r="AJ92" s="664"/>
      <c r="AK92" s="664"/>
      <c r="AL92" s="664"/>
      <c r="AM92" s="664"/>
      <c r="AN92" s="664"/>
      <c r="AO92" s="664"/>
      <c r="AP92" s="664"/>
      <c r="AQ92" s="664"/>
      <c r="AR92" s="664"/>
      <c r="AS92" s="664"/>
      <c r="AT92" s="664"/>
      <c r="AU92" s="664"/>
      <c r="AV92" s="664"/>
      <c r="AW92" s="664"/>
      <c r="AX92" s="664"/>
      <c r="AY92" s="664"/>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2130"/>
      <c r="BX92" s="2182"/>
      <c r="BY92" s="2183"/>
      <c r="BZ92" s="2183"/>
      <c r="CA92" s="2183"/>
      <c r="CB92" s="2183"/>
      <c r="CC92" s="2183"/>
      <c r="CD92" s="2183"/>
      <c r="CE92" s="2183"/>
      <c r="CF92" s="2183"/>
      <c r="CG92" s="2183"/>
      <c r="CH92" s="2183"/>
      <c r="CI92" s="2183"/>
      <c r="CJ92" s="2183"/>
      <c r="CK92" s="2183"/>
      <c r="CL92" s="2183"/>
      <c r="CM92" s="2183"/>
      <c r="CN92" s="2183"/>
      <c r="CO92" s="2183"/>
      <c r="CP92" s="2183"/>
      <c r="CQ92" s="2183"/>
      <c r="CR92" s="2183"/>
      <c r="CS92" s="2183"/>
      <c r="CT92" s="2183"/>
      <c r="CU92" s="2183"/>
      <c r="CV92" s="2183"/>
      <c r="CW92" s="2183"/>
      <c r="CX92" s="2183"/>
      <c r="CY92" s="2183"/>
      <c r="CZ92" s="2183"/>
    </row>
    <row r="93" s="693" customFormat="true" ht="15" customHeight="true" x14ac:dyDescent="0.2">
      <c r="A93" s="853"/>
      <c r="B93" s="880"/>
      <c r="C93" s="773"/>
      <c r="D93" s="774"/>
      <c r="E93" s="774"/>
      <c r="F93" s="774"/>
      <c r="G93" s="833"/>
      <c r="H93" s="821"/>
      <c r="I93" s="774"/>
      <c r="J93" s="774"/>
      <c r="K93" s="774"/>
      <c r="L93" s="794"/>
      <c r="M93" s="773"/>
      <c r="N93" s="774"/>
      <c r="O93" s="774"/>
      <c r="P93" s="774"/>
      <c r="Q93" s="833"/>
      <c r="R93" s="821"/>
      <c r="S93" s="774"/>
      <c r="T93" s="774"/>
      <c r="U93" s="774"/>
      <c r="V93" s="774"/>
      <c r="W93" s="794"/>
      <c r="X93" s="664"/>
      <c r="Y93" s="664"/>
      <c r="Z93" s="664"/>
      <c r="AA93" s="664"/>
      <c r="AB93" s="664"/>
      <c r="AC93" s="664"/>
      <c r="AD93" s="664"/>
      <c r="AE93" s="664"/>
      <c r="AF93" s="664"/>
      <c r="AG93" s="664"/>
      <c r="AH93" s="664"/>
      <c r="AI93" s="664"/>
      <c r="AJ93" s="664"/>
      <c r="AK93" s="664"/>
      <c r="AL93" s="664"/>
      <c r="AM93" s="664"/>
      <c r="AN93" s="664"/>
      <c r="AO93" s="664"/>
      <c r="AP93" s="664"/>
      <c r="AQ93" s="664"/>
      <c r="AR93" s="664"/>
      <c r="AS93" s="664"/>
      <c r="AT93" s="664"/>
      <c r="AU93" s="664"/>
      <c r="AV93" s="664"/>
      <c r="AW93" s="664"/>
      <c r="AX93" s="664"/>
      <c r="AY93" s="664"/>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2130"/>
      <c r="BX93" s="2182"/>
      <c r="BY93" s="2183"/>
      <c r="BZ93" s="2183"/>
      <c r="CA93" s="2183"/>
      <c r="CB93" s="2183"/>
      <c r="CC93" s="2183"/>
      <c r="CD93" s="2183"/>
      <c r="CE93" s="2183"/>
      <c r="CF93" s="2183"/>
      <c r="CG93" s="2183"/>
      <c r="CH93" s="2183"/>
      <c r="CI93" s="2183"/>
      <c r="CJ93" s="2183"/>
      <c r="CK93" s="2183"/>
      <c r="CL93" s="2183"/>
      <c r="CM93" s="2183"/>
      <c r="CN93" s="2183"/>
      <c r="CO93" s="2183"/>
      <c r="CP93" s="2183"/>
      <c r="CQ93" s="2183"/>
      <c r="CR93" s="2183"/>
      <c r="CS93" s="2183"/>
      <c r="CT93" s="2183"/>
      <c r="CU93" s="2183"/>
      <c r="CV93" s="2183"/>
      <c r="CW93" s="2183"/>
      <c r="CX93" s="2183"/>
      <c r="CY93" s="2183"/>
      <c r="CZ93" s="2183"/>
    </row>
    <row r="94" s="693" customFormat="true" ht="15" customHeight="true" x14ac:dyDescent="0.2">
      <c r="A94" s="1101"/>
      <c r="B94" s="880"/>
      <c r="C94" s="773"/>
      <c r="D94" s="775"/>
      <c r="E94" s="775"/>
      <c r="F94" s="775"/>
      <c r="G94" s="834"/>
      <c r="H94" s="821"/>
      <c r="I94" s="775"/>
      <c r="J94" s="775"/>
      <c r="K94" s="775"/>
      <c r="L94" s="795"/>
      <c r="M94" s="773"/>
      <c r="N94" s="775"/>
      <c r="O94" s="775"/>
      <c r="P94" s="775"/>
      <c r="Q94" s="834"/>
      <c r="R94" s="821"/>
      <c r="S94" s="775"/>
      <c r="T94" s="775"/>
      <c r="U94" s="775"/>
      <c r="V94" s="775"/>
      <c r="W94" s="795"/>
      <c r="X94" s="664"/>
      <c r="Y94" s="664"/>
      <c r="Z94" s="664"/>
      <c r="AA94" s="664"/>
      <c r="AB94" s="664"/>
      <c r="AC94" s="664"/>
      <c r="AD94" s="664"/>
      <c r="AE94" s="664"/>
      <c r="AF94" s="664"/>
      <c r="AG94" s="664"/>
      <c r="AH94" s="664"/>
      <c r="AI94" s="664"/>
      <c r="AJ94" s="664"/>
      <c r="AK94" s="664"/>
      <c r="AL94" s="664"/>
      <c r="AM94" s="664"/>
      <c r="AN94" s="664"/>
      <c r="AO94" s="664"/>
      <c r="AP94" s="664"/>
      <c r="AQ94" s="664"/>
      <c r="AR94" s="664"/>
      <c r="AS94" s="664"/>
      <c r="AT94" s="664"/>
      <c r="AU94" s="664"/>
      <c r="AV94" s="664"/>
      <c r="AW94" s="664"/>
      <c r="AX94" s="664"/>
      <c r="AY94" s="664"/>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2130"/>
      <c r="BX94" s="2182"/>
      <c r="BY94" s="2183"/>
      <c r="BZ94" s="2183"/>
      <c r="CA94" s="2183"/>
      <c r="CB94" s="2183"/>
      <c r="CC94" s="2183"/>
      <c r="CD94" s="2183"/>
      <c r="CE94" s="2183"/>
      <c r="CF94" s="2183"/>
      <c r="CG94" s="2183"/>
      <c r="CH94" s="2183"/>
      <c r="CI94" s="2183"/>
      <c r="CJ94" s="2183"/>
      <c r="CK94" s="2183"/>
      <c r="CL94" s="2183"/>
      <c r="CM94" s="2183"/>
      <c r="CN94" s="2183"/>
      <c r="CO94" s="2183"/>
      <c r="CP94" s="2183"/>
      <c r="CQ94" s="2183"/>
      <c r="CR94" s="2183"/>
      <c r="CS94" s="2183"/>
      <c r="CT94" s="2183"/>
      <c r="CU94" s="2183"/>
      <c r="CV94" s="2183"/>
      <c r="CW94" s="2183"/>
      <c r="CX94" s="2183"/>
      <c r="CY94" s="2183"/>
      <c r="CZ94" s="2183"/>
    </row>
    <row r="95" s="693" customFormat="true" ht="15" customHeight="true" x14ac:dyDescent="0.2">
      <c r="A95" s="853"/>
      <c r="B95" s="881"/>
      <c r="C95" s="975"/>
      <c r="D95" s="976"/>
      <c r="E95" s="976"/>
      <c r="F95" s="976"/>
      <c r="G95" s="977"/>
      <c r="H95" s="978"/>
      <c r="I95" s="976"/>
      <c r="J95" s="976"/>
      <c r="K95" s="976"/>
      <c r="L95" s="979"/>
      <c r="M95" s="975"/>
      <c r="N95" s="976"/>
      <c r="O95" s="976"/>
      <c r="P95" s="976"/>
      <c r="Q95" s="977"/>
      <c r="R95" s="978"/>
      <c r="S95" s="976"/>
      <c r="T95" s="976"/>
      <c r="U95" s="976"/>
      <c r="V95" s="976"/>
      <c r="W95" s="979"/>
      <c r="X95" s="664"/>
      <c r="Y95" s="664"/>
      <c r="Z95" s="664"/>
      <c r="AA95" s="664"/>
      <c r="AB95" s="664"/>
      <c r="AC95" s="664"/>
      <c r="AD95" s="664"/>
      <c r="AE95" s="664"/>
      <c r="AF95" s="664"/>
      <c r="AG95" s="664"/>
      <c r="AH95" s="664"/>
      <c r="AI95" s="664"/>
      <c r="AJ95" s="664"/>
      <c r="AK95" s="664"/>
      <c r="AL95" s="664"/>
      <c r="AM95" s="664"/>
      <c r="AN95" s="664"/>
      <c r="AO95" s="664"/>
      <c r="AP95" s="664"/>
      <c r="AQ95" s="664"/>
      <c r="AR95" s="664"/>
      <c r="AS95" s="664"/>
      <c r="AT95" s="664"/>
      <c r="AU95" s="664"/>
      <c r="AV95" s="664"/>
      <c r="AW95" s="664"/>
      <c r="AX95" s="664"/>
      <c r="AY95" s="664"/>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2130"/>
      <c r="BX95" s="2182"/>
      <c r="BY95" s="2183"/>
      <c r="BZ95" s="2183"/>
      <c r="CA95" s="2183"/>
      <c r="CB95" s="2183"/>
      <c r="CC95" s="2183"/>
      <c r="CD95" s="2183"/>
      <c r="CE95" s="2183"/>
      <c r="CF95" s="2183"/>
      <c r="CG95" s="2183"/>
      <c r="CH95" s="2183"/>
      <c r="CI95" s="2183"/>
      <c r="CJ95" s="2183"/>
      <c r="CK95" s="2183"/>
      <c r="CL95" s="2183"/>
      <c r="CM95" s="2183"/>
      <c r="CN95" s="2183"/>
      <c r="CO95" s="2183"/>
      <c r="CP95" s="2183"/>
      <c r="CQ95" s="2183"/>
      <c r="CR95" s="2183"/>
      <c r="CS95" s="2183"/>
      <c r="CT95" s="2183"/>
      <c r="CU95" s="2183"/>
      <c r="CV95" s="2183"/>
      <c r="CW95" s="2183"/>
      <c r="CX95" s="2183"/>
      <c r="CY95" s="2183"/>
      <c r="CZ95" s="2183"/>
    </row>
    <row r="96" s="131" customFormat="true" ht="15" customHeight="true" x14ac:dyDescent="0.2">
      <c r="A96" s="1101"/>
      <c r="B96" s="881"/>
      <c r="C96" s="975"/>
      <c r="D96" s="976"/>
      <c r="E96" s="976"/>
      <c r="F96" s="976"/>
      <c r="G96" s="977"/>
      <c r="H96" s="978"/>
      <c r="I96" s="976"/>
      <c r="J96" s="976"/>
      <c r="K96" s="976"/>
      <c r="L96" s="979"/>
      <c r="M96" s="975"/>
      <c r="N96" s="976"/>
      <c r="O96" s="976"/>
      <c r="P96" s="976"/>
      <c r="Q96" s="977"/>
      <c r="R96" s="978"/>
      <c r="S96" s="976"/>
      <c r="T96" s="976"/>
      <c r="U96" s="976"/>
      <c r="V96" s="976"/>
      <c r="W96" s="979"/>
      <c r="X96" s="664"/>
      <c r="Y96" s="664"/>
      <c r="Z96" s="664"/>
      <c r="AA96" s="664"/>
      <c r="AB96" s="664"/>
      <c r="AC96" s="664"/>
      <c r="AD96" s="664"/>
      <c r="AE96" s="664"/>
      <c r="AF96" s="664"/>
      <c r="AG96" s="664"/>
      <c r="AH96" s="664"/>
      <c r="AI96" s="664"/>
      <c r="AJ96" s="664"/>
      <c r="AK96" s="664"/>
      <c r="AL96" s="664"/>
      <c r="AM96" s="664"/>
      <c r="AN96" s="664"/>
      <c r="AO96" s="664"/>
      <c r="AP96" s="664"/>
      <c r="AQ96" s="664"/>
      <c r="AR96" s="664"/>
      <c r="AS96" s="664"/>
      <c r="AT96" s="664"/>
      <c r="AU96" s="664"/>
      <c r="AV96" s="664"/>
      <c r="AW96" s="664"/>
      <c r="AX96" s="664"/>
      <c r="AY96" s="664"/>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2130"/>
      <c r="BX96" s="2182"/>
      <c r="BY96" s="2183"/>
      <c r="BZ96" s="2183"/>
      <c r="CA96" s="2183"/>
      <c r="CB96" s="2183"/>
      <c r="CC96" s="2183"/>
      <c r="CD96" s="2183"/>
      <c r="CE96" s="2183"/>
      <c r="CF96" s="2183"/>
      <c r="CG96" s="2183"/>
      <c r="CH96" s="2183"/>
      <c r="CI96" s="2183"/>
      <c r="CJ96" s="2183"/>
      <c r="CK96" s="2183"/>
      <c r="CL96" s="2183"/>
      <c r="CM96" s="2183"/>
      <c r="CN96" s="2183"/>
      <c r="CO96" s="2183"/>
      <c r="CP96" s="2183"/>
      <c r="CQ96" s="2183"/>
      <c r="CR96" s="2183"/>
      <c r="CS96" s="2183"/>
      <c r="CT96" s="2183"/>
      <c r="CU96" s="2183"/>
      <c r="CV96" s="2183"/>
      <c r="CW96" s="2183"/>
      <c r="CX96" s="2183"/>
      <c r="CY96" s="2183"/>
      <c r="CZ96" s="2183"/>
    </row>
    <row r="97" s="131" customFormat="true" ht="15" customHeight="true" x14ac:dyDescent="0.2">
      <c r="A97" s="853"/>
      <c r="B97" s="881"/>
      <c r="C97" s="975"/>
      <c r="D97" s="976"/>
      <c r="E97" s="976"/>
      <c r="F97" s="976"/>
      <c r="G97" s="977"/>
      <c r="H97" s="978"/>
      <c r="I97" s="976"/>
      <c r="J97" s="976"/>
      <c r="K97" s="976"/>
      <c r="L97" s="979"/>
      <c r="M97" s="975"/>
      <c r="N97" s="976"/>
      <c r="O97" s="976"/>
      <c r="P97" s="976"/>
      <c r="Q97" s="977"/>
      <c r="R97" s="978"/>
      <c r="S97" s="976"/>
      <c r="T97" s="976"/>
      <c r="U97" s="976"/>
      <c r="V97" s="976"/>
      <c r="W97" s="979"/>
      <c r="X97" s="664"/>
      <c r="Y97" s="664"/>
      <c r="Z97" s="664"/>
      <c r="AA97" s="664"/>
      <c r="AB97" s="664"/>
      <c r="AC97" s="664"/>
      <c r="AD97" s="664"/>
      <c r="AE97" s="664"/>
      <c r="AF97" s="664"/>
      <c r="AG97" s="664"/>
      <c r="AH97" s="664"/>
      <c r="AI97" s="664"/>
      <c r="AJ97" s="664"/>
      <c r="AK97" s="664"/>
      <c r="AL97" s="664"/>
      <c r="AM97" s="664"/>
      <c r="AN97" s="664"/>
      <c r="AO97" s="664"/>
      <c r="AP97" s="664"/>
      <c r="AQ97" s="664"/>
      <c r="AR97" s="664"/>
      <c r="AS97" s="664"/>
      <c r="AT97" s="664"/>
      <c r="AU97" s="664"/>
      <c r="AV97" s="664"/>
      <c r="AW97" s="664"/>
      <c r="AX97" s="664"/>
      <c r="AY97" s="664"/>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2130"/>
      <c r="BX97" s="2182"/>
      <c r="BY97" s="2183"/>
      <c r="BZ97" s="2183"/>
      <c r="CA97" s="2183"/>
      <c r="CB97" s="2183"/>
      <c r="CC97" s="2183"/>
      <c r="CD97" s="2183"/>
      <c r="CE97" s="2183"/>
      <c r="CF97" s="2183"/>
      <c r="CG97" s="2183"/>
      <c r="CH97" s="2183"/>
      <c r="CI97" s="2183"/>
      <c r="CJ97" s="2183"/>
      <c r="CK97" s="2183"/>
      <c r="CL97" s="2183"/>
      <c r="CM97" s="2183"/>
      <c r="CN97" s="2183"/>
      <c r="CO97" s="2183"/>
      <c r="CP97" s="2183"/>
      <c r="CQ97" s="2183"/>
      <c r="CR97" s="2183"/>
      <c r="CS97" s="2183"/>
      <c r="CT97" s="2183"/>
      <c r="CU97" s="2183"/>
      <c r="CV97" s="2183"/>
      <c r="CW97" s="2183"/>
      <c r="CX97" s="2183"/>
      <c r="CY97" s="2183"/>
      <c r="CZ97" s="2183"/>
    </row>
    <row r="98" s="131" customFormat="true" ht="15" customHeight="true" x14ac:dyDescent="0.2">
      <c r="A98" s="1101"/>
      <c r="B98" s="881"/>
      <c r="C98" s="975"/>
      <c r="D98" s="976"/>
      <c r="E98" s="976"/>
      <c r="F98" s="976"/>
      <c r="G98" s="977"/>
      <c r="H98" s="978"/>
      <c r="I98" s="976"/>
      <c r="J98" s="976"/>
      <c r="K98" s="976"/>
      <c r="L98" s="979"/>
      <c r="M98" s="975"/>
      <c r="N98" s="976"/>
      <c r="O98" s="976"/>
      <c r="P98" s="976"/>
      <c r="Q98" s="977"/>
      <c r="R98" s="978"/>
      <c r="S98" s="976"/>
      <c r="T98" s="976"/>
      <c r="U98" s="976"/>
      <c r="V98" s="976"/>
      <c r="W98" s="979"/>
      <c r="X98" s="664"/>
      <c r="Y98" s="664"/>
      <c r="Z98" s="664"/>
      <c r="AA98" s="664"/>
      <c r="AB98" s="664"/>
      <c r="AC98" s="664"/>
      <c r="AD98" s="664"/>
      <c r="AE98" s="664"/>
      <c r="AF98" s="664"/>
      <c r="AG98" s="664"/>
      <c r="AH98" s="664"/>
      <c r="AI98" s="664"/>
      <c r="AJ98" s="664"/>
      <c r="AK98" s="664"/>
      <c r="AL98" s="664"/>
      <c r="AM98" s="664"/>
      <c r="AN98" s="664"/>
      <c r="AO98" s="664"/>
      <c r="AP98" s="664"/>
      <c r="AQ98" s="664"/>
      <c r="AR98" s="664"/>
      <c r="AS98" s="664"/>
      <c r="AT98" s="664"/>
      <c r="AU98" s="664"/>
      <c r="AV98" s="664"/>
      <c r="AW98" s="664"/>
      <c r="AX98" s="664"/>
      <c r="AY98" s="664"/>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2130"/>
      <c r="BX98" s="2182"/>
      <c r="BY98" s="2183"/>
      <c r="BZ98" s="2183"/>
      <c r="CA98" s="2183"/>
      <c r="CB98" s="2183"/>
      <c r="CC98" s="2183"/>
      <c r="CD98" s="2183"/>
      <c r="CE98" s="2183"/>
      <c r="CF98" s="2183"/>
      <c r="CG98" s="2183"/>
      <c r="CH98" s="2183"/>
      <c r="CI98" s="2183"/>
      <c r="CJ98" s="2183"/>
      <c r="CK98" s="2183"/>
      <c r="CL98" s="2183"/>
      <c r="CM98" s="2183"/>
      <c r="CN98" s="2183"/>
      <c r="CO98" s="2183"/>
      <c r="CP98" s="2183"/>
      <c r="CQ98" s="2183"/>
      <c r="CR98" s="2183"/>
      <c r="CS98" s="2183"/>
      <c r="CT98" s="2183"/>
      <c r="CU98" s="2183"/>
      <c r="CV98" s="2183"/>
      <c r="CW98" s="2183"/>
      <c r="CX98" s="2183"/>
      <c r="CY98" s="2183"/>
      <c r="CZ98" s="2183"/>
    </row>
    <row r="99" s="131" customFormat="true" ht="15" customHeight="true" x14ac:dyDescent="0.2">
      <c r="A99" s="1101"/>
      <c r="B99" s="881"/>
      <c r="C99" s="975"/>
      <c r="D99" s="976"/>
      <c r="E99" s="976"/>
      <c r="F99" s="976"/>
      <c r="G99" s="977"/>
      <c r="H99" s="978"/>
      <c r="I99" s="976"/>
      <c r="J99" s="976"/>
      <c r="K99" s="976"/>
      <c r="L99" s="979"/>
      <c r="M99" s="975"/>
      <c r="N99" s="976"/>
      <c r="O99" s="976"/>
      <c r="P99" s="976"/>
      <c r="Q99" s="977"/>
      <c r="R99" s="978"/>
      <c r="S99" s="976"/>
      <c r="T99" s="976"/>
      <c r="U99" s="976"/>
      <c r="V99" s="976"/>
      <c r="W99" s="979"/>
      <c r="X99" s="664"/>
      <c r="Y99" s="664"/>
      <c r="Z99" s="664"/>
      <c r="AA99" s="664"/>
      <c r="AB99" s="664"/>
      <c r="AC99" s="664"/>
      <c r="AD99" s="664"/>
      <c r="AE99" s="664"/>
      <c r="AF99" s="664"/>
      <c r="AG99" s="664"/>
      <c r="AH99" s="664"/>
      <c r="AI99" s="664"/>
      <c r="AJ99" s="664"/>
      <c r="AK99" s="664"/>
      <c r="AL99" s="664"/>
      <c r="AM99" s="664"/>
      <c r="AN99" s="664"/>
      <c r="AO99" s="664"/>
      <c r="AP99" s="664"/>
      <c r="AQ99" s="664"/>
      <c r="AR99" s="664"/>
      <c r="AS99" s="664"/>
      <c r="AT99" s="664"/>
      <c r="AU99" s="664"/>
      <c r="AV99" s="664"/>
      <c r="AW99" s="664"/>
      <c r="AX99" s="664"/>
      <c r="AY99" s="664"/>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2130"/>
      <c r="BX99" s="2182"/>
      <c r="BY99" s="2183"/>
      <c r="BZ99" s="2183"/>
      <c r="CA99" s="2183"/>
      <c r="CB99" s="2183"/>
      <c r="CC99" s="2183"/>
      <c r="CD99" s="2183"/>
      <c r="CE99" s="2183"/>
      <c r="CF99" s="2183"/>
      <c r="CG99" s="2183"/>
      <c r="CH99" s="2183"/>
      <c r="CI99" s="2183"/>
      <c r="CJ99" s="2183"/>
      <c r="CK99" s="2183"/>
      <c r="CL99" s="2183"/>
      <c r="CM99" s="2183"/>
      <c r="CN99" s="2183"/>
      <c r="CO99" s="2183"/>
      <c r="CP99" s="2183"/>
      <c r="CQ99" s="2183"/>
      <c r="CR99" s="2183"/>
      <c r="CS99" s="2183"/>
      <c r="CT99" s="2183"/>
      <c r="CU99" s="2183"/>
      <c r="CV99" s="2183"/>
      <c r="CW99" s="2183"/>
      <c r="CX99" s="2183"/>
      <c r="CY99" s="2183"/>
      <c r="CZ99" s="2183"/>
    </row>
    <row r="100" s="131" customFormat="true" ht="15" customHeight="true" x14ac:dyDescent="0.2">
      <c r="A100" s="1101"/>
      <c r="B100" s="881"/>
      <c r="C100" s="975"/>
      <c r="D100" s="976"/>
      <c r="E100" s="976"/>
      <c r="F100" s="976"/>
      <c r="G100" s="977"/>
      <c r="H100" s="978"/>
      <c r="I100" s="976"/>
      <c r="J100" s="976"/>
      <c r="K100" s="976"/>
      <c r="L100" s="979"/>
      <c r="M100" s="975"/>
      <c r="N100" s="976"/>
      <c r="O100" s="976"/>
      <c r="P100" s="976"/>
      <c r="Q100" s="977"/>
      <c r="R100" s="978"/>
      <c r="S100" s="976"/>
      <c r="T100" s="976"/>
      <c r="U100" s="976"/>
      <c r="V100" s="976"/>
      <c r="W100" s="979"/>
      <c r="X100" s="664"/>
      <c r="Y100" s="664"/>
      <c r="Z100" s="664"/>
      <c r="AA100" s="664"/>
      <c r="AB100" s="664"/>
      <c r="AC100" s="664"/>
      <c r="AD100" s="664"/>
      <c r="AE100" s="664"/>
      <c r="AF100" s="664"/>
      <c r="AG100" s="664"/>
      <c r="AH100" s="664"/>
      <c r="AI100" s="664"/>
      <c r="AJ100" s="664"/>
      <c r="AK100" s="664"/>
      <c r="AL100" s="664"/>
      <c r="AM100" s="664"/>
      <c r="AN100" s="664"/>
      <c r="AO100" s="664"/>
      <c r="AP100" s="664"/>
      <c r="AQ100" s="664"/>
      <c r="AR100" s="664"/>
      <c r="AS100" s="664"/>
      <c r="AT100" s="664"/>
      <c r="AU100" s="664"/>
      <c r="AV100" s="664"/>
      <c r="AW100" s="664"/>
      <c r="AX100" s="664"/>
      <c r="AY100" s="664"/>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2130"/>
      <c r="BX100" s="2182"/>
      <c r="BY100" s="2183"/>
      <c r="BZ100" s="2183"/>
      <c r="CA100" s="2183"/>
      <c r="CB100" s="2183"/>
      <c r="CC100" s="2183"/>
      <c r="CD100" s="2183"/>
      <c r="CE100" s="2183"/>
      <c r="CF100" s="2183"/>
      <c r="CG100" s="2183"/>
      <c r="CH100" s="2183"/>
      <c r="CI100" s="2183"/>
      <c r="CJ100" s="2183"/>
      <c r="CK100" s="2183"/>
      <c r="CL100" s="2183"/>
      <c r="CM100" s="2183"/>
      <c r="CN100" s="2183"/>
      <c r="CO100" s="2183"/>
      <c r="CP100" s="2183"/>
      <c r="CQ100" s="2183"/>
      <c r="CR100" s="2183"/>
      <c r="CS100" s="2183"/>
      <c r="CT100" s="2183"/>
      <c r="CU100" s="2183"/>
      <c r="CV100" s="2183"/>
      <c r="CW100" s="2183"/>
      <c r="CX100" s="2183"/>
      <c r="CY100" s="2183"/>
      <c r="CZ100" s="2183"/>
    </row>
    <row r="101" s="131" customFormat="true" ht="15" customHeight="true" x14ac:dyDescent="0.2">
      <c r="A101" s="853"/>
      <c r="B101" s="881"/>
      <c r="C101" s="975"/>
      <c r="D101" s="976"/>
      <c r="E101" s="976"/>
      <c r="F101" s="976"/>
      <c r="G101" s="977"/>
      <c r="H101" s="978"/>
      <c r="I101" s="976"/>
      <c r="J101" s="976"/>
      <c r="K101" s="976"/>
      <c r="L101" s="979"/>
      <c r="M101" s="975"/>
      <c r="N101" s="976"/>
      <c r="O101" s="976"/>
      <c r="P101" s="976"/>
      <c r="Q101" s="977"/>
      <c r="R101" s="978"/>
      <c r="S101" s="976"/>
      <c r="T101" s="976"/>
      <c r="U101" s="976"/>
      <c r="V101" s="976"/>
      <c r="W101" s="979"/>
      <c r="X101" s="664"/>
      <c r="Y101" s="664"/>
      <c r="Z101" s="664"/>
      <c r="AA101" s="664"/>
      <c r="AB101" s="664"/>
      <c r="AC101" s="664"/>
      <c r="AD101" s="664"/>
      <c r="AE101" s="664"/>
      <c r="AF101" s="664"/>
      <c r="AG101" s="664"/>
      <c r="AH101" s="664"/>
      <c r="AI101" s="664"/>
      <c r="AJ101" s="664"/>
      <c r="AK101" s="664"/>
      <c r="AL101" s="664"/>
      <c r="AM101" s="664"/>
      <c r="AN101" s="664"/>
      <c r="AO101" s="664"/>
      <c r="AP101" s="664"/>
      <c r="AQ101" s="664"/>
      <c r="AR101" s="664"/>
      <c r="AS101" s="664"/>
      <c r="AT101" s="664"/>
      <c r="AU101" s="664"/>
      <c r="AV101" s="664"/>
      <c r="AW101" s="664"/>
      <c r="AX101" s="664"/>
      <c r="AY101" s="664"/>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2130"/>
      <c r="BX101" s="2182"/>
      <c r="BY101" s="2183"/>
      <c r="BZ101" s="2183"/>
      <c r="CA101" s="2183"/>
      <c r="CB101" s="2183"/>
      <c r="CC101" s="2183"/>
      <c r="CD101" s="2183"/>
      <c r="CE101" s="2183"/>
      <c r="CF101" s="2183"/>
      <c r="CG101" s="2183"/>
      <c r="CH101" s="2183"/>
      <c r="CI101" s="2183"/>
      <c r="CJ101" s="2183"/>
      <c r="CK101" s="2183"/>
      <c r="CL101" s="2183"/>
      <c r="CM101" s="2183"/>
      <c r="CN101" s="2183"/>
      <c r="CO101" s="2183"/>
      <c r="CP101" s="2183"/>
      <c r="CQ101" s="2183"/>
      <c r="CR101" s="2183"/>
      <c r="CS101" s="2183"/>
      <c r="CT101" s="2183"/>
      <c r="CU101" s="2183"/>
      <c r="CV101" s="2183"/>
      <c r="CW101" s="2183"/>
      <c r="CX101" s="2183"/>
      <c r="CY101" s="2183"/>
      <c r="CZ101" s="2183"/>
    </row>
    <row r="102" s="131" customFormat="true" ht="15" customHeight="true" x14ac:dyDescent="0.2">
      <c r="A102" s="1101"/>
      <c r="B102" s="881"/>
      <c r="C102" s="975"/>
      <c r="D102" s="976"/>
      <c r="E102" s="976"/>
      <c r="F102" s="976"/>
      <c r="G102" s="977"/>
      <c r="H102" s="978"/>
      <c r="I102" s="976"/>
      <c r="J102" s="976"/>
      <c r="K102" s="976"/>
      <c r="L102" s="979"/>
      <c r="M102" s="975"/>
      <c r="N102" s="976"/>
      <c r="O102" s="976"/>
      <c r="P102" s="976"/>
      <c r="Q102" s="977"/>
      <c r="R102" s="978"/>
      <c r="S102" s="976"/>
      <c r="T102" s="976"/>
      <c r="U102" s="976"/>
      <c r="V102" s="976"/>
      <c r="W102" s="979"/>
      <c r="X102" s="664"/>
      <c r="Y102" s="664"/>
      <c r="Z102" s="664"/>
      <c r="AA102" s="664"/>
      <c r="AB102" s="664"/>
      <c r="AC102" s="664"/>
      <c r="AD102" s="664"/>
      <c r="AE102" s="664"/>
      <c r="AF102" s="664"/>
      <c r="AG102" s="664"/>
      <c r="AH102" s="664"/>
      <c r="AI102" s="664"/>
      <c r="AJ102" s="664"/>
      <c r="AK102" s="664"/>
      <c r="AL102" s="664"/>
      <c r="AM102" s="664"/>
      <c r="AN102" s="664"/>
      <c r="AO102" s="664"/>
      <c r="AP102" s="664"/>
      <c r="AQ102" s="664"/>
      <c r="AR102" s="664"/>
      <c r="AS102" s="664"/>
      <c r="AT102" s="664"/>
      <c r="AU102" s="664"/>
      <c r="AV102" s="664"/>
      <c r="AW102" s="664"/>
      <c r="AX102" s="664"/>
      <c r="AY102" s="664"/>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2130"/>
      <c r="BX102" s="2182"/>
      <c r="BY102" s="2183"/>
      <c r="BZ102" s="2183"/>
      <c r="CA102" s="2183"/>
      <c r="CB102" s="2183"/>
      <c r="CC102" s="2183"/>
      <c r="CD102" s="2183"/>
      <c r="CE102" s="2183"/>
      <c r="CF102" s="2183"/>
      <c r="CG102" s="2183"/>
      <c r="CH102" s="2183"/>
      <c r="CI102" s="2183"/>
      <c r="CJ102" s="2183"/>
      <c r="CK102" s="2183"/>
      <c r="CL102" s="2183"/>
      <c r="CM102" s="2183"/>
      <c r="CN102" s="2183"/>
      <c r="CO102" s="2183"/>
      <c r="CP102" s="2183"/>
      <c r="CQ102" s="2183"/>
      <c r="CR102" s="2183"/>
      <c r="CS102" s="2183"/>
      <c r="CT102" s="2183"/>
      <c r="CU102" s="2183"/>
      <c r="CV102" s="2183"/>
      <c r="CW102" s="2183"/>
      <c r="CX102" s="2183"/>
      <c r="CY102" s="2183"/>
      <c r="CZ102" s="2183"/>
    </row>
    <row r="103" s="131" customFormat="true" ht="15" customHeight="true" x14ac:dyDescent="0.2">
      <c r="A103" s="1101"/>
      <c r="B103" s="881"/>
      <c r="C103" s="975"/>
      <c r="D103" s="976"/>
      <c r="E103" s="976"/>
      <c r="F103" s="976"/>
      <c r="G103" s="977"/>
      <c r="H103" s="978"/>
      <c r="I103" s="976"/>
      <c r="J103" s="976"/>
      <c r="K103" s="976"/>
      <c r="L103" s="979"/>
      <c r="M103" s="975"/>
      <c r="N103" s="976"/>
      <c r="O103" s="976"/>
      <c r="P103" s="976"/>
      <c r="Q103" s="977"/>
      <c r="R103" s="978"/>
      <c r="S103" s="976"/>
      <c r="T103" s="976"/>
      <c r="U103" s="976"/>
      <c r="V103" s="976"/>
      <c r="W103" s="979"/>
      <c r="X103" s="664"/>
      <c r="Y103" s="664"/>
      <c r="Z103" s="664"/>
      <c r="AA103" s="664"/>
      <c r="AB103" s="664"/>
      <c r="AC103" s="664"/>
      <c r="AD103" s="664"/>
      <c r="AE103" s="664"/>
      <c r="AF103" s="664"/>
      <c r="AG103" s="664"/>
      <c r="AH103" s="664"/>
      <c r="AI103" s="664"/>
      <c r="AJ103" s="664"/>
      <c r="AK103" s="664"/>
      <c r="AL103" s="664"/>
      <c r="AM103" s="664"/>
      <c r="AN103" s="664"/>
      <c r="AO103" s="664"/>
      <c r="AP103" s="664"/>
      <c r="AQ103" s="664"/>
      <c r="AR103" s="664"/>
      <c r="AS103" s="664"/>
      <c r="AT103" s="664"/>
      <c r="AU103" s="664"/>
      <c r="AV103" s="664"/>
      <c r="AW103" s="664"/>
      <c r="AX103" s="664"/>
      <c r="AY103" s="664"/>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2130"/>
      <c r="BX103" s="2182"/>
      <c r="BY103" s="2183"/>
      <c r="BZ103" s="2183"/>
      <c r="CA103" s="2183"/>
      <c r="CB103" s="2183"/>
      <c r="CC103" s="2183"/>
      <c r="CD103" s="2183"/>
      <c r="CE103" s="2183"/>
      <c r="CF103" s="2183"/>
      <c r="CG103" s="2183"/>
      <c r="CH103" s="2183"/>
      <c r="CI103" s="2183"/>
      <c r="CJ103" s="2183"/>
      <c r="CK103" s="2183"/>
      <c r="CL103" s="2183"/>
      <c r="CM103" s="2183"/>
      <c r="CN103" s="2183"/>
      <c r="CO103" s="2183"/>
      <c r="CP103" s="2183"/>
      <c r="CQ103" s="2183"/>
      <c r="CR103" s="2183"/>
      <c r="CS103" s="2183"/>
      <c r="CT103" s="2183"/>
      <c r="CU103" s="2183"/>
      <c r="CV103" s="2183"/>
      <c r="CW103" s="2183"/>
      <c r="CX103" s="2183"/>
      <c r="CY103" s="2183"/>
      <c r="CZ103" s="2183"/>
    </row>
    <row r="104" s="131" customFormat="true" ht="15" customHeight="true" x14ac:dyDescent="0.2">
      <c r="A104" s="1101"/>
      <c r="B104" s="881"/>
      <c r="C104" s="975"/>
      <c r="D104" s="976"/>
      <c r="E104" s="976"/>
      <c r="F104" s="976"/>
      <c r="G104" s="977"/>
      <c r="H104" s="978"/>
      <c r="I104" s="976"/>
      <c r="J104" s="976"/>
      <c r="K104" s="976"/>
      <c r="L104" s="979"/>
      <c r="M104" s="975"/>
      <c r="N104" s="976"/>
      <c r="O104" s="976"/>
      <c r="P104" s="976"/>
      <c r="Q104" s="977"/>
      <c r="R104" s="978"/>
      <c r="S104" s="976"/>
      <c r="T104" s="976"/>
      <c r="U104" s="976"/>
      <c r="V104" s="976"/>
      <c r="W104" s="979"/>
      <c r="X104" s="664"/>
      <c r="Y104" s="664"/>
      <c r="Z104" s="664"/>
      <c r="AA104" s="664"/>
      <c r="AB104" s="664"/>
      <c r="AC104" s="664"/>
      <c r="AD104" s="664"/>
      <c r="AE104" s="664"/>
      <c r="AF104" s="664"/>
      <c r="AG104" s="664"/>
      <c r="AH104" s="664"/>
      <c r="AI104" s="664"/>
      <c r="AJ104" s="664"/>
      <c r="AK104" s="664"/>
      <c r="AL104" s="664"/>
      <c r="AM104" s="664"/>
      <c r="AN104" s="664"/>
      <c r="AO104" s="664"/>
      <c r="AP104" s="664"/>
      <c r="AQ104" s="664"/>
      <c r="AR104" s="664"/>
      <c r="AS104" s="664"/>
      <c r="AT104" s="664"/>
      <c r="AU104" s="664"/>
      <c r="AV104" s="664"/>
      <c r="AW104" s="664"/>
      <c r="AX104" s="664"/>
      <c r="AY104" s="664"/>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2130"/>
      <c r="BX104" s="2182"/>
      <c r="BY104" s="2183"/>
      <c r="BZ104" s="2183"/>
      <c r="CA104" s="2183"/>
      <c r="CB104" s="2183"/>
      <c r="CC104" s="2183"/>
      <c r="CD104" s="2183"/>
      <c r="CE104" s="2183"/>
      <c r="CF104" s="2183"/>
      <c r="CG104" s="2183"/>
      <c r="CH104" s="2183"/>
      <c r="CI104" s="2183"/>
      <c r="CJ104" s="2183"/>
      <c r="CK104" s="2183"/>
      <c r="CL104" s="2183"/>
      <c r="CM104" s="2183"/>
      <c r="CN104" s="2183"/>
      <c r="CO104" s="2183"/>
      <c r="CP104" s="2183"/>
      <c r="CQ104" s="2183"/>
      <c r="CR104" s="2183"/>
      <c r="CS104" s="2183"/>
      <c r="CT104" s="2183"/>
      <c r="CU104" s="2183"/>
      <c r="CV104" s="2183"/>
      <c r="CW104" s="2183"/>
      <c r="CX104" s="2183"/>
      <c r="CY104" s="2183"/>
      <c r="CZ104" s="2183"/>
    </row>
    <row r="105" s="131" customFormat="true" ht="15" customHeight="true" x14ac:dyDescent="0.2">
      <c r="A105" s="876"/>
      <c r="B105" s="882"/>
      <c r="C105" s="980"/>
      <c r="D105" s="981"/>
      <c r="E105" s="981"/>
      <c r="F105" s="981"/>
      <c r="G105" s="982"/>
      <c r="H105" s="983"/>
      <c r="I105" s="981"/>
      <c r="J105" s="981"/>
      <c r="K105" s="981"/>
      <c r="L105" s="984"/>
      <c r="M105" s="980"/>
      <c r="N105" s="981"/>
      <c r="O105" s="981"/>
      <c r="P105" s="981"/>
      <c r="Q105" s="982"/>
      <c r="R105" s="983"/>
      <c r="S105" s="981"/>
      <c r="T105" s="981"/>
      <c r="U105" s="981"/>
      <c r="V105" s="981"/>
      <c r="W105" s="984"/>
      <c r="X105" s="664"/>
      <c r="Y105" s="664"/>
      <c r="Z105" s="664"/>
      <c r="AA105" s="664"/>
      <c r="AB105" s="664"/>
      <c r="AC105" s="664"/>
      <c r="AD105" s="664"/>
      <c r="AE105" s="664"/>
      <c r="AF105" s="664"/>
      <c r="AG105" s="664"/>
      <c r="AH105" s="664"/>
      <c r="AI105" s="664"/>
      <c r="AJ105" s="664"/>
      <c r="AK105" s="664"/>
      <c r="AL105" s="664"/>
      <c r="AM105" s="664"/>
      <c r="AN105" s="664"/>
      <c r="AO105" s="664"/>
      <c r="AP105" s="664"/>
      <c r="AQ105" s="664"/>
      <c r="AR105" s="664"/>
      <c r="AS105" s="664"/>
      <c r="AT105" s="664"/>
      <c r="AU105" s="664"/>
      <c r="AV105" s="664"/>
      <c r="AW105" s="664"/>
      <c r="AX105" s="664"/>
      <c r="AY105" s="664"/>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2131"/>
      <c r="BX105" s="2182"/>
      <c r="BY105" s="2183"/>
      <c r="BZ105" s="2183"/>
      <c r="CA105" s="2183"/>
      <c r="CB105" s="2183"/>
      <c r="CC105" s="2183"/>
      <c r="CD105" s="2183"/>
      <c r="CE105" s="2183"/>
      <c r="CF105" s="2183"/>
      <c r="CG105" s="2183"/>
      <c r="CH105" s="2183"/>
      <c r="CI105" s="2183"/>
      <c r="CJ105" s="2183"/>
      <c r="CK105" s="2183"/>
      <c r="CL105" s="2183"/>
      <c r="CM105" s="2183"/>
      <c r="CN105" s="2183"/>
      <c r="CO105" s="2183"/>
      <c r="CP105" s="2183"/>
      <c r="CQ105" s="2183"/>
      <c r="CR105" s="2183"/>
      <c r="CS105" s="2183"/>
      <c r="CT105" s="2183"/>
      <c r="CU105" s="2183"/>
      <c r="CV105" s="2183"/>
      <c r="CW105" s="2183"/>
      <c r="CX105" s="2183"/>
      <c r="CY105" s="2183"/>
      <c r="CZ105" s="2183"/>
    </row>
    <row r="106" s="131" customFormat="true" ht="250.15" customHeight="true" x14ac:dyDescent="0.2">
      <c r="A106" s="393"/>
      <c r="B106" s="695"/>
      <c r="C106" s="706"/>
      <c r="D106" s="706"/>
      <c r="E106" s="706"/>
      <c r="F106" s="706"/>
      <c r="G106" s="706"/>
      <c r="H106" s="706"/>
      <c r="I106" s="706"/>
      <c r="J106" s="706"/>
      <c r="K106" s="706"/>
      <c r="L106" s="706"/>
      <c r="M106" s="706"/>
      <c r="N106" s="706"/>
      <c r="O106" s="706"/>
      <c r="P106" s="706"/>
      <c r="Q106" s="706"/>
      <c r="R106" s="706"/>
      <c r="S106" s="706"/>
      <c r="T106" s="706"/>
      <c r="U106" s="706"/>
      <c r="V106" s="706"/>
      <c r="W106" s="706"/>
      <c r="X106" s="216"/>
      <c r="Y106" s="216"/>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299"/>
      <c r="BX106" s="215"/>
      <c r="BY106" s="215"/>
      <c r="BZ106" s="215"/>
      <c r="CA106" s="215"/>
      <c r="CB106" s="215"/>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3"/>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11"/>
      <c r="Y107" s="211"/>
      <c r="Z107" s="211"/>
      <c r="AA107" s="211"/>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X107" s="211"/>
      <c r="BY107" s="211"/>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518" t="str">
        <f>A1026</f>
        <v>Angola</v>
      </c>
      <c r="B108" s="2519"/>
      <c r="C108" s="113"/>
      <c r="D108" s="113"/>
      <c r="E108" s="113"/>
      <c r="F108" s="113"/>
      <c r="G108" s="113"/>
      <c r="H108" s="113"/>
      <c r="I108" s="113"/>
      <c r="J108" s="113"/>
      <c r="K108" s="113"/>
      <c r="L108" s="113"/>
      <c r="M108" s="113"/>
      <c r="N108" s="113"/>
      <c r="O108" s="113"/>
      <c r="P108" s="113"/>
      <c r="Q108" s="113"/>
      <c r="R108" s="113"/>
      <c r="S108" s="113"/>
      <c r="T108" s="113"/>
      <c r="U108" s="113"/>
      <c r="X108" s="211"/>
      <c r="Y108" s="211"/>
      <c r="Z108" s="211"/>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X108" s="211"/>
      <c r="BY108" s="211"/>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2000</v>
      </c>
      <c r="B109" s="139"/>
      <c r="C109" s="113"/>
      <c r="D109" s="113"/>
      <c r="E109" s="113"/>
      <c r="F109" s="113"/>
      <c r="G109" s="113"/>
      <c r="H109" s="113"/>
      <c r="I109" s="113"/>
      <c r="J109" s="113"/>
      <c r="K109" s="113"/>
      <c r="L109" s="113"/>
      <c r="M109" s="113"/>
      <c r="N109" s="113"/>
      <c r="O109" s="113"/>
      <c r="P109" s="113"/>
      <c r="Q109" s="113"/>
      <c r="R109" s="113"/>
      <c r="S109" s="113"/>
      <c r="T109" s="113"/>
      <c r="U109" s="113"/>
      <c r="X109" s="211"/>
      <c r="Y109" s="211"/>
      <c r="Z109" s="211"/>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X109" s="211"/>
      <c r="BY109" s="211"/>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97</v>
      </c>
      <c r="B110" s="141"/>
      <c r="C110" s="113"/>
      <c r="D110" s="113"/>
      <c r="E110" s="113"/>
      <c r="F110" s="113"/>
      <c r="G110" s="113"/>
      <c r="H110" s="113"/>
      <c r="I110" s="113"/>
      <c r="J110" s="113"/>
      <c r="K110" s="113"/>
      <c r="L110" s="113"/>
      <c r="M110" s="113"/>
      <c r="N110" s="113"/>
      <c r="O110" s="113"/>
      <c r="P110" s="113"/>
      <c r="Q110" s="113"/>
      <c r="R110" s="113"/>
      <c r="S110" s="113"/>
      <c r="T110" s="113"/>
      <c r="U110" s="113"/>
      <c r="X110" s="211"/>
      <c r="Y110" s="211"/>
      <c r="Z110" s="211"/>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X110" s="211"/>
      <c r="BY110" s="211"/>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95</v>
      </c>
      <c r="B111" s="139"/>
      <c r="C111" s="113"/>
      <c r="D111" s="113"/>
      <c r="E111" s="113"/>
      <c r="F111" s="113"/>
      <c r="G111" s="113"/>
      <c r="H111" s="113"/>
      <c r="I111" s="113"/>
      <c r="J111" s="113"/>
      <c r="K111" s="113"/>
      <c r="L111" s="113"/>
      <c r="M111" s="113"/>
      <c r="N111" s="113"/>
      <c r="O111" s="113"/>
      <c r="P111" s="113"/>
      <c r="Q111" s="113"/>
      <c r="R111" s="113"/>
      <c r="S111" s="113"/>
      <c r="T111" s="113"/>
      <c r="U111" s="113"/>
      <c r="X111" s="211"/>
      <c r="Y111" s="211"/>
      <c r="Z111" s="211"/>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X111" s="211"/>
      <c r="BY111" s="211"/>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476" t="s">
        <v>96</v>
      </c>
      <c r="B112" s="222"/>
      <c r="C112" s="113"/>
      <c r="D112" s="113"/>
      <c r="E112" s="113"/>
      <c r="F112" s="113"/>
      <c r="G112" s="113"/>
      <c r="H112" s="113"/>
      <c r="I112" s="113"/>
      <c r="J112" s="113"/>
      <c r="K112" s="113"/>
      <c r="L112" s="113"/>
      <c r="M112" s="113"/>
      <c r="N112" s="113"/>
      <c r="O112" s="113"/>
      <c r="P112" s="113"/>
      <c r="Q112" s="113"/>
      <c r="R112" s="113"/>
      <c r="S112" s="113"/>
      <c r="T112" s="113"/>
      <c r="U112" s="113"/>
      <c r="X112" s="211"/>
      <c r="Y112" s="211"/>
      <c r="Z112" s="211"/>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X112" s="211"/>
      <c r="BY112" s="211"/>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X113" s="211"/>
      <c r="Y113" s="211"/>
      <c r="Z113" s="211"/>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X113" s="211"/>
      <c r="BY113" s="211"/>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X114" s="211"/>
      <c r="Y114" s="211"/>
      <c r="Z114" s="211"/>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X114" s="211"/>
      <c r="BY114" s="211"/>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132</v>
      </c>
      <c r="B115" s="221" t="str">
        <f>A1025</f>
        <v>MICS00</v>
      </c>
      <c r="C115" s="113"/>
      <c r="D115" s="113"/>
      <c r="E115" s="113"/>
      <c r="F115" s="113"/>
      <c r="G115" s="113"/>
      <c r="H115" s="113"/>
      <c r="I115" s="113"/>
      <c r="J115" s="113"/>
      <c r="K115" s="113"/>
      <c r="L115" s="113"/>
      <c r="M115" s="113"/>
      <c r="N115" s="113"/>
      <c r="O115" s="113"/>
      <c r="P115" s="113"/>
      <c r="Q115" s="113"/>
      <c r="R115" s="113"/>
      <c r="S115" s="113"/>
      <c r="T115" s="113"/>
      <c r="U115" s="113"/>
      <c r="X115" s="211"/>
      <c r="Y115" s="211"/>
      <c r="Z115" s="211"/>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X115" s="211"/>
      <c r="BY115" s="211"/>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700" t="str">
        <f>B1030</f>
        <v>Ratio of Improved latrines based on:</v>
      </c>
      <c r="B116" s="701" t="s">
        <v>167</v>
      </c>
      <c r="C116" s="113"/>
      <c r="D116" s="113"/>
      <c r="E116" s="113"/>
      <c r="F116" s="113"/>
      <c r="G116" s="113"/>
      <c r="H116" s="113"/>
      <c r="I116" s="113"/>
      <c r="J116" s="113"/>
      <c r="K116" s="113"/>
      <c r="L116" s="113"/>
      <c r="M116" s="113"/>
      <c r="N116" s="113"/>
      <c r="O116" s="113"/>
      <c r="P116" s="113"/>
      <c r="Q116" s="113"/>
      <c r="R116" s="113"/>
      <c r="S116" s="113"/>
      <c r="T116" s="113"/>
      <c r="U116" s="113"/>
      <c r="X116" s="211"/>
      <c r="Y116" s="211"/>
      <c r="Z116" s="211"/>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X116" s="211"/>
      <c r="BY116" s="211"/>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700" t="s">
        <v>168</v>
      </c>
      <c r="B117" s="702" t="s">
        <v>169</v>
      </c>
      <c r="C117" s="113"/>
      <c r="D117" s="113"/>
      <c r="E117" s="113"/>
      <c r="F117" s="113"/>
      <c r="G117" s="113"/>
      <c r="H117" s="113"/>
      <c r="I117" s="113"/>
      <c r="J117" s="113"/>
      <c r="K117" s="113"/>
      <c r="L117" s="113"/>
      <c r="M117" s="113"/>
      <c r="N117" s="113"/>
      <c r="O117" s="113"/>
      <c r="P117" s="113"/>
      <c r="Q117" s="113"/>
      <c r="R117" s="113"/>
      <c r="S117" s="113"/>
      <c r="T117" s="113"/>
      <c r="U117" s="113"/>
      <c r="X117" s="211"/>
      <c r="Y117" s="211"/>
      <c r="Z117" s="211"/>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X117" s="211"/>
      <c r="BY117" s="211"/>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703"/>
      <c r="B118" s="701"/>
      <c r="C118" s="113"/>
      <c r="D118" s="113"/>
      <c r="E118" s="113"/>
      <c r="F118" s="113"/>
      <c r="G118" s="113"/>
      <c r="H118" s="113"/>
      <c r="I118" s="113"/>
      <c r="J118" s="113"/>
      <c r="K118" s="113"/>
      <c r="L118" s="113"/>
      <c r="M118" s="113"/>
      <c r="N118" s="113"/>
      <c r="O118" s="113"/>
      <c r="P118" s="113"/>
      <c r="Q118" s="113"/>
      <c r="R118" s="113"/>
      <c r="S118" s="113"/>
      <c r="T118" s="113"/>
      <c r="U118" s="113"/>
      <c r="X118" s="211"/>
      <c r="Y118" s="211"/>
      <c r="Z118" s="211"/>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X118" s="211"/>
      <c r="BY118" s="211"/>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704"/>
      <c r="B119" s="705"/>
      <c r="C119" s="113"/>
      <c r="D119" s="113"/>
      <c r="E119" s="113"/>
      <c r="F119" s="113"/>
      <c r="G119" s="113"/>
      <c r="H119" s="113"/>
      <c r="I119" s="113"/>
      <c r="J119" s="113"/>
      <c r="K119" s="113"/>
      <c r="L119" s="113"/>
      <c r="M119" s="113"/>
      <c r="N119" s="113"/>
      <c r="O119" s="113"/>
      <c r="P119" s="113"/>
      <c r="Q119" s="113"/>
      <c r="R119" s="113"/>
      <c r="S119" s="113"/>
      <c r="T119" s="113"/>
      <c r="U119" s="113"/>
      <c r="X119" s="211"/>
      <c r="Y119" s="211"/>
      <c r="Z119" s="211"/>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X119" s="211"/>
      <c r="BY119" s="211"/>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693" customFormat="true" ht="15" customHeight="true" x14ac:dyDescent="0.2">
      <c r="A120" s="116" t="s">
        <v>97</v>
      </c>
      <c r="B120" s="207"/>
      <c r="C120" s="2537" t="s">
        <v>113</v>
      </c>
      <c r="D120" s="2538"/>
      <c r="E120" s="2538"/>
      <c r="F120" s="2538"/>
      <c r="G120" s="2539"/>
      <c r="H120" s="2540" t="s">
        <v>38</v>
      </c>
      <c r="I120" s="2541"/>
      <c r="J120" s="2541"/>
      <c r="K120" s="2541"/>
      <c r="L120" s="2542"/>
      <c r="M120" s="2583" t="s">
        <v>37</v>
      </c>
      <c r="N120" s="2584"/>
      <c r="O120" s="2584"/>
      <c r="P120" s="2584"/>
      <c r="Q120" s="2585"/>
      <c r="R120" s="2033" t="s">
        <v>137</v>
      </c>
      <c r="S120" s="2070"/>
      <c r="T120" s="2070"/>
      <c r="U120" s="2070"/>
      <c r="V120" s="2070"/>
      <c r="W120" s="2071"/>
      <c r="X120" s="664"/>
      <c r="Y120" s="664"/>
      <c r="Z120" s="664"/>
      <c r="AA120" s="664"/>
      <c r="AB120" s="664"/>
      <c r="AC120" s="664"/>
      <c r="AD120" s="664"/>
      <c r="AE120" s="664"/>
      <c r="AF120" s="664"/>
      <c r="AG120" s="664"/>
      <c r="AH120" s="664"/>
      <c r="AI120" s="664"/>
      <c r="AJ120" s="664"/>
      <c r="AK120" s="664"/>
      <c r="AL120" s="664"/>
      <c r="AM120" s="664"/>
      <c r="AN120" s="664"/>
      <c r="AO120" s="664"/>
      <c r="AP120" s="664"/>
      <c r="AQ120" s="664"/>
      <c r="AR120" s="664"/>
      <c r="AS120" s="664"/>
      <c r="AT120" s="664"/>
      <c r="AU120" s="664"/>
      <c r="AV120" s="664"/>
      <c r="AW120" s="664"/>
      <c r="AX120" s="664"/>
      <c r="AY120" s="664"/>
      <c r="AZ120" s="216"/>
      <c r="BA120" s="217" t="s">
        <v>127</v>
      </c>
      <c r="BB120" s="116" t="s">
        <v>97</v>
      </c>
      <c r="BC120" s="2605" t="s">
        <v>113</v>
      </c>
      <c r="BD120" s="2606"/>
      <c r="BE120" s="2606"/>
      <c r="BF120" s="2606"/>
      <c r="BG120" s="2607"/>
      <c r="BH120" s="2608" t="s">
        <v>38</v>
      </c>
      <c r="BI120" s="2606"/>
      <c r="BJ120" s="2606"/>
      <c r="BK120" s="2606"/>
      <c r="BL120" s="2607"/>
      <c r="BM120" s="2608" t="s">
        <v>37</v>
      </c>
      <c r="BN120" s="2606"/>
      <c r="BO120" s="2606"/>
      <c r="BP120" s="2606"/>
      <c r="BQ120" s="2609"/>
      <c r="BR120" s="2049" t="s">
        <v>137</v>
      </c>
      <c r="BS120" s="2050"/>
      <c r="BT120" s="2050"/>
      <c r="BU120" s="2050"/>
      <c r="BV120" s="2050"/>
      <c r="BW120" s="2050"/>
      <c r="BX120" s="2184"/>
      <c r="BY120" s="2185"/>
      <c r="BZ120" s="215"/>
      <c r="CA120" s="215"/>
      <c r="CB120" s="215"/>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693" customFormat="true" ht="12.75" x14ac:dyDescent="0.2">
      <c r="A121" s="187" t="s">
        <v>86</v>
      </c>
      <c r="B121" s="245"/>
      <c r="C121" s="279" t="s">
        <v>0</v>
      </c>
      <c r="D121" s="280" t="s">
        <v>1</v>
      </c>
      <c r="E121" s="280" t="s">
        <v>2</v>
      </c>
      <c r="F121" s="280" t="s">
        <v>3</v>
      </c>
      <c r="G121" s="281" t="s">
        <v>4</v>
      </c>
      <c r="H121" s="822" t="s">
        <v>0</v>
      </c>
      <c r="I121" s="759" t="s">
        <v>1</v>
      </c>
      <c r="J121" s="759" t="s">
        <v>2</v>
      </c>
      <c r="K121" s="759" t="s">
        <v>3</v>
      </c>
      <c r="L121" s="760" t="s">
        <v>4</v>
      </c>
      <c r="M121" s="807" t="s">
        <v>0</v>
      </c>
      <c r="N121" s="759" t="s">
        <v>1</v>
      </c>
      <c r="O121" s="759" t="s">
        <v>2</v>
      </c>
      <c r="P121" s="759" t="s">
        <v>3</v>
      </c>
      <c r="Q121" s="842" t="s">
        <v>4</v>
      </c>
      <c r="R121" s="822" t="s">
        <v>146</v>
      </c>
      <c r="S121" s="759" t="s">
        <v>147</v>
      </c>
      <c r="T121" s="759" t="s">
        <v>148</v>
      </c>
      <c r="U121" s="759" t="s">
        <v>149</v>
      </c>
      <c r="V121" s="759" t="s">
        <v>150</v>
      </c>
      <c r="W121" s="761" t="s">
        <v>151</v>
      </c>
      <c r="X121" s="664"/>
      <c r="Y121" s="664"/>
      <c r="Z121" s="664"/>
      <c r="AA121" s="664"/>
      <c r="AB121" s="664"/>
      <c r="AC121" s="664"/>
      <c r="AD121" s="664"/>
      <c r="AE121" s="664"/>
      <c r="AF121" s="664"/>
      <c r="AG121" s="664"/>
      <c r="AH121" s="664"/>
      <c r="AI121" s="664"/>
      <c r="AJ121" s="664"/>
      <c r="AK121" s="664"/>
      <c r="AL121" s="664"/>
      <c r="AM121" s="664"/>
      <c r="AN121" s="664"/>
      <c r="AO121" s="664"/>
      <c r="AP121" s="664"/>
      <c r="AQ121" s="664"/>
      <c r="AR121" s="664"/>
      <c r="AS121" s="664"/>
      <c r="AT121" s="664"/>
      <c r="AU121" s="664"/>
      <c r="AV121" s="664"/>
      <c r="AW121" s="664"/>
      <c r="AX121" s="664"/>
      <c r="AY121" s="664"/>
      <c r="AZ121" s="216"/>
      <c r="BA121" s="198" t="s">
        <v>115</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146</v>
      </c>
      <c r="BS121" s="172" t="s">
        <v>147</v>
      </c>
      <c r="BT121" s="172" t="s">
        <v>148</v>
      </c>
      <c r="BU121" s="172" t="s">
        <v>149</v>
      </c>
      <c r="BV121" s="172" t="s">
        <v>150</v>
      </c>
      <c r="BW121" s="2132" t="s">
        <v>151</v>
      </c>
      <c r="BX121" s="2186"/>
      <c r="BY121" s="2187"/>
      <c r="BZ121" s="2187"/>
      <c r="CA121" s="2187"/>
      <c r="CB121" s="2187"/>
      <c r="CC121" s="2187"/>
      <c r="CD121" s="2187"/>
      <c r="CE121" s="2187"/>
      <c r="CF121" s="2187"/>
      <c r="CG121" s="2187"/>
      <c r="CH121" s="2187"/>
      <c r="CI121" s="2187"/>
      <c r="CJ121" s="2187"/>
      <c r="CK121" s="2187"/>
      <c r="CL121" s="2187"/>
      <c r="CM121" s="2187"/>
      <c r="CN121" s="2187"/>
      <c r="CO121" s="2187"/>
      <c r="CP121" s="2187"/>
      <c r="CQ121" s="2187"/>
      <c r="CR121" s="2187"/>
      <c r="CS121" s="2187"/>
      <c r="CT121" s="2187"/>
      <c r="CU121" s="2187"/>
      <c r="CV121" s="2187"/>
      <c r="CW121" s="2187"/>
      <c r="CX121" s="2187"/>
      <c r="CY121" s="2187"/>
      <c r="CZ121" s="2187"/>
    </row>
    <row r="122" s="693" customFormat="true" ht="15" customHeight="true" x14ac:dyDescent="0.2">
      <c r="A122" s="2531" t="s">
        <v>18</v>
      </c>
      <c r="B122" s="1111" t="s">
        <v>14</v>
      </c>
      <c r="C122" s="987">
        <f>C135+C136+C137</f>
        <v>5.3634070158841398</v>
      </c>
      <c r="D122" s="988">
        <f t="shared" ref="D122:Q122" si="3">D135+D136+D137</f>
        <v>13.181150213530554</v>
      </c>
      <c r="E122" s="988">
        <f t="shared" si="3"/>
        <v>38.660485830858008</v>
      </c>
      <c r="F122" s="988">
        <f t="shared" si="3"/>
        <v>49.222809543721127</v>
      </c>
      <c r="G122" s="989">
        <f t="shared" si="3"/>
        <v>76.23615488718508</v>
      </c>
      <c r="H122" s="990">
        <f t="shared" si="3"/>
        <v>29.520570818132693</v>
      </c>
      <c r="I122" s="988">
        <f t="shared" si="3"/>
        <v>47.821215271181984</v>
      </c>
      <c r="J122" s="988">
        <f t="shared" si="3"/>
        <v>52.512166419754415</v>
      </c>
      <c r="K122" s="988">
        <f t="shared" si="3"/>
        <v>63.295560121031542</v>
      </c>
      <c r="L122" s="991">
        <f t="shared" si="3"/>
        <v>78.605370919724223</v>
      </c>
      <c r="M122" s="987">
        <f t="shared" si="3"/>
        <v>0.94344421142917845</v>
      </c>
      <c r="N122" s="988">
        <f t="shared" si="3"/>
        <v>3.8292493178380207</v>
      </c>
      <c r="O122" s="988">
        <f t="shared" si="3"/>
        <v>5.5349421457820673</v>
      </c>
      <c r="P122" s="988">
        <f t="shared" si="3"/>
        <v>6.1078543517826329</v>
      </c>
      <c r="Q122" s="989">
        <f t="shared" si="3"/>
        <v>23.006309859221282</v>
      </c>
      <c r="R122" s="1187" t="s">
        <v>35</v>
      </c>
      <c r="S122" s="1191" t="s">
        <v>35</v>
      </c>
      <c r="T122" s="1191" t="s">
        <v>35</v>
      </c>
      <c r="U122" s="1191" t="s">
        <v>35</v>
      </c>
      <c r="V122" s="1191" t="s">
        <v>35</v>
      </c>
      <c r="W122" s="2090" t="s">
        <v>35</v>
      </c>
      <c r="X122" s="664"/>
      <c r="Y122" s="664"/>
      <c r="Z122" s="664"/>
      <c r="AA122" s="664"/>
      <c r="AB122" s="664"/>
      <c r="AC122" s="664"/>
      <c r="AD122" s="664"/>
      <c r="AE122" s="664"/>
      <c r="AF122" s="664"/>
      <c r="AG122" s="664"/>
      <c r="AH122" s="664"/>
      <c r="AI122" s="664"/>
      <c r="AJ122" s="664"/>
      <c r="AK122" s="664"/>
      <c r="AL122" s="664"/>
      <c r="AM122" s="664"/>
      <c r="AN122" s="664"/>
      <c r="AO122" s="664"/>
      <c r="AP122" s="664"/>
      <c r="AQ122" s="664"/>
      <c r="AR122" s="664"/>
      <c r="AS122" s="664"/>
      <c r="AT122" s="664"/>
      <c r="AU122" s="664"/>
      <c r="AV122" s="664"/>
      <c r="AW122" s="664"/>
      <c r="AX122" s="664"/>
      <c r="AY122" s="664"/>
      <c r="AZ122" s="216"/>
      <c r="BA122" s="2610" t="s">
        <v>18</v>
      </c>
      <c r="BB122" s="155" t="s">
        <v>14</v>
      </c>
      <c r="BC122" s="1203" t="s">
        <v>35</v>
      </c>
      <c r="BD122" s="1223" t="s">
        <v>35</v>
      </c>
      <c r="BE122" s="1223" t="s">
        <v>35</v>
      </c>
      <c r="BF122" s="1223" t="s">
        <v>35</v>
      </c>
      <c r="BG122" s="1244" t="s">
        <v>35</v>
      </c>
      <c r="BH122" s="1265" t="s">
        <v>35</v>
      </c>
      <c r="BI122" s="1223" t="s">
        <v>35</v>
      </c>
      <c r="BJ122" s="1223" t="s">
        <v>35</v>
      </c>
      <c r="BK122" s="1223" t="s">
        <v>35</v>
      </c>
      <c r="BL122" s="1244" t="s">
        <v>35</v>
      </c>
      <c r="BM122" s="1265" t="s">
        <v>35</v>
      </c>
      <c r="BN122" s="1223" t="s">
        <v>35</v>
      </c>
      <c r="BO122" s="1223" t="s">
        <v>35</v>
      </c>
      <c r="BP122" s="1223" t="s">
        <v>35</v>
      </c>
      <c r="BQ122" s="1244" t="s">
        <v>35</v>
      </c>
      <c r="BR122" s="1265" t="s">
        <v>35</v>
      </c>
      <c r="BS122" s="1223" t="s">
        <v>35</v>
      </c>
      <c r="BT122" s="1223" t="s">
        <v>35</v>
      </c>
      <c r="BU122" s="1223" t="s">
        <v>35</v>
      </c>
      <c r="BV122" s="1223" t="s">
        <v>35</v>
      </c>
      <c r="BW122" s="2133" t="s">
        <v>35</v>
      </c>
      <c r="BX122" s="2188"/>
      <c r="BY122" s="2189"/>
      <c r="BZ122" s="2189"/>
      <c r="CA122" s="2189"/>
      <c r="CB122" s="2189"/>
      <c r="CC122" s="2189"/>
      <c r="CD122" s="2189"/>
      <c r="CE122" s="2189"/>
      <c r="CF122" s="2189"/>
      <c r="CG122" s="2189"/>
      <c r="CH122" s="2189"/>
      <c r="CI122" s="2189"/>
      <c r="CJ122" s="2189"/>
      <c r="CK122" s="2189"/>
      <c r="CL122" s="2189"/>
      <c r="CM122" s="2189"/>
      <c r="CN122" s="2189"/>
      <c r="CO122" s="2189"/>
      <c r="CP122" s="2189"/>
      <c r="CQ122" s="2189"/>
      <c r="CR122" s="2189"/>
      <c r="CS122" s="2189"/>
      <c r="CT122" s="2189"/>
      <c r="CU122" s="2189"/>
      <c r="CV122" s="2189"/>
      <c r="CW122" s="2189"/>
      <c r="CX122" s="2189"/>
      <c r="CY122" s="2189"/>
      <c r="CZ122" s="2189"/>
    </row>
    <row r="123" s="693" customFormat="true" ht="15" customHeight="true" x14ac:dyDescent="0.2">
      <c r="A123" s="2532"/>
      <c r="B123" s="1112" t="s">
        <v>51</v>
      </c>
      <c r="C123" s="992">
        <f>100-C122</f>
        <v>94.636592984115865</v>
      </c>
      <c r="D123" s="993">
        <f t="shared" ref="D123:Q123" si="4">100-D122</f>
        <v>86.818849786469443</v>
      </c>
      <c r="E123" s="993">
        <f t="shared" si="4"/>
        <v>61.339514169141992</v>
      </c>
      <c r="F123" s="993">
        <f t="shared" si="4"/>
        <v>50.777190456278873</v>
      </c>
      <c r="G123" s="994">
        <f t="shared" si="4"/>
        <v>23.76384511281492</v>
      </c>
      <c r="H123" s="995">
        <f t="shared" si="4"/>
        <v>70.479429181867303</v>
      </c>
      <c r="I123" s="993">
        <f t="shared" si="4"/>
        <v>52.178784728818016</v>
      </c>
      <c r="J123" s="993">
        <f t="shared" si="4"/>
        <v>47.487833580245585</v>
      </c>
      <c r="K123" s="993">
        <f t="shared" si="4"/>
        <v>36.704439878968458</v>
      </c>
      <c r="L123" s="996">
        <f t="shared" si="4"/>
        <v>21.394629080275777</v>
      </c>
      <c r="M123" s="992">
        <f t="shared" si="4"/>
        <v>99.056555788570819</v>
      </c>
      <c r="N123" s="993">
        <f t="shared" si="4"/>
        <v>96.17075068216198</v>
      </c>
      <c r="O123" s="993">
        <f t="shared" si="4"/>
        <v>94.465057854217932</v>
      </c>
      <c r="P123" s="993">
        <f t="shared" si="4"/>
        <v>93.892145648217365</v>
      </c>
      <c r="Q123" s="994">
        <f t="shared" si="4"/>
        <v>76.99369014077871</v>
      </c>
      <c r="R123" s="1188" t="s">
        <v>35</v>
      </c>
      <c r="S123" s="1192" t="s">
        <v>35</v>
      </c>
      <c r="T123" s="1192" t="s">
        <v>35</v>
      </c>
      <c r="U123" s="1192" t="s">
        <v>35</v>
      </c>
      <c r="V123" s="1192" t="s">
        <v>35</v>
      </c>
      <c r="W123" s="2091" t="s">
        <v>35</v>
      </c>
      <c r="X123" s="664"/>
      <c r="Y123" s="664"/>
      <c r="Z123" s="664"/>
      <c r="AA123" s="664"/>
      <c r="AB123" s="664"/>
      <c r="AC123" s="664"/>
      <c r="AD123" s="664"/>
      <c r="AE123" s="664"/>
      <c r="AF123" s="664"/>
      <c r="AG123" s="664"/>
      <c r="AH123" s="664"/>
      <c r="AI123" s="664"/>
      <c r="AJ123" s="664"/>
      <c r="AK123" s="664"/>
      <c r="AL123" s="664"/>
      <c r="AM123" s="664"/>
      <c r="AN123" s="664"/>
      <c r="AO123" s="664"/>
      <c r="AP123" s="664"/>
      <c r="AQ123" s="664"/>
      <c r="AR123" s="664"/>
      <c r="AS123" s="664"/>
      <c r="AT123" s="664"/>
      <c r="AU123" s="664"/>
      <c r="AV123" s="664"/>
      <c r="AW123" s="664"/>
      <c r="AX123" s="664"/>
      <c r="AY123" s="664"/>
      <c r="AZ123" s="216"/>
      <c r="BA123" s="2611"/>
      <c r="BB123" s="156" t="s">
        <v>51</v>
      </c>
      <c r="BC123" s="1204" t="s">
        <v>35</v>
      </c>
      <c r="BD123" s="1224" t="s">
        <v>35</v>
      </c>
      <c r="BE123" s="1224" t="s">
        <v>35</v>
      </c>
      <c r="BF123" s="1224" t="s">
        <v>35</v>
      </c>
      <c r="BG123" s="1245" t="s">
        <v>35</v>
      </c>
      <c r="BH123" s="1266" t="s">
        <v>35</v>
      </c>
      <c r="BI123" s="1224" t="s">
        <v>35</v>
      </c>
      <c r="BJ123" s="1224" t="s">
        <v>35</v>
      </c>
      <c r="BK123" s="1224" t="s">
        <v>35</v>
      </c>
      <c r="BL123" s="1245" t="s">
        <v>35</v>
      </c>
      <c r="BM123" s="1266" t="s">
        <v>35</v>
      </c>
      <c r="BN123" s="1224" t="s">
        <v>35</v>
      </c>
      <c r="BO123" s="1224" t="s">
        <v>35</v>
      </c>
      <c r="BP123" s="1224" t="s">
        <v>35</v>
      </c>
      <c r="BQ123" s="1245" t="s">
        <v>35</v>
      </c>
      <c r="BR123" s="1266" t="s">
        <v>35</v>
      </c>
      <c r="BS123" s="1224" t="s">
        <v>35</v>
      </c>
      <c r="BT123" s="1224" t="s">
        <v>35</v>
      </c>
      <c r="BU123" s="1224" t="s">
        <v>35</v>
      </c>
      <c r="BV123" s="1224" t="s">
        <v>35</v>
      </c>
      <c r="BW123" s="2134" t="s">
        <v>35</v>
      </c>
      <c r="BX123" s="2190"/>
      <c r="BY123" s="2191"/>
      <c r="BZ123" s="2191"/>
      <c r="CA123" s="2191"/>
      <c r="CB123" s="2191"/>
      <c r="CC123" s="2191"/>
      <c r="CD123" s="2191"/>
      <c r="CE123" s="2191"/>
      <c r="CF123" s="2191"/>
      <c r="CG123" s="2191"/>
      <c r="CH123" s="2191"/>
      <c r="CI123" s="2191"/>
      <c r="CJ123" s="2191"/>
      <c r="CK123" s="2191"/>
      <c r="CL123" s="2191"/>
      <c r="CM123" s="2191"/>
      <c r="CN123" s="2191"/>
      <c r="CO123" s="2191"/>
      <c r="CP123" s="2191"/>
      <c r="CQ123" s="2191"/>
      <c r="CR123" s="2191"/>
      <c r="CS123" s="2191"/>
      <c r="CT123" s="2191"/>
      <c r="CU123" s="2191"/>
      <c r="CV123" s="2191"/>
      <c r="CW123" s="2191"/>
      <c r="CX123" s="2191"/>
      <c r="CY123" s="2191"/>
      <c r="CZ123" s="2191"/>
    </row>
    <row r="124" s="693" customFormat="true" ht="15" customHeight="true" x14ac:dyDescent="0.2">
      <c r="A124" s="2532" t="s">
        <v>50</v>
      </c>
      <c r="B124" s="1112" t="s">
        <v>15</v>
      </c>
      <c r="C124" s="997">
        <f>C122*'DHS16'!C129/100</f>
        <v>3.8901761887465556</v>
      </c>
      <c r="D124" s="998">
        <f>D122*'DHS16'!D129/100</f>
        <v>8.6569650218848846</v>
      </c>
      <c r="E124" s="998">
        <f>E122*'DHS16'!E129/100</f>
        <v>22.893879300791227</v>
      </c>
      <c r="F124" s="998">
        <f>F122*'DHS16'!F129/100</f>
        <v>32.499055202780809</v>
      </c>
      <c r="G124" s="999">
        <f>G122*'DHS16'!G129/100</f>
        <v>66.935281942605528</v>
      </c>
      <c r="H124" s="1000">
        <f>H122*'DHS16'!H129/100</f>
        <v>15.308470866599295</v>
      </c>
      <c r="I124" s="998">
        <f>I122*'DHS16'!I129/100</f>
        <v>27.545288857351252</v>
      </c>
      <c r="J124" s="998">
        <f>J122*'DHS16'!J129/100</f>
        <v>32.664437974274612</v>
      </c>
      <c r="K124" s="998">
        <f>K122*'DHS16'!K129/100</f>
        <v>47.244470489490816</v>
      </c>
      <c r="L124" s="1001">
        <f>L122*'DHS16'!L129/100</f>
        <v>73.341330700375394</v>
      </c>
      <c r="M124" s="997">
        <f>M122*'DHS16'!M129/100</f>
        <v>0.73669693219303378</v>
      </c>
      <c r="N124" s="998">
        <f>N122*'DHS16'!N129/100</f>
        <v>2.9516898451597173</v>
      </c>
      <c r="O124" s="998">
        <f>O122*'DHS16'!O129/100</f>
        <v>4.5978432962313285</v>
      </c>
      <c r="P124" s="998">
        <f>P122*'DHS16'!P129/100</f>
        <v>4.8163244201692548</v>
      </c>
      <c r="Q124" s="999">
        <f>Q122*'DHS16'!Q129/100</f>
        <v>18.279891583739882</v>
      </c>
      <c r="R124" s="1188" t="s">
        <v>35</v>
      </c>
      <c r="S124" s="1192" t="s">
        <v>35</v>
      </c>
      <c r="T124" s="1192" t="s">
        <v>35</v>
      </c>
      <c r="U124" s="1192" t="s">
        <v>35</v>
      </c>
      <c r="V124" s="1192" t="s">
        <v>35</v>
      </c>
      <c r="W124" s="2091" t="s">
        <v>35</v>
      </c>
      <c r="X124" s="664"/>
      <c r="Y124" s="664"/>
      <c r="Z124" s="664"/>
      <c r="AA124" s="664"/>
      <c r="AB124" s="664"/>
      <c r="AC124" s="664"/>
      <c r="AD124" s="664"/>
      <c r="AE124" s="664"/>
      <c r="AF124" s="664"/>
      <c r="AG124" s="664"/>
      <c r="AH124" s="664"/>
      <c r="AI124" s="664"/>
      <c r="AJ124" s="664"/>
      <c r="AK124" s="664"/>
      <c r="AL124" s="664"/>
      <c r="AM124" s="664"/>
      <c r="AN124" s="664"/>
      <c r="AO124" s="664"/>
      <c r="AP124" s="664"/>
      <c r="AQ124" s="664"/>
      <c r="AR124" s="664"/>
      <c r="AS124" s="664"/>
      <c r="AT124" s="664"/>
      <c r="AU124" s="664"/>
      <c r="AV124" s="664"/>
      <c r="AW124" s="664"/>
      <c r="AX124" s="664"/>
      <c r="AY124" s="664"/>
      <c r="AZ124" s="216"/>
      <c r="BA124" s="2611" t="s">
        <v>50</v>
      </c>
      <c r="BB124" s="156" t="s">
        <v>15</v>
      </c>
      <c r="BC124" s="1204" t="s">
        <v>35</v>
      </c>
      <c r="BD124" s="1224" t="s">
        <v>35</v>
      </c>
      <c r="BE124" s="1224" t="s">
        <v>35</v>
      </c>
      <c r="BF124" s="1224" t="s">
        <v>35</v>
      </c>
      <c r="BG124" s="1245" t="s">
        <v>35</v>
      </c>
      <c r="BH124" s="1266" t="s">
        <v>35</v>
      </c>
      <c r="BI124" s="1224" t="s">
        <v>35</v>
      </c>
      <c r="BJ124" s="1224" t="s">
        <v>35</v>
      </c>
      <c r="BK124" s="1224" t="s">
        <v>35</v>
      </c>
      <c r="BL124" s="1245" t="s">
        <v>35</v>
      </c>
      <c r="BM124" s="1266" t="s">
        <v>35</v>
      </c>
      <c r="BN124" s="1224" t="s">
        <v>35</v>
      </c>
      <c r="BO124" s="1224" t="s">
        <v>35</v>
      </c>
      <c r="BP124" s="1224" t="s">
        <v>35</v>
      </c>
      <c r="BQ124" s="1245" t="s">
        <v>35</v>
      </c>
      <c r="BR124" s="1266" t="s">
        <v>35</v>
      </c>
      <c r="BS124" s="1224" t="s">
        <v>35</v>
      </c>
      <c r="BT124" s="1224" t="s">
        <v>35</v>
      </c>
      <c r="BU124" s="1224" t="s">
        <v>35</v>
      </c>
      <c r="BV124" s="1224" t="s">
        <v>35</v>
      </c>
      <c r="BW124" s="2134" t="s">
        <v>35</v>
      </c>
      <c r="BX124" s="2190"/>
      <c r="BY124" s="2191"/>
      <c r="BZ124" s="2191"/>
      <c r="CA124" s="2191"/>
      <c r="CB124" s="2191"/>
      <c r="CC124" s="2191"/>
      <c r="CD124" s="2191"/>
      <c r="CE124" s="2191"/>
      <c r="CF124" s="2191"/>
      <c r="CG124" s="2191"/>
      <c r="CH124" s="2191"/>
      <c r="CI124" s="2191"/>
      <c r="CJ124" s="2191"/>
      <c r="CK124" s="2191"/>
      <c r="CL124" s="2191"/>
      <c r="CM124" s="2191"/>
      <c r="CN124" s="2191"/>
      <c r="CO124" s="2191"/>
      <c r="CP124" s="2191"/>
      <c r="CQ124" s="2191"/>
      <c r="CR124" s="2191"/>
      <c r="CS124" s="2191"/>
      <c r="CT124" s="2191"/>
      <c r="CU124" s="2191"/>
      <c r="CV124" s="2191"/>
      <c r="CW124" s="2191"/>
      <c r="CX124" s="2191"/>
      <c r="CY124" s="2191"/>
      <c r="CZ124" s="2191"/>
    </row>
    <row r="125" s="693" customFormat="true" ht="15" customHeight="true" x14ac:dyDescent="0.2">
      <c r="A125" s="2532"/>
      <c r="B125" s="1112" t="s">
        <v>16</v>
      </c>
      <c r="C125" s="997">
        <f>C122*'DHS16'!C128/100</f>
        <v>1.473230827137588</v>
      </c>
      <c r="D125" s="998">
        <f>D122*'DHS16'!D128/100</f>
        <v>4.5241851916456461</v>
      </c>
      <c r="E125" s="998">
        <f>E122*'DHS16'!E128/100</f>
        <v>15.766606530066738</v>
      </c>
      <c r="F125" s="998">
        <f>F122*'DHS16'!F128/100</f>
        <v>16.72375434094041</v>
      </c>
      <c r="G125" s="999">
        <f>G122*'DHS16'!G128/100</f>
        <v>9.3008729445795044</v>
      </c>
      <c r="H125" s="1000">
        <f>H122*'DHS16'!H128/100</f>
        <v>14.212099951533331</v>
      </c>
      <c r="I125" s="998">
        <f>I122*'DHS16'!I128/100</f>
        <v>20.275926413830749</v>
      </c>
      <c r="J125" s="998">
        <f>J122*'DHS16'!J128/100</f>
        <v>19.847728445479817</v>
      </c>
      <c r="K125" s="998">
        <f>K122*'DHS16'!K128/100</f>
        <v>16.051089631540748</v>
      </c>
      <c r="L125" s="1001">
        <f>L122*'DHS16'!L128/100</f>
        <v>5.2640402193487743</v>
      </c>
      <c r="M125" s="997">
        <f>M122*'DHS16'!M128/100</f>
        <v>0.20674727923614469</v>
      </c>
      <c r="N125" s="998">
        <f>N122*'DHS16'!N128/100</f>
        <v>0.87755947267830747</v>
      </c>
      <c r="O125" s="998">
        <f>O122*'DHS16'!O128/100</f>
        <v>0.93709884955074063</v>
      </c>
      <c r="P125" s="998">
        <f>P122*'DHS16'!P128/100</f>
        <v>1.2915299316133748</v>
      </c>
      <c r="Q125" s="999">
        <f>Q122*'DHS16'!Q128/100</f>
        <v>4.7264182754813904</v>
      </c>
      <c r="R125" s="1188" t="s">
        <v>35</v>
      </c>
      <c r="S125" s="1192" t="s">
        <v>35</v>
      </c>
      <c r="T125" s="1192" t="s">
        <v>35</v>
      </c>
      <c r="U125" s="1192" t="s">
        <v>35</v>
      </c>
      <c r="V125" s="1192" t="s">
        <v>35</v>
      </c>
      <c r="W125" s="2091" t="s">
        <v>35</v>
      </c>
      <c r="X125" s="664"/>
      <c r="Y125" s="664"/>
      <c r="Z125" s="664"/>
      <c r="AA125" s="664"/>
      <c r="AB125" s="664"/>
      <c r="AC125" s="664"/>
      <c r="AD125" s="664"/>
      <c r="AE125" s="664"/>
      <c r="AF125" s="664"/>
      <c r="AG125" s="664"/>
      <c r="AH125" s="664"/>
      <c r="AI125" s="664"/>
      <c r="AJ125" s="664"/>
      <c r="AK125" s="664"/>
      <c r="AL125" s="664"/>
      <c r="AM125" s="664"/>
      <c r="AN125" s="664"/>
      <c r="AO125" s="664"/>
      <c r="AP125" s="664"/>
      <c r="AQ125" s="664"/>
      <c r="AR125" s="664"/>
      <c r="AS125" s="664"/>
      <c r="AT125" s="664"/>
      <c r="AU125" s="664"/>
      <c r="AV125" s="664"/>
      <c r="AW125" s="664"/>
      <c r="AX125" s="664"/>
      <c r="AY125" s="664"/>
      <c r="AZ125" s="216"/>
      <c r="BA125" s="2611"/>
      <c r="BB125" s="156" t="s">
        <v>16</v>
      </c>
      <c r="BC125" s="1204" t="s">
        <v>35</v>
      </c>
      <c r="BD125" s="1224" t="s">
        <v>35</v>
      </c>
      <c r="BE125" s="1224" t="s">
        <v>35</v>
      </c>
      <c r="BF125" s="1224" t="s">
        <v>35</v>
      </c>
      <c r="BG125" s="1245" t="s">
        <v>35</v>
      </c>
      <c r="BH125" s="1266" t="s">
        <v>35</v>
      </c>
      <c r="BI125" s="1224" t="s">
        <v>35</v>
      </c>
      <c r="BJ125" s="1224" t="s">
        <v>35</v>
      </c>
      <c r="BK125" s="1224" t="s">
        <v>35</v>
      </c>
      <c r="BL125" s="1245" t="s">
        <v>35</v>
      </c>
      <c r="BM125" s="1266" t="s">
        <v>35</v>
      </c>
      <c r="BN125" s="1224" t="s">
        <v>35</v>
      </c>
      <c r="BO125" s="1224" t="s">
        <v>35</v>
      </c>
      <c r="BP125" s="1224" t="s">
        <v>35</v>
      </c>
      <c r="BQ125" s="1245" t="s">
        <v>35</v>
      </c>
      <c r="BR125" s="1266" t="s">
        <v>35</v>
      </c>
      <c r="BS125" s="1224" t="s">
        <v>35</v>
      </c>
      <c r="BT125" s="1224" t="s">
        <v>35</v>
      </c>
      <c r="BU125" s="1224" t="s">
        <v>35</v>
      </c>
      <c r="BV125" s="1224" t="s">
        <v>35</v>
      </c>
      <c r="BW125" s="2134" t="s">
        <v>35</v>
      </c>
      <c r="BX125" s="2190"/>
      <c r="BY125" s="2191"/>
      <c r="BZ125" s="2191"/>
      <c r="CA125" s="2191"/>
      <c r="CB125" s="2191"/>
      <c r="CC125" s="2191"/>
      <c r="CD125" s="2191"/>
      <c r="CE125" s="2191"/>
      <c r="CF125" s="2191"/>
      <c r="CG125" s="2191"/>
      <c r="CH125" s="2191"/>
      <c r="CI125" s="2191"/>
      <c r="CJ125" s="2191"/>
      <c r="CK125" s="2191"/>
      <c r="CL125" s="2191"/>
      <c r="CM125" s="2191"/>
      <c r="CN125" s="2191"/>
      <c r="CO125" s="2191"/>
      <c r="CP125" s="2191"/>
      <c r="CQ125" s="2191"/>
      <c r="CR125" s="2191"/>
      <c r="CS125" s="2191"/>
      <c r="CT125" s="2191"/>
      <c r="CU125" s="2191"/>
      <c r="CV125" s="2191"/>
      <c r="CW125" s="2191"/>
      <c r="CX125" s="2191"/>
      <c r="CY125" s="2191"/>
      <c r="CZ125" s="2191"/>
    </row>
    <row r="126" s="693" customFormat="true" ht="15" customHeight="true" x14ac:dyDescent="0.2">
      <c r="A126" s="2532"/>
      <c r="B126" s="1112" t="s">
        <v>22</v>
      </c>
      <c r="C126" s="997">
        <f>100-C124-C125-C127</f>
        <v>26.65110392284285</v>
      </c>
      <c r="D126" s="998">
        <f t="shared" ref="D126:Q126" si="5">100-D124-D125-D127</f>
        <v>33.881778071541454</v>
      </c>
      <c r="E126" s="998">
        <f t="shared" si="5"/>
        <v>27.653085981334328</v>
      </c>
      <c r="F126" s="998">
        <f t="shared" si="5"/>
        <v>20.582674233279757</v>
      </c>
      <c r="G126" s="999">
        <f t="shared" si="5"/>
        <v>13.932587607300272</v>
      </c>
      <c r="H126" s="1000">
        <f t="shared" si="5"/>
        <v>32.63972845263401</v>
      </c>
      <c r="I126" s="998">
        <f t="shared" si="5"/>
        <v>23.965077350616617</v>
      </c>
      <c r="J126" s="998">
        <f t="shared" si="5"/>
        <v>21.372012070768754</v>
      </c>
      <c r="K126" s="998">
        <f t="shared" si="5"/>
        <v>16.304390191020161</v>
      </c>
      <c r="L126" s="1001">
        <f t="shared" si="5"/>
        <v>15.148230056020381</v>
      </c>
      <c r="M126" s="997">
        <f t="shared" si="5"/>
        <v>20.390820391669664</v>
      </c>
      <c r="N126" s="998">
        <f t="shared" si="5"/>
        <v>14.516589007460652</v>
      </c>
      <c r="O126" s="998">
        <f t="shared" si="5"/>
        <v>16.755581362971867</v>
      </c>
      <c r="P126" s="998">
        <f t="shared" si="5"/>
        <v>20.21593494622212</v>
      </c>
      <c r="Q126" s="999">
        <f t="shared" si="5"/>
        <v>20.570197209143281</v>
      </c>
      <c r="R126" s="1188" t="s">
        <v>35</v>
      </c>
      <c r="S126" s="1192" t="s">
        <v>35</v>
      </c>
      <c r="T126" s="1192" t="s">
        <v>35</v>
      </c>
      <c r="U126" s="1192" t="s">
        <v>35</v>
      </c>
      <c r="V126" s="1192" t="s">
        <v>35</v>
      </c>
      <c r="W126" s="2091" t="s">
        <v>35</v>
      </c>
      <c r="X126" s="664"/>
      <c r="Y126" s="664"/>
      <c r="Z126" s="664"/>
      <c r="AA126" s="664"/>
      <c r="AB126" s="664"/>
      <c r="AC126" s="664"/>
      <c r="AD126" s="664"/>
      <c r="AE126" s="664"/>
      <c r="AF126" s="664"/>
      <c r="AG126" s="664"/>
      <c r="AH126" s="664"/>
      <c r="AI126" s="664"/>
      <c r="AJ126" s="664"/>
      <c r="AK126" s="664"/>
      <c r="AL126" s="664"/>
      <c r="AM126" s="664"/>
      <c r="AN126" s="664"/>
      <c r="AO126" s="664"/>
      <c r="AP126" s="664"/>
      <c r="AQ126" s="664"/>
      <c r="AR126" s="664"/>
      <c r="AS126" s="664"/>
      <c r="AT126" s="664"/>
      <c r="AU126" s="664"/>
      <c r="AV126" s="664"/>
      <c r="AW126" s="664"/>
      <c r="AX126" s="664"/>
      <c r="AY126" s="664"/>
      <c r="AZ126" s="216"/>
      <c r="BA126" s="2611"/>
      <c r="BB126" s="156" t="s">
        <v>22</v>
      </c>
      <c r="BC126" s="1204" t="s">
        <v>35</v>
      </c>
      <c r="BD126" s="1224" t="s">
        <v>35</v>
      </c>
      <c r="BE126" s="1224" t="s">
        <v>35</v>
      </c>
      <c r="BF126" s="1224" t="s">
        <v>35</v>
      </c>
      <c r="BG126" s="1245" t="s">
        <v>35</v>
      </c>
      <c r="BH126" s="1266" t="s">
        <v>35</v>
      </c>
      <c r="BI126" s="1224" t="s">
        <v>35</v>
      </c>
      <c r="BJ126" s="1224" t="s">
        <v>35</v>
      </c>
      <c r="BK126" s="1224" t="s">
        <v>35</v>
      </c>
      <c r="BL126" s="1245" t="s">
        <v>35</v>
      </c>
      <c r="BM126" s="1266" t="s">
        <v>35</v>
      </c>
      <c r="BN126" s="1224" t="s">
        <v>35</v>
      </c>
      <c r="BO126" s="1224" t="s">
        <v>35</v>
      </c>
      <c r="BP126" s="1224" t="s">
        <v>35</v>
      </c>
      <c r="BQ126" s="1245" t="s">
        <v>35</v>
      </c>
      <c r="BR126" s="1266" t="s">
        <v>35</v>
      </c>
      <c r="BS126" s="1224" t="s">
        <v>35</v>
      </c>
      <c r="BT126" s="1224" t="s">
        <v>35</v>
      </c>
      <c r="BU126" s="1224" t="s">
        <v>35</v>
      </c>
      <c r="BV126" s="1224" t="s">
        <v>35</v>
      </c>
      <c r="BW126" s="2134" t="s">
        <v>35</v>
      </c>
      <c r="BX126" s="2190"/>
      <c r="BY126" s="2191"/>
      <c r="BZ126" s="2191"/>
      <c r="CA126" s="2191"/>
      <c r="CB126" s="2191"/>
      <c r="CC126" s="2191"/>
      <c r="CD126" s="2191"/>
      <c r="CE126" s="2191"/>
      <c r="CF126" s="2191"/>
      <c r="CG126" s="2191"/>
      <c r="CH126" s="2191"/>
      <c r="CI126" s="2191"/>
      <c r="CJ126" s="2191"/>
      <c r="CK126" s="2191"/>
      <c r="CL126" s="2191"/>
      <c r="CM126" s="2191"/>
      <c r="CN126" s="2191"/>
      <c r="CO126" s="2191"/>
      <c r="CP126" s="2191"/>
      <c r="CQ126" s="2191"/>
      <c r="CR126" s="2191"/>
      <c r="CS126" s="2191"/>
      <c r="CT126" s="2191"/>
      <c r="CU126" s="2191"/>
      <c r="CV126" s="2191"/>
      <c r="CW126" s="2191"/>
      <c r="CX126" s="2191"/>
      <c r="CY126" s="2191"/>
      <c r="CZ126" s="2191"/>
    </row>
    <row r="127" s="693" customFormat="true" ht="15" customHeight="true" x14ac:dyDescent="0.2">
      <c r="A127" s="2532"/>
      <c r="B127" s="1112" t="s">
        <v>19</v>
      </c>
      <c r="C127" s="992">
        <f>C160</f>
        <v>67.985489061273014</v>
      </c>
      <c r="D127" s="993">
        <f t="shared" ref="D127:Q127" si="6">D160</f>
        <v>52.937071714928017</v>
      </c>
      <c r="E127" s="993">
        <f t="shared" si="6"/>
        <v>33.686428187807707</v>
      </c>
      <c r="F127" s="993">
        <f t="shared" si="6"/>
        <v>30.194516222999024</v>
      </c>
      <c r="G127" s="994">
        <f t="shared" si="6"/>
        <v>9.8312575055146976</v>
      </c>
      <c r="H127" s="995">
        <f t="shared" si="6"/>
        <v>37.839700729233364</v>
      </c>
      <c r="I127" s="993">
        <f t="shared" si="6"/>
        <v>28.213707378201384</v>
      </c>
      <c r="J127" s="993">
        <f t="shared" si="6"/>
        <v>26.11582150947681</v>
      </c>
      <c r="K127" s="993">
        <f t="shared" si="6"/>
        <v>20.400049687948275</v>
      </c>
      <c r="L127" s="996">
        <f t="shared" si="6"/>
        <v>6.2463990242554503</v>
      </c>
      <c r="M127" s="992">
        <f t="shared" si="6"/>
        <v>78.665735396901169</v>
      </c>
      <c r="N127" s="993">
        <f t="shared" si="6"/>
        <v>81.654161674701314</v>
      </c>
      <c r="O127" s="993">
        <f t="shared" si="6"/>
        <v>77.709476491246065</v>
      </c>
      <c r="P127" s="993">
        <f t="shared" si="6"/>
        <v>73.676210701995259</v>
      </c>
      <c r="Q127" s="994">
        <f t="shared" si="6"/>
        <v>56.423492931635444</v>
      </c>
      <c r="R127" s="1188" t="s">
        <v>35</v>
      </c>
      <c r="S127" s="1192" t="s">
        <v>35</v>
      </c>
      <c r="T127" s="1192" t="s">
        <v>35</v>
      </c>
      <c r="U127" s="1192" t="s">
        <v>35</v>
      </c>
      <c r="V127" s="1192" t="s">
        <v>35</v>
      </c>
      <c r="W127" s="2091" t="s">
        <v>35</v>
      </c>
      <c r="X127" s="664"/>
      <c r="Y127" s="664"/>
      <c r="Z127" s="664"/>
      <c r="AA127" s="664"/>
      <c r="AB127" s="664"/>
      <c r="AC127" s="664"/>
      <c r="AD127" s="664"/>
      <c r="AE127" s="664"/>
      <c r="AF127" s="664"/>
      <c r="AG127" s="664"/>
      <c r="AH127" s="664"/>
      <c r="AI127" s="664"/>
      <c r="AJ127" s="664"/>
      <c r="AK127" s="664"/>
      <c r="AL127" s="664"/>
      <c r="AM127" s="664"/>
      <c r="AN127" s="664"/>
      <c r="AO127" s="664"/>
      <c r="AP127" s="664"/>
      <c r="AQ127" s="664"/>
      <c r="AR127" s="664"/>
      <c r="AS127" s="664"/>
      <c r="AT127" s="664"/>
      <c r="AU127" s="664"/>
      <c r="AV127" s="664"/>
      <c r="AW127" s="664"/>
      <c r="AX127" s="664"/>
      <c r="AY127" s="664"/>
      <c r="AZ127" s="216"/>
      <c r="BA127" s="2611"/>
      <c r="BB127" s="156" t="s">
        <v>19</v>
      </c>
      <c r="BC127" s="1204" t="s">
        <v>35</v>
      </c>
      <c r="BD127" s="1224" t="s">
        <v>35</v>
      </c>
      <c r="BE127" s="1224" t="s">
        <v>35</v>
      </c>
      <c r="BF127" s="1224" t="s">
        <v>35</v>
      </c>
      <c r="BG127" s="1245" t="s">
        <v>35</v>
      </c>
      <c r="BH127" s="1266" t="s">
        <v>35</v>
      </c>
      <c r="BI127" s="1224" t="s">
        <v>35</v>
      </c>
      <c r="BJ127" s="1224" t="s">
        <v>35</v>
      </c>
      <c r="BK127" s="1224" t="s">
        <v>35</v>
      </c>
      <c r="BL127" s="1245" t="s">
        <v>35</v>
      </c>
      <c r="BM127" s="1266" t="s">
        <v>35</v>
      </c>
      <c r="BN127" s="1224" t="s">
        <v>35</v>
      </c>
      <c r="BO127" s="1224" t="s">
        <v>35</v>
      </c>
      <c r="BP127" s="1224" t="s">
        <v>35</v>
      </c>
      <c r="BQ127" s="1245" t="s">
        <v>35</v>
      </c>
      <c r="BR127" s="1266" t="s">
        <v>35</v>
      </c>
      <c r="BS127" s="1224" t="s">
        <v>35</v>
      </c>
      <c r="BT127" s="1224" t="s">
        <v>35</v>
      </c>
      <c r="BU127" s="1224" t="s">
        <v>35</v>
      </c>
      <c r="BV127" s="1224" t="s">
        <v>35</v>
      </c>
      <c r="BW127" s="2134" t="s">
        <v>35</v>
      </c>
      <c r="BX127" s="2190"/>
      <c r="BY127" s="2191"/>
      <c r="BZ127" s="2191"/>
      <c r="CA127" s="2191"/>
      <c r="CB127" s="2191"/>
      <c r="CC127" s="2191"/>
      <c r="CD127" s="2191"/>
      <c r="CE127" s="2191"/>
      <c r="CF127" s="2191"/>
      <c r="CG127" s="2191"/>
      <c r="CH127" s="2191"/>
      <c r="CI127" s="2191"/>
      <c r="CJ127" s="2191"/>
      <c r="CK127" s="2191"/>
      <c r="CL127" s="2191"/>
      <c r="CM127" s="2191"/>
      <c r="CN127" s="2191"/>
      <c r="CO127" s="2191"/>
      <c r="CP127" s="2191"/>
      <c r="CQ127" s="2191"/>
      <c r="CR127" s="2191"/>
      <c r="CS127" s="2191"/>
      <c r="CT127" s="2191"/>
      <c r="CU127" s="2191"/>
      <c r="CV127" s="2191"/>
      <c r="CW127" s="2191"/>
      <c r="CX127" s="2191"/>
      <c r="CY127" s="2191"/>
      <c r="CZ127" s="2191"/>
    </row>
    <row r="128" s="693" customFormat="true" ht="15" customHeight="true" x14ac:dyDescent="0.2">
      <c r="A128" s="2532" t="s">
        <v>170</v>
      </c>
      <c r="B128" s="1112" t="s">
        <v>49</v>
      </c>
      <c r="C128" s="1136" t="s">
        <v>35</v>
      </c>
      <c r="D128" s="1146" t="s">
        <v>35</v>
      </c>
      <c r="E128" s="1146" t="s">
        <v>35</v>
      </c>
      <c r="F128" s="1146" t="s">
        <v>35</v>
      </c>
      <c r="G128" s="1156" t="s">
        <v>35</v>
      </c>
      <c r="H128" s="1166" t="s">
        <v>35</v>
      </c>
      <c r="I128" s="1146" t="s">
        <v>35</v>
      </c>
      <c r="J128" s="1146" t="s">
        <v>35</v>
      </c>
      <c r="K128" s="1146" t="s">
        <v>35</v>
      </c>
      <c r="L128" s="1176" t="s">
        <v>35</v>
      </c>
      <c r="M128" s="1136" t="s">
        <v>35</v>
      </c>
      <c r="N128" s="1146" t="s">
        <v>35</v>
      </c>
      <c r="O128" s="1146" t="s">
        <v>35</v>
      </c>
      <c r="P128" s="1146" t="s">
        <v>35</v>
      </c>
      <c r="Q128" s="1156" t="s">
        <v>35</v>
      </c>
      <c r="R128" s="1188" t="s">
        <v>35</v>
      </c>
      <c r="S128" s="1192" t="s">
        <v>35</v>
      </c>
      <c r="T128" s="1192" t="s">
        <v>35</v>
      </c>
      <c r="U128" s="1192" t="s">
        <v>35</v>
      </c>
      <c r="V128" s="1192" t="s">
        <v>35</v>
      </c>
      <c r="W128" s="2091" t="s">
        <v>35</v>
      </c>
      <c r="X128" s="664"/>
      <c r="Y128" s="664"/>
      <c r="Z128" s="664"/>
      <c r="AA128" s="664"/>
      <c r="AB128" s="664"/>
      <c r="AC128" s="664"/>
      <c r="AD128" s="664"/>
      <c r="AE128" s="664"/>
      <c r="AF128" s="664"/>
      <c r="AG128" s="664"/>
      <c r="AH128" s="664"/>
      <c r="AI128" s="664"/>
      <c r="AJ128" s="664"/>
      <c r="AK128" s="664"/>
      <c r="AL128" s="664"/>
      <c r="AM128" s="664"/>
      <c r="AN128" s="664"/>
      <c r="AO128" s="664"/>
      <c r="AP128" s="664"/>
      <c r="AQ128" s="664"/>
      <c r="AR128" s="664"/>
      <c r="AS128" s="664"/>
      <c r="AT128" s="664"/>
      <c r="AU128" s="664"/>
      <c r="AV128" s="664"/>
      <c r="AW128" s="664"/>
      <c r="AX128" s="664"/>
      <c r="AY128" s="664"/>
      <c r="AZ128" s="216"/>
      <c r="BA128" s="2611" t="s">
        <v>107</v>
      </c>
      <c r="BB128" s="156" t="s">
        <v>49</v>
      </c>
      <c r="BC128" s="1204" t="s">
        <v>35</v>
      </c>
      <c r="BD128" s="1224" t="s">
        <v>35</v>
      </c>
      <c r="BE128" s="1224" t="s">
        <v>35</v>
      </c>
      <c r="BF128" s="1224" t="s">
        <v>35</v>
      </c>
      <c r="BG128" s="1245" t="s">
        <v>35</v>
      </c>
      <c r="BH128" s="1266" t="s">
        <v>35</v>
      </c>
      <c r="BI128" s="1224" t="s">
        <v>35</v>
      </c>
      <c r="BJ128" s="1224" t="s">
        <v>35</v>
      </c>
      <c r="BK128" s="1224" t="s">
        <v>35</v>
      </c>
      <c r="BL128" s="1245" t="s">
        <v>35</v>
      </c>
      <c r="BM128" s="1266" t="s">
        <v>35</v>
      </c>
      <c r="BN128" s="1224" t="s">
        <v>35</v>
      </c>
      <c r="BO128" s="1224" t="s">
        <v>35</v>
      </c>
      <c r="BP128" s="1224" t="s">
        <v>35</v>
      </c>
      <c r="BQ128" s="1245" t="s">
        <v>35</v>
      </c>
      <c r="BR128" s="1266" t="s">
        <v>35</v>
      </c>
      <c r="BS128" s="1224" t="s">
        <v>35</v>
      </c>
      <c r="BT128" s="1224" t="s">
        <v>35</v>
      </c>
      <c r="BU128" s="1224" t="s">
        <v>35</v>
      </c>
      <c r="BV128" s="1224" t="s">
        <v>35</v>
      </c>
      <c r="BW128" s="2134" t="s">
        <v>35</v>
      </c>
      <c r="BX128" s="2190"/>
      <c r="BY128" s="2191"/>
      <c r="BZ128" s="2191"/>
      <c r="CA128" s="2191"/>
      <c r="CB128" s="2191"/>
      <c r="CC128" s="2191"/>
      <c r="CD128" s="2191"/>
      <c r="CE128" s="2191"/>
      <c r="CF128" s="2191"/>
      <c r="CG128" s="2191"/>
      <c r="CH128" s="2191"/>
      <c r="CI128" s="2191"/>
      <c r="CJ128" s="2191"/>
      <c r="CK128" s="2191"/>
      <c r="CL128" s="2191"/>
      <c r="CM128" s="2191"/>
      <c r="CN128" s="2191"/>
      <c r="CO128" s="2191"/>
      <c r="CP128" s="2191"/>
      <c r="CQ128" s="2191"/>
      <c r="CR128" s="2191"/>
      <c r="CS128" s="2191"/>
      <c r="CT128" s="2191"/>
      <c r="CU128" s="2191"/>
      <c r="CV128" s="2191"/>
      <c r="CW128" s="2191"/>
      <c r="CX128" s="2191"/>
      <c r="CY128" s="2191"/>
      <c r="CZ128" s="2191"/>
    </row>
    <row r="129" s="693" customFormat="true" ht="15" customHeight="true" x14ac:dyDescent="0.2">
      <c r="A129" s="2533"/>
      <c r="B129" s="1113" t="s">
        <v>48</v>
      </c>
      <c r="C129" s="1137" t="s">
        <v>35</v>
      </c>
      <c r="D129" s="1147" t="s">
        <v>35</v>
      </c>
      <c r="E129" s="1147" t="s">
        <v>35</v>
      </c>
      <c r="F129" s="1147" t="s">
        <v>35</v>
      </c>
      <c r="G129" s="1157" t="s">
        <v>35</v>
      </c>
      <c r="H129" s="1167" t="s">
        <v>35</v>
      </c>
      <c r="I129" s="1147" t="s">
        <v>35</v>
      </c>
      <c r="J129" s="1147" t="s">
        <v>35</v>
      </c>
      <c r="K129" s="1147" t="s">
        <v>35</v>
      </c>
      <c r="L129" s="1177" t="s">
        <v>35</v>
      </c>
      <c r="M129" s="1137" t="s">
        <v>35</v>
      </c>
      <c r="N129" s="1147" t="s">
        <v>35</v>
      </c>
      <c r="O129" s="1147" t="s">
        <v>35</v>
      </c>
      <c r="P129" s="1147" t="s">
        <v>35</v>
      </c>
      <c r="Q129" s="1157" t="s">
        <v>35</v>
      </c>
      <c r="R129" s="1189" t="s">
        <v>35</v>
      </c>
      <c r="S129" s="1193" t="s">
        <v>35</v>
      </c>
      <c r="T129" s="1193" t="s">
        <v>35</v>
      </c>
      <c r="U129" s="1193" t="s">
        <v>35</v>
      </c>
      <c r="V129" s="1193" t="s">
        <v>35</v>
      </c>
      <c r="W129" s="2092" t="s">
        <v>35</v>
      </c>
      <c r="X129" s="664"/>
      <c r="Y129" s="664"/>
      <c r="Z129" s="664"/>
      <c r="AA129" s="664"/>
      <c r="AB129" s="664"/>
      <c r="AC129" s="664"/>
      <c r="AD129" s="664"/>
      <c r="AE129" s="664"/>
      <c r="AF129" s="664"/>
      <c r="AG129" s="664"/>
      <c r="AH129" s="664"/>
      <c r="AI129" s="664"/>
      <c r="AJ129" s="664"/>
      <c r="AK129" s="664"/>
      <c r="AL129" s="664"/>
      <c r="AM129" s="664"/>
      <c r="AN129" s="664"/>
      <c r="AO129" s="664"/>
      <c r="AP129" s="664"/>
      <c r="AQ129" s="664"/>
      <c r="AR129" s="664"/>
      <c r="AS129" s="664"/>
      <c r="AT129" s="664"/>
      <c r="AU129" s="664"/>
      <c r="AV129" s="664"/>
      <c r="AW129" s="664"/>
      <c r="AX129" s="664"/>
      <c r="AY129" s="664"/>
      <c r="AZ129" s="216"/>
      <c r="BA129" s="2612"/>
      <c r="BB129" s="157" t="s">
        <v>48</v>
      </c>
      <c r="BC129" s="1205" t="s">
        <v>35</v>
      </c>
      <c r="BD129" s="1225" t="s">
        <v>35</v>
      </c>
      <c r="BE129" s="1225" t="s">
        <v>35</v>
      </c>
      <c r="BF129" s="1225" t="s">
        <v>35</v>
      </c>
      <c r="BG129" s="1246" t="s">
        <v>35</v>
      </c>
      <c r="BH129" s="1267" t="s">
        <v>35</v>
      </c>
      <c r="BI129" s="1225" t="s">
        <v>35</v>
      </c>
      <c r="BJ129" s="1225" t="s">
        <v>35</v>
      </c>
      <c r="BK129" s="1225" t="s">
        <v>35</v>
      </c>
      <c r="BL129" s="1246" t="s">
        <v>35</v>
      </c>
      <c r="BM129" s="1267" t="s">
        <v>35</v>
      </c>
      <c r="BN129" s="1225" t="s">
        <v>35</v>
      </c>
      <c r="BO129" s="1225" t="s">
        <v>35</v>
      </c>
      <c r="BP129" s="1225" t="s">
        <v>35</v>
      </c>
      <c r="BQ129" s="1246" t="s">
        <v>35</v>
      </c>
      <c r="BR129" s="1267" t="s">
        <v>35</v>
      </c>
      <c r="BS129" s="1225" t="s">
        <v>35</v>
      </c>
      <c r="BT129" s="1225" t="s">
        <v>35</v>
      </c>
      <c r="BU129" s="1225" t="s">
        <v>35</v>
      </c>
      <c r="BV129" s="1225" t="s">
        <v>35</v>
      </c>
      <c r="BW129" s="2135" t="s">
        <v>35</v>
      </c>
      <c r="BX129" s="2192"/>
      <c r="BY129" s="2193"/>
      <c r="BZ129" s="2193"/>
      <c r="CA129" s="2193"/>
      <c r="CB129" s="2193"/>
      <c r="CC129" s="2193"/>
      <c r="CD129" s="2193"/>
      <c r="CE129" s="2193"/>
      <c r="CF129" s="2193"/>
      <c r="CG129" s="2193"/>
      <c r="CH129" s="2193"/>
      <c r="CI129" s="2193"/>
      <c r="CJ129" s="2193"/>
      <c r="CK129" s="2193"/>
      <c r="CL129" s="2193"/>
      <c r="CM129" s="2193"/>
      <c r="CN129" s="2193"/>
      <c r="CO129" s="2193"/>
      <c r="CP129" s="2193"/>
      <c r="CQ129" s="2193"/>
      <c r="CR129" s="2193"/>
      <c r="CS129" s="2193"/>
      <c r="CT129" s="2193"/>
      <c r="CU129" s="2193"/>
      <c r="CV129" s="2193"/>
      <c r="CW129" s="2193"/>
      <c r="CX129" s="2193"/>
      <c r="CY129" s="2193"/>
      <c r="CZ129" s="2193"/>
    </row>
    <row r="130" s="131" customFormat="true" ht="15" hidden="true" customHeight="true" x14ac:dyDescent="0.2">
      <c r="A130" s="2534" t="s">
        <v>47</v>
      </c>
      <c r="B130" s="248" t="s">
        <v>42</v>
      </c>
      <c r="C130" s="254"/>
      <c r="D130" s="255"/>
      <c r="E130" s="255"/>
      <c r="F130" s="255"/>
      <c r="G130" s="256"/>
      <c r="H130" s="257"/>
      <c r="I130" s="255"/>
      <c r="J130" s="255"/>
      <c r="K130" s="255"/>
      <c r="L130" s="258"/>
      <c r="M130" s="254"/>
      <c r="N130" s="255"/>
      <c r="O130" s="255"/>
      <c r="P130" s="255"/>
      <c r="Q130" s="256"/>
      <c r="R130" s="257"/>
      <c r="S130" s="255"/>
      <c r="T130" s="255"/>
      <c r="U130" s="255"/>
      <c r="V130" s="255"/>
      <c r="W130" s="258"/>
      <c r="X130" s="664"/>
      <c r="Y130" s="664"/>
      <c r="Z130" s="664"/>
      <c r="AA130" s="664"/>
      <c r="AB130" s="664"/>
      <c r="AC130" s="664"/>
      <c r="AD130" s="664"/>
      <c r="AE130" s="664"/>
      <c r="AF130" s="664"/>
      <c r="AG130" s="664"/>
      <c r="AH130" s="664"/>
      <c r="AI130" s="664"/>
      <c r="AJ130" s="664"/>
      <c r="AK130" s="664"/>
      <c r="AL130" s="664"/>
      <c r="AM130" s="664"/>
      <c r="AN130" s="664"/>
      <c r="AO130" s="664"/>
      <c r="AP130" s="664"/>
      <c r="AQ130" s="664"/>
      <c r="AR130" s="664"/>
      <c r="AS130" s="664"/>
      <c r="AT130" s="664"/>
      <c r="AU130" s="664"/>
      <c r="AV130" s="664"/>
      <c r="AW130" s="664"/>
      <c r="AX130" s="664"/>
      <c r="AY130" s="664"/>
      <c r="AZ130" s="216"/>
      <c r="BB130" s="133"/>
      <c r="BX130" s="216"/>
      <c r="BY130" s="216"/>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535"/>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3"/>
      <c r="X131" s="664"/>
      <c r="Y131" s="664"/>
      <c r="Z131" s="664"/>
      <c r="AA131" s="664"/>
      <c r="AB131" s="664"/>
      <c r="AC131" s="664"/>
      <c r="AD131" s="664"/>
      <c r="AE131" s="664"/>
      <c r="AF131" s="664"/>
      <c r="AG131" s="664"/>
      <c r="AH131" s="664"/>
      <c r="AI131" s="664"/>
      <c r="AJ131" s="664"/>
      <c r="AK131" s="664"/>
      <c r="AL131" s="664"/>
      <c r="AM131" s="664"/>
      <c r="AN131" s="664"/>
      <c r="AO131" s="664"/>
      <c r="AP131" s="664"/>
      <c r="AQ131" s="664"/>
      <c r="AR131" s="664"/>
      <c r="AS131" s="664"/>
      <c r="AT131" s="664"/>
      <c r="AU131" s="664"/>
      <c r="AV131" s="664"/>
      <c r="AW131" s="664"/>
      <c r="AX131" s="664"/>
      <c r="AY131" s="664"/>
      <c r="AZ131" s="216"/>
      <c r="BB131" s="133"/>
      <c r="BX131" s="216"/>
      <c r="BY131" s="216"/>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536"/>
      <c r="B132" s="241" t="s">
        <v>46</v>
      </c>
      <c r="C132" s="264"/>
      <c r="D132" s="265"/>
      <c r="E132" s="265"/>
      <c r="F132" s="265"/>
      <c r="G132" s="266"/>
      <c r="H132" s="267"/>
      <c r="I132" s="265"/>
      <c r="J132" s="265"/>
      <c r="K132" s="265"/>
      <c r="L132" s="268"/>
      <c r="M132" s="264"/>
      <c r="N132" s="265"/>
      <c r="O132" s="265"/>
      <c r="P132" s="265"/>
      <c r="Q132" s="266"/>
      <c r="R132" s="2037"/>
      <c r="S132" s="2038"/>
      <c r="T132" s="2038"/>
      <c r="U132" s="2038"/>
      <c r="V132" s="2038"/>
      <c r="W132" s="2079"/>
      <c r="X132" s="664"/>
      <c r="Y132" s="664"/>
      <c r="Z132" s="664"/>
      <c r="AA132" s="664"/>
      <c r="AB132" s="664"/>
      <c r="AC132" s="664"/>
      <c r="AD132" s="664"/>
      <c r="AE132" s="664"/>
      <c r="AF132" s="664"/>
      <c r="AG132" s="664"/>
      <c r="AH132" s="664"/>
      <c r="AI132" s="664"/>
      <c r="AJ132" s="664"/>
      <c r="AK132" s="664"/>
      <c r="AL132" s="664"/>
      <c r="AM132" s="664"/>
      <c r="AN132" s="664"/>
      <c r="AO132" s="664"/>
      <c r="AP132" s="664"/>
      <c r="AQ132" s="664"/>
      <c r="AR132" s="664"/>
      <c r="AS132" s="664"/>
      <c r="AT132" s="664"/>
      <c r="AU132" s="664"/>
      <c r="AV132" s="664"/>
      <c r="AW132" s="664"/>
      <c r="AX132" s="664"/>
      <c r="AY132" s="664"/>
      <c r="AZ132" s="216"/>
      <c r="BB132" s="133"/>
      <c r="BX132" s="216"/>
      <c r="BY132" s="216"/>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693" customFormat="true" ht="15" customHeight="true" x14ac:dyDescent="0.2">
      <c r="A133" s="130"/>
      <c r="B133" s="188"/>
      <c r="C133" s="2543" t="s">
        <v>113</v>
      </c>
      <c r="D133" s="2544"/>
      <c r="E133" s="2544"/>
      <c r="F133" s="2544"/>
      <c r="G133" s="2545"/>
      <c r="H133" s="2546" t="s">
        <v>38</v>
      </c>
      <c r="I133" s="2512"/>
      <c r="J133" s="2512"/>
      <c r="K133" s="2512"/>
      <c r="L133" s="2513"/>
      <c r="M133" s="2511" t="s">
        <v>37</v>
      </c>
      <c r="N133" s="2512"/>
      <c r="O133" s="2512"/>
      <c r="P133" s="2512"/>
      <c r="Q133" s="2513"/>
      <c r="R133" s="2034" t="s">
        <v>137</v>
      </c>
      <c r="S133" s="2072"/>
      <c r="T133" s="2072"/>
      <c r="U133" s="2072"/>
      <c r="V133" s="2072"/>
      <c r="W133" s="2073"/>
      <c r="X133" s="664"/>
      <c r="Y133" s="664"/>
      <c r="Z133" s="664"/>
      <c r="AA133" s="664"/>
      <c r="AB133" s="664"/>
      <c r="AC133" s="664"/>
      <c r="AD133" s="664"/>
      <c r="AE133" s="664"/>
      <c r="AF133" s="664"/>
      <c r="AG133" s="664"/>
      <c r="AH133" s="664"/>
      <c r="AI133" s="664"/>
      <c r="AJ133" s="664"/>
      <c r="AK133" s="664"/>
      <c r="AL133" s="664"/>
      <c r="AM133" s="664"/>
      <c r="AN133" s="664"/>
      <c r="AO133" s="664"/>
      <c r="AP133" s="664"/>
      <c r="AQ133" s="664"/>
      <c r="AR133" s="664"/>
      <c r="AS133" s="664"/>
      <c r="AT133" s="664"/>
      <c r="AU133" s="664"/>
      <c r="AV133" s="664"/>
      <c r="AW133" s="664"/>
      <c r="AX133" s="664"/>
      <c r="AY133" s="664"/>
      <c r="AZ133" s="216"/>
      <c r="BA133" s="217" t="s">
        <v>127</v>
      </c>
      <c r="BB133" s="116" t="s">
        <v>97</v>
      </c>
      <c r="BC133" s="2613" t="s">
        <v>113</v>
      </c>
      <c r="BD133" s="2614"/>
      <c r="BE133" s="2614"/>
      <c r="BF133" s="2614"/>
      <c r="BG133" s="2615"/>
      <c r="BH133" s="2616" t="s">
        <v>38</v>
      </c>
      <c r="BI133" s="2614"/>
      <c r="BJ133" s="2614"/>
      <c r="BK133" s="2614"/>
      <c r="BL133" s="2615"/>
      <c r="BM133" s="2616" t="s">
        <v>37</v>
      </c>
      <c r="BN133" s="2614"/>
      <c r="BO133" s="2614"/>
      <c r="BP133" s="2614"/>
      <c r="BQ133" s="2617"/>
      <c r="BR133" s="2052" t="s">
        <v>137</v>
      </c>
      <c r="BS133" s="2053"/>
      <c r="BT133" s="2053"/>
      <c r="BU133" s="2053"/>
      <c r="BV133" s="2053"/>
      <c r="BW133" s="2053"/>
      <c r="BX133" s="2194"/>
      <c r="BY133" s="2195"/>
      <c r="BZ133" s="215"/>
      <c r="CA133" s="215"/>
      <c r="CB133" s="215"/>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693" customFormat="true" ht="12.75" x14ac:dyDescent="0.2">
      <c r="A134" s="189" t="s">
        <v>68</v>
      </c>
      <c r="B134" s="246"/>
      <c r="C134" s="282" t="s">
        <v>0</v>
      </c>
      <c r="D134" s="283" t="s">
        <v>1</v>
      </c>
      <c r="E134" s="283" t="s">
        <v>2</v>
      </c>
      <c r="F134" s="283" t="s">
        <v>3</v>
      </c>
      <c r="G134" s="284" t="s">
        <v>4</v>
      </c>
      <c r="H134" s="823" t="s">
        <v>0</v>
      </c>
      <c r="I134" s="762" t="s">
        <v>1</v>
      </c>
      <c r="J134" s="762" t="s">
        <v>2</v>
      </c>
      <c r="K134" s="762" t="s">
        <v>3</v>
      </c>
      <c r="L134" s="763" t="s">
        <v>4</v>
      </c>
      <c r="M134" s="808" t="s">
        <v>0</v>
      </c>
      <c r="N134" s="762" t="s">
        <v>1</v>
      </c>
      <c r="O134" s="762" t="s">
        <v>2</v>
      </c>
      <c r="P134" s="762" t="s">
        <v>3</v>
      </c>
      <c r="Q134" s="843" t="s">
        <v>4</v>
      </c>
      <c r="R134" s="823" t="s">
        <v>146</v>
      </c>
      <c r="S134" s="762" t="s">
        <v>147</v>
      </c>
      <c r="T134" s="762" t="s">
        <v>148</v>
      </c>
      <c r="U134" s="762" t="s">
        <v>149</v>
      </c>
      <c r="V134" s="762" t="s">
        <v>150</v>
      </c>
      <c r="W134" s="764" t="s">
        <v>151</v>
      </c>
      <c r="X134" s="664"/>
      <c r="Y134" s="664"/>
      <c r="Z134" s="664"/>
      <c r="AA134" s="664"/>
      <c r="AB134" s="664"/>
      <c r="AC134" s="664"/>
      <c r="AD134" s="664"/>
      <c r="AE134" s="664"/>
      <c r="AF134" s="664"/>
      <c r="AG134" s="664"/>
      <c r="AH134" s="664"/>
      <c r="AI134" s="664"/>
      <c r="AJ134" s="664"/>
      <c r="AK134" s="664"/>
      <c r="AL134" s="664"/>
      <c r="AM134" s="664"/>
      <c r="AN134" s="664"/>
      <c r="AO134" s="664"/>
      <c r="AP134" s="664"/>
      <c r="AQ134" s="664"/>
      <c r="AR134" s="664"/>
      <c r="AS134" s="664"/>
      <c r="AT134" s="664"/>
      <c r="AU134" s="664"/>
      <c r="AV134" s="664"/>
      <c r="AW134" s="664"/>
      <c r="AX134" s="664"/>
      <c r="AY134" s="664"/>
      <c r="AZ134" s="216"/>
      <c r="BA134" s="200" t="s">
        <v>115</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146</v>
      </c>
      <c r="BS134" s="174" t="s">
        <v>147</v>
      </c>
      <c r="BT134" s="174" t="s">
        <v>148</v>
      </c>
      <c r="BU134" s="174" t="s">
        <v>149</v>
      </c>
      <c r="BV134" s="174" t="s">
        <v>150</v>
      </c>
      <c r="BW134" s="2136" t="s">
        <v>151</v>
      </c>
      <c r="BX134" s="2196"/>
      <c r="BY134" s="2197"/>
      <c r="BZ134" s="2197"/>
      <c r="CA134" s="2197"/>
      <c r="CB134" s="2197"/>
      <c r="CC134" s="2197"/>
      <c r="CD134" s="2197"/>
      <c r="CE134" s="2197"/>
      <c r="CF134" s="2197"/>
      <c r="CG134" s="2197"/>
      <c r="CH134" s="2197"/>
      <c r="CI134" s="2197"/>
      <c r="CJ134" s="2197"/>
      <c r="CK134" s="2197"/>
      <c r="CL134" s="2197"/>
      <c r="CM134" s="2197"/>
      <c r="CN134" s="2197"/>
      <c r="CO134" s="2197"/>
      <c r="CP134" s="2197"/>
      <c r="CQ134" s="2197"/>
      <c r="CR134" s="2197"/>
      <c r="CS134" s="2197"/>
      <c r="CT134" s="2197"/>
      <c r="CU134" s="2197"/>
      <c r="CV134" s="2197"/>
      <c r="CW134" s="2197"/>
      <c r="CX134" s="2197"/>
      <c r="CY134" s="2197"/>
      <c r="CZ134" s="2197"/>
    </row>
    <row r="135" s="693" customFormat="true" ht="15" customHeight="true" x14ac:dyDescent="0.2">
      <c r="A135" s="2514" t="s">
        <v>45</v>
      </c>
      <c r="B135" s="1114" t="s">
        <v>44</v>
      </c>
      <c r="C135" s="1002">
        <v>1.7536890058053363</v>
      </c>
      <c r="D135" s="1003">
        <v>3.1322304405414907</v>
      </c>
      <c r="E135" s="1003">
        <v>6.0982221140724207</v>
      </c>
      <c r="F135" s="1003">
        <v>14.245276943584994</v>
      </c>
      <c r="G135" s="1004">
        <v>43.095913850017148</v>
      </c>
      <c r="H135" s="1005">
        <v>4.8066265602122309</v>
      </c>
      <c r="I135" s="1003">
        <v>7.6115467609884941</v>
      </c>
      <c r="J135" s="1003">
        <v>9.7325643901014995</v>
      </c>
      <c r="K135" s="1003">
        <v>20.284112082390219</v>
      </c>
      <c r="L135" s="1006">
        <v>51.564811059304006</v>
      </c>
      <c r="M135" s="1007">
        <v>0.65484380434232825</v>
      </c>
      <c r="N135" s="1003">
        <v>0.29145990598843141</v>
      </c>
      <c r="O135" s="1003">
        <v>1.3759940579762178</v>
      </c>
      <c r="P135" s="1003">
        <v>1.5021060390524534</v>
      </c>
      <c r="Q135" s="1004">
        <v>5.6817806532126189</v>
      </c>
      <c r="R135" s="1005">
        <v>27.588471061296026</v>
      </c>
      <c r="S135" s="1003">
        <v>12.26002413902094</v>
      </c>
      <c r="T135" s="1003">
        <v>6.1900141683090091</v>
      </c>
      <c r="U135" s="1003">
        <v>9.3613161058586698</v>
      </c>
      <c r="V135" s="1003">
        <v>14.642273765358338</v>
      </c>
      <c r="W135" s="2093">
        <v>12.620267816466185</v>
      </c>
      <c r="X135" s="664"/>
      <c r="Y135" s="664"/>
      <c r="Z135" s="664"/>
      <c r="AA135" s="664"/>
      <c r="AB135" s="664"/>
      <c r="AC135" s="664"/>
      <c r="AD135" s="664"/>
      <c r="AE135" s="664"/>
      <c r="AF135" s="664"/>
      <c r="AG135" s="664"/>
      <c r="AH135" s="664"/>
      <c r="AI135" s="664"/>
      <c r="AJ135" s="664"/>
      <c r="AK135" s="664"/>
      <c r="AL135" s="664"/>
      <c r="AM135" s="664"/>
      <c r="AN135" s="664"/>
      <c r="AO135" s="664"/>
      <c r="AP135" s="664"/>
      <c r="AQ135" s="664"/>
      <c r="AR135" s="664"/>
      <c r="AS135" s="664"/>
      <c r="AT135" s="664"/>
      <c r="AU135" s="664"/>
      <c r="AV135" s="664"/>
      <c r="AW135" s="664"/>
      <c r="AX135" s="664"/>
      <c r="AY135" s="664"/>
      <c r="AZ135" s="216"/>
      <c r="BA135" s="2618" t="s">
        <v>45</v>
      </c>
      <c r="BB135" s="158" t="s">
        <v>44</v>
      </c>
      <c r="BC135" s="1206" t="s">
        <v>35</v>
      </c>
      <c r="BD135" s="1226" t="s">
        <v>35</v>
      </c>
      <c r="BE135" s="1226" t="s">
        <v>35</v>
      </c>
      <c r="BF135" s="1226" t="s">
        <v>35</v>
      </c>
      <c r="BG135" s="1247" t="s">
        <v>35</v>
      </c>
      <c r="BH135" s="1268" t="s">
        <v>35</v>
      </c>
      <c r="BI135" s="1226" t="s">
        <v>35</v>
      </c>
      <c r="BJ135" s="1226" t="s">
        <v>35</v>
      </c>
      <c r="BK135" s="1226" t="s">
        <v>35</v>
      </c>
      <c r="BL135" s="1247" t="s">
        <v>35</v>
      </c>
      <c r="BM135" s="1268" t="s">
        <v>35</v>
      </c>
      <c r="BN135" s="1226" t="s">
        <v>35</v>
      </c>
      <c r="BO135" s="1226" t="s">
        <v>35</v>
      </c>
      <c r="BP135" s="1226" t="s">
        <v>35</v>
      </c>
      <c r="BQ135" s="1247" t="s">
        <v>35</v>
      </c>
      <c r="BR135" s="1268" t="s">
        <v>35</v>
      </c>
      <c r="BS135" s="1226" t="s">
        <v>35</v>
      </c>
      <c r="BT135" s="1226" t="s">
        <v>35</v>
      </c>
      <c r="BU135" s="1226" t="s">
        <v>35</v>
      </c>
      <c r="BV135" s="1226" t="s">
        <v>35</v>
      </c>
      <c r="BW135" s="2137" t="s">
        <v>35</v>
      </c>
      <c r="BX135" s="2198"/>
      <c r="BY135" s="2199"/>
      <c r="BZ135" s="2199"/>
      <c r="CA135" s="2199"/>
      <c r="CB135" s="2199"/>
      <c r="CC135" s="2199"/>
      <c r="CD135" s="2199"/>
      <c r="CE135" s="2199"/>
      <c r="CF135" s="2199"/>
      <c r="CG135" s="2199"/>
      <c r="CH135" s="2199"/>
      <c r="CI135" s="2199"/>
      <c r="CJ135" s="2199"/>
      <c r="CK135" s="2199"/>
      <c r="CL135" s="2199"/>
      <c r="CM135" s="2199"/>
      <c r="CN135" s="2199"/>
      <c r="CO135" s="2199"/>
      <c r="CP135" s="2199"/>
      <c r="CQ135" s="2199"/>
      <c r="CR135" s="2199"/>
      <c r="CS135" s="2199"/>
      <c r="CT135" s="2199"/>
      <c r="CU135" s="2199"/>
      <c r="CV135" s="2199"/>
      <c r="CW135" s="2199"/>
      <c r="CX135" s="2199"/>
      <c r="CY135" s="2199"/>
      <c r="CZ135" s="2199"/>
    </row>
    <row r="136" s="693" customFormat="true" ht="15" customHeight="true" x14ac:dyDescent="0.2">
      <c r="A136" s="2515"/>
      <c r="B136" s="1115" t="s">
        <v>43</v>
      </c>
      <c r="C136" s="1008">
        <v>2.3264762968390356</v>
      </c>
      <c r="D136" s="1009">
        <v>2.8011679352596461</v>
      </c>
      <c r="E136" s="1009">
        <v>4.5895596115232351</v>
      </c>
      <c r="F136" s="1009">
        <v>10.818115775683719</v>
      </c>
      <c r="G136" s="1010">
        <v>21.729328188193698</v>
      </c>
      <c r="H136" s="1011">
        <v>4.6349532751407798</v>
      </c>
      <c r="I136" s="1009">
        <v>5.8789261417785958</v>
      </c>
      <c r="J136" s="1009">
        <v>6.8304975786423459</v>
      </c>
      <c r="K136" s="1009">
        <v>19.16072244316419</v>
      </c>
      <c r="L136" s="1012">
        <v>21.217317216402989</v>
      </c>
      <c r="M136" s="1013">
        <v>0.2886004070868502</v>
      </c>
      <c r="N136" s="1009">
        <v>1.7956389142906579</v>
      </c>
      <c r="O136" s="1009">
        <v>1.6392768959829722</v>
      </c>
      <c r="P136" s="1009">
        <v>0.9570063378922461</v>
      </c>
      <c r="Q136" s="1010">
        <v>2.2479871501545201</v>
      </c>
      <c r="R136" s="1011">
        <v>19.029304031646731</v>
      </c>
      <c r="S136" s="1009">
        <v>3.7480052371681829</v>
      </c>
      <c r="T136" s="1009">
        <v>3.4123113967914556</v>
      </c>
      <c r="U136" s="1009">
        <v>6.1886611913280953</v>
      </c>
      <c r="V136" s="1009">
        <v>5.7557884011150424</v>
      </c>
      <c r="W136" s="2094">
        <v>12.396534399978917</v>
      </c>
      <c r="X136" s="664"/>
      <c r="Y136" s="664"/>
      <c r="Z136" s="664"/>
      <c r="AA136" s="664"/>
      <c r="AB136" s="664"/>
      <c r="AC136" s="664"/>
      <c r="AD136" s="664"/>
      <c r="AE136" s="664"/>
      <c r="AF136" s="664"/>
      <c r="AG136" s="664"/>
      <c r="AH136" s="664"/>
      <c r="AI136" s="664"/>
      <c r="AJ136" s="664"/>
      <c r="AK136" s="664"/>
      <c r="AL136" s="664"/>
      <c r="AM136" s="664"/>
      <c r="AN136" s="664"/>
      <c r="AO136" s="664"/>
      <c r="AP136" s="664"/>
      <c r="AQ136" s="664"/>
      <c r="AR136" s="664"/>
      <c r="AS136" s="664"/>
      <c r="AT136" s="664"/>
      <c r="AU136" s="664"/>
      <c r="AV136" s="664"/>
      <c r="AW136" s="664"/>
      <c r="AX136" s="664"/>
      <c r="AY136" s="664"/>
      <c r="AZ136" s="216"/>
      <c r="BA136" s="2573"/>
      <c r="BB136" s="159" t="s">
        <v>43</v>
      </c>
      <c r="BC136" s="1207" t="s">
        <v>35</v>
      </c>
      <c r="BD136" s="1227" t="s">
        <v>35</v>
      </c>
      <c r="BE136" s="1227" t="s">
        <v>35</v>
      </c>
      <c r="BF136" s="1227" t="s">
        <v>35</v>
      </c>
      <c r="BG136" s="1248" t="s">
        <v>35</v>
      </c>
      <c r="BH136" s="1269" t="s">
        <v>35</v>
      </c>
      <c r="BI136" s="1227" t="s">
        <v>35</v>
      </c>
      <c r="BJ136" s="1227" t="s">
        <v>35</v>
      </c>
      <c r="BK136" s="1227" t="s">
        <v>35</v>
      </c>
      <c r="BL136" s="1248" t="s">
        <v>35</v>
      </c>
      <c r="BM136" s="1269" t="s">
        <v>35</v>
      </c>
      <c r="BN136" s="1227" t="s">
        <v>35</v>
      </c>
      <c r="BO136" s="1227" t="s">
        <v>35</v>
      </c>
      <c r="BP136" s="1227" t="s">
        <v>35</v>
      </c>
      <c r="BQ136" s="1248" t="s">
        <v>35</v>
      </c>
      <c r="BR136" s="1269" t="s">
        <v>35</v>
      </c>
      <c r="BS136" s="1227" t="s">
        <v>35</v>
      </c>
      <c r="BT136" s="1227" t="s">
        <v>35</v>
      </c>
      <c r="BU136" s="1227" t="s">
        <v>35</v>
      </c>
      <c r="BV136" s="1227" t="s">
        <v>35</v>
      </c>
      <c r="BW136" s="2138" t="s">
        <v>35</v>
      </c>
      <c r="BX136" s="2200"/>
      <c r="BY136" s="2201"/>
      <c r="BZ136" s="2201"/>
      <c r="CA136" s="2201"/>
      <c r="CB136" s="2201"/>
      <c r="CC136" s="2201"/>
      <c r="CD136" s="2201"/>
      <c r="CE136" s="2201"/>
      <c r="CF136" s="2201"/>
      <c r="CG136" s="2201"/>
      <c r="CH136" s="2201"/>
      <c r="CI136" s="2201"/>
      <c r="CJ136" s="2201"/>
      <c r="CK136" s="2201"/>
      <c r="CL136" s="2201"/>
      <c r="CM136" s="2201"/>
      <c r="CN136" s="2201"/>
      <c r="CO136" s="2201"/>
      <c r="CP136" s="2201"/>
      <c r="CQ136" s="2201"/>
      <c r="CR136" s="2201"/>
      <c r="CS136" s="2201"/>
      <c r="CT136" s="2201"/>
      <c r="CU136" s="2201"/>
      <c r="CV136" s="2201"/>
      <c r="CW136" s="2201"/>
      <c r="CX136" s="2201"/>
      <c r="CY136" s="2201"/>
      <c r="CZ136" s="2201"/>
    </row>
    <row r="137" s="693" customFormat="true" ht="15" customHeight="true" x14ac:dyDescent="0.2">
      <c r="A137" s="2515"/>
      <c r="B137" s="1115" t="s">
        <v>42</v>
      </c>
      <c r="C137" s="1008">
        <f>C156*'MIS07'!C130/100</f>
        <v>1.2832417132397678</v>
      </c>
      <c r="D137" s="1014">
        <f>D156*'MIS07'!D130/100</f>
        <v>7.2477518377294174</v>
      </c>
      <c r="E137" s="1014">
        <f>E156*'MIS07'!E130/100</f>
        <v>27.972704105262356</v>
      </c>
      <c r="F137" s="1014">
        <f>F156*'MIS07'!F130/100</f>
        <v>24.159416824452414</v>
      </c>
      <c r="G137" s="1015">
        <f>G156*'MIS07'!G130/100</f>
        <v>11.410912848974233</v>
      </c>
      <c r="H137" s="1016">
        <f>H156*'MIS07'!H130/100</f>
        <v>20.078990982779683</v>
      </c>
      <c r="I137" s="1014">
        <f>I156*'MIS07'!I130/100</f>
        <v>34.330742368414896</v>
      </c>
      <c r="J137" s="1014">
        <f>J156*'MIS07'!J130/100</f>
        <v>35.94910445101057</v>
      </c>
      <c r="K137" s="1014">
        <f>K156*'MIS07'!K130/100</f>
        <v>23.850725595477126</v>
      </c>
      <c r="L137" s="1017">
        <f>L156*'MIS07'!L130/100</f>
        <v>5.8232426440172276</v>
      </c>
      <c r="M137" s="1008">
        <f>M156*'MIS07'!M130/100</f>
        <v>0</v>
      </c>
      <c r="N137" s="1014">
        <f>N156*'MIS07'!N130/100</f>
        <v>1.7421504975589317</v>
      </c>
      <c r="O137" s="1014">
        <f>O156*'MIS07'!O130/100</f>
        <v>2.5196711918228774</v>
      </c>
      <c r="P137" s="1014">
        <f>P156*'MIS07'!P130/100</f>
        <v>3.6487419748379328</v>
      </c>
      <c r="Q137" s="1015">
        <f>Q156*'MIS07'!Q130/100</f>
        <v>15.076542055854143</v>
      </c>
      <c r="R137" s="1190" t="s">
        <v>35</v>
      </c>
      <c r="S137" s="1194" t="s">
        <v>35</v>
      </c>
      <c r="T137" s="1194" t="s">
        <v>35</v>
      </c>
      <c r="U137" s="1194" t="s">
        <v>35</v>
      </c>
      <c r="V137" s="1194" t="s">
        <v>35</v>
      </c>
      <c r="W137" s="2095" t="s">
        <v>35</v>
      </c>
      <c r="X137" s="664"/>
      <c r="Y137" s="664"/>
      <c r="Z137" s="664"/>
      <c r="AA137" s="664"/>
      <c r="AB137" s="664"/>
      <c r="AC137" s="664"/>
      <c r="AD137" s="664"/>
      <c r="AE137" s="664"/>
      <c r="AF137" s="664"/>
      <c r="AG137" s="664"/>
      <c r="AH137" s="664"/>
      <c r="AI137" s="664"/>
      <c r="AJ137" s="664"/>
      <c r="AK137" s="664"/>
      <c r="AL137" s="664"/>
      <c r="AM137" s="664"/>
      <c r="AN137" s="664"/>
      <c r="AO137" s="664"/>
      <c r="AP137" s="664"/>
      <c r="AQ137" s="664"/>
      <c r="AR137" s="664"/>
      <c r="AS137" s="664"/>
      <c r="AT137" s="664"/>
      <c r="AU137" s="664"/>
      <c r="AV137" s="664"/>
      <c r="AW137" s="664"/>
      <c r="AX137" s="664"/>
      <c r="AY137" s="664"/>
      <c r="AZ137" s="216"/>
      <c r="BA137" s="2573"/>
      <c r="BB137" s="159" t="s">
        <v>42</v>
      </c>
      <c r="BC137" s="1207" t="s">
        <v>35</v>
      </c>
      <c r="BD137" s="1227" t="s">
        <v>35</v>
      </c>
      <c r="BE137" s="1227" t="s">
        <v>35</v>
      </c>
      <c r="BF137" s="1227" t="s">
        <v>35</v>
      </c>
      <c r="BG137" s="1248" t="s">
        <v>35</v>
      </c>
      <c r="BH137" s="1269" t="s">
        <v>35</v>
      </c>
      <c r="BI137" s="1227" t="s">
        <v>35</v>
      </c>
      <c r="BJ137" s="1227" t="s">
        <v>35</v>
      </c>
      <c r="BK137" s="1227" t="s">
        <v>35</v>
      </c>
      <c r="BL137" s="1248" t="s">
        <v>35</v>
      </c>
      <c r="BM137" s="1269" t="s">
        <v>35</v>
      </c>
      <c r="BN137" s="1227" t="s">
        <v>35</v>
      </c>
      <c r="BO137" s="1227" t="s">
        <v>35</v>
      </c>
      <c r="BP137" s="1227" t="s">
        <v>35</v>
      </c>
      <c r="BQ137" s="1248" t="s">
        <v>35</v>
      </c>
      <c r="BR137" s="1269" t="s">
        <v>35</v>
      </c>
      <c r="BS137" s="1227" t="s">
        <v>35</v>
      </c>
      <c r="BT137" s="1227" t="s">
        <v>35</v>
      </c>
      <c r="BU137" s="1227" t="s">
        <v>35</v>
      </c>
      <c r="BV137" s="1227" t="s">
        <v>35</v>
      </c>
      <c r="BW137" s="2138" t="s">
        <v>35</v>
      </c>
      <c r="BX137" s="2200"/>
      <c r="BY137" s="2201"/>
      <c r="BZ137" s="2201"/>
      <c r="CA137" s="2201"/>
      <c r="CB137" s="2201"/>
      <c r="CC137" s="2201"/>
      <c r="CD137" s="2201"/>
      <c r="CE137" s="2201"/>
      <c r="CF137" s="2201"/>
      <c r="CG137" s="2201"/>
      <c r="CH137" s="2201"/>
      <c r="CI137" s="2201"/>
      <c r="CJ137" s="2201"/>
      <c r="CK137" s="2201"/>
      <c r="CL137" s="2201"/>
      <c r="CM137" s="2201"/>
      <c r="CN137" s="2201"/>
      <c r="CO137" s="2201"/>
      <c r="CP137" s="2201"/>
      <c r="CQ137" s="2201"/>
      <c r="CR137" s="2201"/>
      <c r="CS137" s="2201"/>
      <c r="CT137" s="2201"/>
      <c r="CU137" s="2201"/>
      <c r="CV137" s="2201"/>
      <c r="CW137" s="2201"/>
      <c r="CX137" s="2201"/>
      <c r="CY137" s="2201"/>
      <c r="CZ137" s="2201"/>
    </row>
    <row r="138" s="693" customFormat="true" ht="15" customHeight="true" x14ac:dyDescent="0.2">
      <c r="A138" s="2515"/>
      <c r="B138" s="1115" t="s">
        <v>41</v>
      </c>
      <c r="C138" s="1008">
        <f>100-(C135+C136+C137+C139)</f>
        <v>26.65110392284285</v>
      </c>
      <c r="D138" s="1014">
        <f t="shared" ref="D138:Q138" si="7">100-(D135+D136+D137+D139)</f>
        <v>33.881778071541433</v>
      </c>
      <c r="E138" s="1014">
        <f t="shared" si="7"/>
        <v>27.653085981334286</v>
      </c>
      <c r="F138" s="1014">
        <f t="shared" si="7"/>
        <v>20.582674233279846</v>
      </c>
      <c r="G138" s="1015">
        <f t="shared" si="7"/>
        <v>13.932587607300221</v>
      </c>
      <c r="H138" s="1016">
        <f t="shared" si="7"/>
        <v>32.639728452633946</v>
      </c>
      <c r="I138" s="1014">
        <f t="shared" si="7"/>
        <v>23.965077350616639</v>
      </c>
      <c r="J138" s="1014">
        <f t="shared" si="7"/>
        <v>21.372012070768776</v>
      </c>
      <c r="K138" s="1014">
        <f t="shared" si="7"/>
        <v>16.30439019102019</v>
      </c>
      <c r="L138" s="1017">
        <f t="shared" si="7"/>
        <v>15.148230056020324</v>
      </c>
      <c r="M138" s="1008">
        <f t="shared" si="7"/>
        <v>20.390820391669649</v>
      </c>
      <c r="N138" s="1014">
        <f t="shared" si="7"/>
        <v>14.516589007460666</v>
      </c>
      <c r="O138" s="1014">
        <f t="shared" si="7"/>
        <v>16.755581362971867</v>
      </c>
      <c r="P138" s="1014">
        <f t="shared" si="7"/>
        <v>20.215934946222106</v>
      </c>
      <c r="Q138" s="1015">
        <f t="shared" si="7"/>
        <v>20.570197209143274</v>
      </c>
      <c r="R138" s="1011">
        <v>31.897532288419008</v>
      </c>
      <c r="S138" s="1009">
        <v>69.141549379029172</v>
      </c>
      <c r="T138" s="1009">
        <v>41.267499131315546</v>
      </c>
      <c r="U138" s="1009">
        <v>58.116402329381543</v>
      </c>
      <c r="V138" s="1009">
        <v>20.637959568765773</v>
      </c>
      <c r="W138" s="2094">
        <v>16.179159941410834</v>
      </c>
      <c r="X138" s="664"/>
      <c r="Y138" s="664"/>
      <c r="Z138" s="664"/>
      <c r="AA138" s="664"/>
      <c r="AB138" s="664"/>
      <c r="AC138" s="664"/>
      <c r="AD138" s="664"/>
      <c r="AE138" s="664"/>
      <c r="AF138" s="664"/>
      <c r="AG138" s="664"/>
      <c r="AH138" s="664"/>
      <c r="AI138" s="664"/>
      <c r="AJ138" s="664"/>
      <c r="AK138" s="664"/>
      <c r="AL138" s="664"/>
      <c r="AM138" s="664"/>
      <c r="AN138" s="664"/>
      <c r="AO138" s="664"/>
      <c r="AP138" s="664"/>
      <c r="AQ138" s="664"/>
      <c r="AR138" s="664"/>
      <c r="AS138" s="664"/>
      <c r="AT138" s="664"/>
      <c r="AU138" s="664"/>
      <c r="AV138" s="664"/>
      <c r="AW138" s="664"/>
      <c r="AX138" s="664"/>
      <c r="AY138" s="664"/>
      <c r="AZ138" s="216"/>
      <c r="BA138" s="2573"/>
      <c r="BB138" s="159" t="s">
        <v>41</v>
      </c>
      <c r="BC138" s="1207" t="s">
        <v>35</v>
      </c>
      <c r="BD138" s="1227" t="s">
        <v>35</v>
      </c>
      <c r="BE138" s="1227" t="s">
        <v>35</v>
      </c>
      <c r="BF138" s="1227" t="s">
        <v>35</v>
      </c>
      <c r="BG138" s="1248" t="s">
        <v>35</v>
      </c>
      <c r="BH138" s="1269" t="s">
        <v>35</v>
      </c>
      <c r="BI138" s="1227" t="s">
        <v>35</v>
      </c>
      <c r="BJ138" s="1227" t="s">
        <v>35</v>
      </c>
      <c r="BK138" s="1227" t="s">
        <v>35</v>
      </c>
      <c r="BL138" s="1248" t="s">
        <v>35</v>
      </c>
      <c r="BM138" s="1269" t="s">
        <v>35</v>
      </c>
      <c r="BN138" s="1227" t="s">
        <v>35</v>
      </c>
      <c r="BO138" s="1227" t="s">
        <v>35</v>
      </c>
      <c r="BP138" s="1227" t="s">
        <v>35</v>
      </c>
      <c r="BQ138" s="1248" t="s">
        <v>35</v>
      </c>
      <c r="BR138" s="1269" t="s">
        <v>35</v>
      </c>
      <c r="BS138" s="1227" t="s">
        <v>35</v>
      </c>
      <c r="BT138" s="1227" t="s">
        <v>35</v>
      </c>
      <c r="BU138" s="1227" t="s">
        <v>35</v>
      </c>
      <c r="BV138" s="1227" t="s">
        <v>35</v>
      </c>
      <c r="BW138" s="2138" t="s">
        <v>35</v>
      </c>
      <c r="BX138" s="2200"/>
      <c r="BY138" s="2201"/>
      <c r="BZ138" s="2201"/>
      <c r="CA138" s="2201"/>
      <c r="CB138" s="2201"/>
      <c r="CC138" s="2201"/>
      <c r="CD138" s="2201"/>
      <c r="CE138" s="2201"/>
      <c r="CF138" s="2201"/>
      <c r="CG138" s="2201"/>
      <c r="CH138" s="2201"/>
      <c r="CI138" s="2201"/>
      <c r="CJ138" s="2201"/>
      <c r="CK138" s="2201"/>
      <c r="CL138" s="2201"/>
      <c r="CM138" s="2201"/>
      <c r="CN138" s="2201"/>
      <c r="CO138" s="2201"/>
      <c r="CP138" s="2201"/>
      <c r="CQ138" s="2201"/>
      <c r="CR138" s="2201"/>
      <c r="CS138" s="2201"/>
      <c r="CT138" s="2201"/>
      <c r="CU138" s="2201"/>
      <c r="CV138" s="2201"/>
      <c r="CW138" s="2201"/>
      <c r="CX138" s="2201"/>
      <c r="CY138" s="2201"/>
      <c r="CZ138" s="2201"/>
    </row>
    <row r="139" s="693" customFormat="true" ht="15" customHeight="true" x14ac:dyDescent="0.2">
      <c r="A139" s="2515"/>
      <c r="B139" s="1115" t="s">
        <v>19</v>
      </c>
      <c r="C139" s="1008">
        <f>C160</f>
        <v>67.985489061273014</v>
      </c>
      <c r="D139" s="1014">
        <f t="shared" ref="D139:W139" si="8">D160</f>
        <v>52.937071714928017</v>
      </c>
      <c r="E139" s="1014">
        <f t="shared" si="8"/>
        <v>33.686428187807707</v>
      </c>
      <c r="F139" s="1014">
        <f t="shared" si="8"/>
        <v>30.194516222999024</v>
      </c>
      <c r="G139" s="1015">
        <f t="shared" si="8"/>
        <v>9.8312575055146976</v>
      </c>
      <c r="H139" s="1016">
        <f t="shared" si="8"/>
        <v>37.839700729233364</v>
      </c>
      <c r="I139" s="1014">
        <f t="shared" si="8"/>
        <v>28.213707378201384</v>
      </c>
      <c r="J139" s="1014">
        <f t="shared" si="8"/>
        <v>26.11582150947681</v>
      </c>
      <c r="K139" s="1014">
        <f t="shared" si="8"/>
        <v>20.400049687948275</v>
      </c>
      <c r="L139" s="1017">
        <f t="shared" si="8"/>
        <v>6.2463990242554503</v>
      </c>
      <c r="M139" s="1008">
        <f t="shared" si="8"/>
        <v>78.665735396901169</v>
      </c>
      <c r="N139" s="1014">
        <f t="shared" si="8"/>
        <v>81.654161674701314</v>
      </c>
      <c r="O139" s="1014">
        <f t="shared" si="8"/>
        <v>77.709476491246065</v>
      </c>
      <c r="P139" s="1014">
        <f t="shared" si="8"/>
        <v>73.676210701995259</v>
      </c>
      <c r="Q139" s="1015">
        <f t="shared" si="8"/>
        <v>56.423492931635444</v>
      </c>
      <c r="R139" s="1016">
        <f t="shared" si="8"/>
        <v>21.484692618638238</v>
      </c>
      <c r="S139" s="1014">
        <f t="shared" si="8"/>
        <v>14.869934559706483</v>
      </c>
      <c r="T139" s="1014">
        <f t="shared" si="8"/>
        <v>49.138493814740528</v>
      </c>
      <c r="U139" s="1014">
        <f t="shared" si="8"/>
        <v>26.333620373431692</v>
      </c>
      <c r="V139" s="1014">
        <f t="shared" si="8"/>
        <v>58.96397826476084</v>
      </c>
      <c r="W139" s="1017">
        <f t="shared" si="8"/>
        <v>58.89137572972939</v>
      </c>
      <c r="X139" s="664"/>
      <c r="Y139" s="664"/>
      <c r="Z139" s="664"/>
      <c r="AA139" s="664"/>
      <c r="AB139" s="664"/>
      <c r="AC139" s="664"/>
      <c r="AD139" s="664"/>
      <c r="AE139" s="664"/>
      <c r="AF139" s="664"/>
      <c r="AG139" s="664"/>
      <c r="AH139" s="664"/>
      <c r="AI139" s="664"/>
      <c r="AJ139" s="664"/>
      <c r="AK139" s="664"/>
      <c r="AL139" s="664"/>
      <c r="AM139" s="664"/>
      <c r="AN139" s="664"/>
      <c r="AO139" s="664"/>
      <c r="AP139" s="664"/>
      <c r="AQ139" s="664"/>
      <c r="AR139" s="664"/>
      <c r="AS139" s="664"/>
      <c r="AT139" s="664"/>
      <c r="AU139" s="664"/>
      <c r="AV139" s="664"/>
      <c r="AW139" s="664"/>
      <c r="AX139" s="664"/>
      <c r="AY139" s="664"/>
      <c r="AZ139" s="216"/>
      <c r="BA139" s="2573"/>
      <c r="BB139" s="159" t="s">
        <v>19</v>
      </c>
      <c r="BC139" s="1207" t="s">
        <v>35</v>
      </c>
      <c r="BD139" s="1227" t="s">
        <v>35</v>
      </c>
      <c r="BE139" s="1227" t="s">
        <v>35</v>
      </c>
      <c r="BF139" s="1227" t="s">
        <v>35</v>
      </c>
      <c r="BG139" s="1248" t="s">
        <v>35</v>
      </c>
      <c r="BH139" s="1269" t="s">
        <v>35</v>
      </c>
      <c r="BI139" s="1227" t="s">
        <v>35</v>
      </c>
      <c r="BJ139" s="1227" t="s">
        <v>35</v>
      </c>
      <c r="BK139" s="1227" t="s">
        <v>35</v>
      </c>
      <c r="BL139" s="1248" t="s">
        <v>35</v>
      </c>
      <c r="BM139" s="1269" t="s">
        <v>35</v>
      </c>
      <c r="BN139" s="1227" t="s">
        <v>35</v>
      </c>
      <c r="BO139" s="1227" t="s">
        <v>35</v>
      </c>
      <c r="BP139" s="1227" t="s">
        <v>35</v>
      </c>
      <c r="BQ139" s="1248" t="s">
        <v>35</v>
      </c>
      <c r="BR139" s="1269" t="s">
        <v>35</v>
      </c>
      <c r="BS139" s="1227" t="s">
        <v>35</v>
      </c>
      <c r="BT139" s="1227" t="s">
        <v>35</v>
      </c>
      <c r="BU139" s="1227" t="s">
        <v>35</v>
      </c>
      <c r="BV139" s="1227" t="s">
        <v>35</v>
      </c>
      <c r="BW139" s="2138" t="s">
        <v>35</v>
      </c>
      <c r="BX139" s="2200"/>
      <c r="BY139" s="2201"/>
      <c r="BZ139" s="2201"/>
      <c r="CA139" s="2201"/>
      <c r="CB139" s="2201"/>
      <c r="CC139" s="2201"/>
      <c r="CD139" s="2201"/>
      <c r="CE139" s="2201"/>
      <c r="CF139" s="2201"/>
      <c r="CG139" s="2201"/>
      <c r="CH139" s="2201"/>
      <c r="CI139" s="2201"/>
      <c r="CJ139" s="2201"/>
      <c r="CK139" s="2201"/>
      <c r="CL139" s="2201"/>
      <c r="CM139" s="2201"/>
      <c r="CN139" s="2201"/>
      <c r="CO139" s="2201"/>
      <c r="CP139" s="2201"/>
      <c r="CQ139" s="2201"/>
      <c r="CR139" s="2201"/>
      <c r="CS139" s="2201"/>
      <c r="CT139" s="2201"/>
      <c r="CU139" s="2201"/>
      <c r="CV139" s="2201"/>
      <c r="CW139" s="2201"/>
      <c r="CX139" s="2201"/>
      <c r="CY139" s="2201"/>
      <c r="CZ139" s="2201"/>
    </row>
    <row r="140" s="130" customFormat="true" ht="15" customHeight="true" x14ac:dyDescent="0.2">
      <c r="A140" s="2516" t="s">
        <v>105</v>
      </c>
      <c r="B140" s="252" t="s">
        <v>63</v>
      </c>
      <c r="C140" s="1138" t="s">
        <v>35</v>
      </c>
      <c r="D140" s="1148" t="s">
        <v>35</v>
      </c>
      <c r="E140" s="1148" t="s">
        <v>35</v>
      </c>
      <c r="F140" s="1148" t="s">
        <v>35</v>
      </c>
      <c r="G140" s="1158" t="s">
        <v>35</v>
      </c>
      <c r="H140" s="1168" t="s">
        <v>35</v>
      </c>
      <c r="I140" s="1148" t="s">
        <v>35</v>
      </c>
      <c r="J140" s="1148" t="s">
        <v>35</v>
      </c>
      <c r="K140" s="1148" t="s">
        <v>35</v>
      </c>
      <c r="L140" s="1178" t="s">
        <v>35</v>
      </c>
      <c r="M140" s="1185" t="s">
        <v>35</v>
      </c>
      <c r="N140" s="1148" t="s">
        <v>35</v>
      </c>
      <c r="O140" s="1148" t="s">
        <v>35</v>
      </c>
      <c r="P140" s="1148" t="s">
        <v>35</v>
      </c>
      <c r="Q140" s="1158" t="s">
        <v>35</v>
      </c>
      <c r="R140" s="1168" t="s">
        <v>35</v>
      </c>
      <c r="S140" s="1148" t="s">
        <v>35</v>
      </c>
      <c r="T140" s="1148" t="s">
        <v>35</v>
      </c>
      <c r="U140" s="1148" t="s">
        <v>35</v>
      </c>
      <c r="V140" s="1148" t="s">
        <v>35</v>
      </c>
      <c r="W140" s="2096" t="s">
        <v>35</v>
      </c>
      <c r="X140" s="2117"/>
      <c r="Y140" s="2118"/>
      <c r="Z140" s="2118"/>
      <c r="AA140" s="2118"/>
      <c r="AB140" s="2118"/>
      <c r="AC140" s="2118"/>
      <c r="AD140" s="2118"/>
      <c r="AE140" s="2118"/>
      <c r="AF140" s="2118"/>
      <c r="AG140" s="2118"/>
      <c r="AH140" s="2118"/>
      <c r="AI140" s="2118"/>
      <c r="AJ140" s="2118"/>
      <c r="AK140" s="2118"/>
      <c r="AL140" s="2118"/>
      <c r="AM140" s="2118"/>
      <c r="AN140" s="2118"/>
      <c r="AO140" s="2118"/>
      <c r="AP140" s="2118"/>
      <c r="AQ140" s="2118"/>
      <c r="AR140" s="2118"/>
      <c r="AS140" s="2118"/>
      <c r="AT140" s="2118"/>
      <c r="AU140" s="2118"/>
      <c r="AV140" s="2118"/>
      <c r="AW140" s="2118"/>
      <c r="AX140" s="2118"/>
      <c r="AY140" s="2118"/>
      <c r="AZ140" s="215"/>
      <c r="BA140" s="2573" t="s">
        <v>105</v>
      </c>
      <c r="BB140" s="159" t="s">
        <v>63</v>
      </c>
      <c r="BC140" s="1207" t="s">
        <v>35</v>
      </c>
      <c r="BD140" s="1227" t="s">
        <v>35</v>
      </c>
      <c r="BE140" s="1227" t="s">
        <v>35</v>
      </c>
      <c r="BF140" s="1227" t="s">
        <v>35</v>
      </c>
      <c r="BG140" s="1248" t="s">
        <v>35</v>
      </c>
      <c r="BH140" s="1269" t="s">
        <v>35</v>
      </c>
      <c r="BI140" s="1227" t="s">
        <v>35</v>
      </c>
      <c r="BJ140" s="1227" t="s">
        <v>35</v>
      </c>
      <c r="BK140" s="1227" t="s">
        <v>35</v>
      </c>
      <c r="BL140" s="1248" t="s">
        <v>35</v>
      </c>
      <c r="BM140" s="1269" t="s">
        <v>35</v>
      </c>
      <c r="BN140" s="1227" t="s">
        <v>35</v>
      </c>
      <c r="BO140" s="1227" t="s">
        <v>35</v>
      </c>
      <c r="BP140" s="1227" t="s">
        <v>35</v>
      </c>
      <c r="BQ140" s="1248" t="s">
        <v>35</v>
      </c>
      <c r="BR140" s="1269" t="s">
        <v>35</v>
      </c>
      <c r="BS140" s="1227" t="s">
        <v>35</v>
      </c>
      <c r="BT140" s="1227" t="s">
        <v>35</v>
      </c>
      <c r="BU140" s="1227" t="s">
        <v>35</v>
      </c>
      <c r="BV140" s="1227" t="s">
        <v>35</v>
      </c>
      <c r="BW140" s="2138" t="s">
        <v>35</v>
      </c>
      <c r="BX140" s="2200"/>
      <c r="BY140" s="2201"/>
      <c r="BZ140" s="2201"/>
      <c r="CA140" s="2201"/>
      <c r="CB140" s="2201"/>
      <c r="CC140" s="2201"/>
      <c r="CD140" s="2201"/>
      <c r="CE140" s="2201"/>
      <c r="CF140" s="2201"/>
      <c r="CG140" s="2201"/>
      <c r="CH140" s="2201"/>
      <c r="CI140" s="2201"/>
      <c r="CJ140" s="2201"/>
      <c r="CK140" s="2201"/>
      <c r="CL140" s="2201"/>
      <c r="CM140" s="2201"/>
      <c r="CN140" s="2201"/>
      <c r="CO140" s="2201"/>
      <c r="CP140" s="2201"/>
      <c r="CQ140" s="2201"/>
      <c r="CR140" s="2201"/>
      <c r="CS140" s="2201"/>
      <c r="CT140" s="2201"/>
      <c r="CU140" s="2201"/>
      <c r="CV140" s="2201"/>
      <c r="CW140" s="2201"/>
      <c r="CX140" s="2201"/>
      <c r="CY140" s="2201"/>
      <c r="CZ140" s="2201"/>
    </row>
    <row r="141" s="130" customFormat="true" ht="15" customHeight="true" x14ac:dyDescent="0.2">
      <c r="A141" s="2516"/>
      <c r="B141" s="252" t="s">
        <v>64</v>
      </c>
      <c r="C141" s="1138" t="s">
        <v>35</v>
      </c>
      <c r="D141" s="1148" t="s">
        <v>35</v>
      </c>
      <c r="E141" s="1148" t="s">
        <v>35</v>
      </c>
      <c r="F141" s="1148" t="s">
        <v>35</v>
      </c>
      <c r="G141" s="1158" t="s">
        <v>35</v>
      </c>
      <c r="H141" s="1168" t="s">
        <v>35</v>
      </c>
      <c r="I141" s="1148" t="s">
        <v>35</v>
      </c>
      <c r="J141" s="1148" t="s">
        <v>35</v>
      </c>
      <c r="K141" s="1148" t="s">
        <v>35</v>
      </c>
      <c r="L141" s="1178" t="s">
        <v>35</v>
      </c>
      <c r="M141" s="1185" t="s">
        <v>35</v>
      </c>
      <c r="N141" s="1148" t="s">
        <v>35</v>
      </c>
      <c r="O141" s="1148" t="s">
        <v>35</v>
      </c>
      <c r="P141" s="1148" t="s">
        <v>35</v>
      </c>
      <c r="Q141" s="1158" t="s">
        <v>35</v>
      </c>
      <c r="R141" s="1168" t="s">
        <v>35</v>
      </c>
      <c r="S141" s="1148" t="s">
        <v>35</v>
      </c>
      <c r="T141" s="1148" t="s">
        <v>35</v>
      </c>
      <c r="U141" s="1148" t="s">
        <v>35</v>
      </c>
      <c r="V141" s="1148" t="s">
        <v>35</v>
      </c>
      <c r="W141" s="2096" t="s">
        <v>35</v>
      </c>
      <c r="X141" s="2117"/>
      <c r="Y141" s="2118"/>
      <c r="Z141" s="2118"/>
      <c r="AA141" s="2118"/>
      <c r="AB141" s="2118"/>
      <c r="AC141" s="2118"/>
      <c r="AD141" s="2118"/>
      <c r="AE141" s="2118"/>
      <c r="AF141" s="2118"/>
      <c r="AG141" s="2118"/>
      <c r="AH141" s="2118"/>
      <c r="AI141" s="2118"/>
      <c r="AJ141" s="2118"/>
      <c r="AK141" s="2118"/>
      <c r="AL141" s="2118"/>
      <c r="AM141" s="2118"/>
      <c r="AN141" s="2118"/>
      <c r="AO141" s="2118"/>
      <c r="AP141" s="2118"/>
      <c r="AQ141" s="2118"/>
      <c r="AR141" s="2118"/>
      <c r="AS141" s="2118"/>
      <c r="AT141" s="2118"/>
      <c r="AU141" s="2118"/>
      <c r="AV141" s="2118"/>
      <c r="AW141" s="2118"/>
      <c r="AX141" s="2118"/>
      <c r="AY141" s="2118"/>
      <c r="AZ141" s="215"/>
      <c r="BA141" s="2573"/>
      <c r="BB141" s="159" t="s">
        <v>64</v>
      </c>
      <c r="BC141" s="1207" t="s">
        <v>35</v>
      </c>
      <c r="BD141" s="1227" t="s">
        <v>35</v>
      </c>
      <c r="BE141" s="1227" t="s">
        <v>35</v>
      </c>
      <c r="BF141" s="1227" t="s">
        <v>35</v>
      </c>
      <c r="BG141" s="1248" t="s">
        <v>35</v>
      </c>
      <c r="BH141" s="1269" t="s">
        <v>35</v>
      </c>
      <c r="BI141" s="1227" t="s">
        <v>35</v>
      </c>
      <c r="BJ141" s="1227" t="s">
        <v>35</v>
      </c>
      <c r="BK141" s="1227" t="s">
        <v>35</v>
      </c>
      <c r="BL141" s="1248" t="s">
        <v>35</v>
      </c>
      <c r="BM141" s="1269" t="s">
        <v>35</v>
      </c>
      <c r="BN141" s="1227" t="s">
        <v>35</v>
      </c>
      <c r="BO141" s="1227" t="s">
        <v>35</v>
      </c>
      <c r="BP141" s="1227" t="s">
        <v>35</v>
      </c>
      <c r="BQ141" s="1248" t="s">
        <v>35</v>
      </c>
      <c r="BR141" s="1269" t="s">
        <v>35</v>
      </c>
      <c r="BS141" s="1227" t="s">
        <v>35</v>
      </c>
      <c r="BT141" s="1227" t="s">
        <v>35</v>
      </c>
      <c r="BU141" s="1227" t="s">
        <v>35</v>
      </c>
      <c r="BV141" s="1227" t="s">
        <v>35</v>
      </c>
      <c r="BW141" s="2138" t="s">
        <v>35</v>
      </c>
      <c r="BX141" s="2200"/>
      <c r="BY141" s="2201"/>
      <c r="BZ141" s="2201"/>
      <c r="CA141" s="2201"/>
      <c r="CB141" s="2201"/>
      <c r="CC141" s="2201"/>
      <c r="CD141" s="2201"/>
      <c r="CE141" s="2201"/>
      <c r="CF141" s="2201"/>
      <c r="CG141" s="2201"/>
      <c r="CH141" s="2201"/>
      <c r="CI141" s="2201"/>
      <c r="CJ141" s="2201"/>
      <c r="CK141" s="2201"/>
      <c r="CL141" s="2201"/>
      <c r="CM141" s="2201"/>
      <c r="CN141" s="2201"/>
      <c r="CO141" s="2201"/>
      <c r="CP141" s="2201"/>
      <c r="CQ141" s="2201"/>
      <c r="CR141" s="2201"/>
      <c r="CS141" s="2201"/>
      <c r="CT141" s="2201"/>
      <c r="CU141" s="2201"/>
      <c r="CV141" s="2201"/>
      <c r="CW141" s="2201"/>
      <c r="CX141" s="2201"/>
      <c r="CY141" s="2201"/>
      <c r="CZ141" s="2201"/>
    </row>
    <row r="142" s="130" customFormat="true" ht="15" customHeight="true" x14ac:dyDescent="0.2">
      <c r="A142" s="2516"/>
      <c r="B142" s="252" t="s">
        <v>65</v>
      </c>
      <c r="C142" s="1138" t="s">
        <v>35</v>
      </c>
      <c r="D142" s="1148" t="s">
        <v>35</v>
      </c>
      <c r="E142" s="1148" t="s">
        <v>35</v>
      </c>
      <c r="F142" s="1148" t="s">
        <v>35</v>
      </c>
      <c r="G142" s="1158" t="s">
        <v>35</v>
      </c>
      <c r="H142" s="1168" t="s">
        <v>35</v>
      </c>
      <c r="I142" s="1148" t="s">
        <v>35</v>
      </c>
      <c r="J142" s="1148" t="s">
        <v>35</v>
      </c>
      <c r="K142" s="1148" t="s">
        <v>35</v>
      </c>
      <c r="L142" s="1178" t="s">
        <v>35</v>
      </c>
      <c r="M142" s="1185" t="s">
        <v>35</v>
      </c>
      <c r="N142" s="1148" t="s">
        <v>35</v>
      </c>
      <c r="O142" s="1148" t="s">
        <v>35</v>
      </c>
      <c r="P142" s="1148" t="s">
        <v>35</v>
      </c>
      <c r="Q142" s="1158" t="s">
        <v>35</v>
      </c>
      <c r="R142" s="1168" t="s">
        <v>35</v>
      </c>
      <c r="S142" s="1148" t="s">
        <v>35</v>
      </c>
      <c r="T142" s="1148" t="s">
        <v>35</v>
      </c>
      <c r="U142" s="1148" t="s">
        <v>35</v>
      </c>
      <c r="V142" s="1148" t="s">
        <v>35</v>
      </c>
      <c r="W142" s="2096" t="s">
        <v>35</v>
      </c>
      <c r="X142" s="2117"/>
      <c r="Y142" s="2118"/>
      <c r="Z142" s="2118"/>
      <c r="AA142" s="2118"/>
      <c r="AB142" s="2118"/>
      <c r="AC142" s="2118"/>
      <c r="AD142" s="2118"/>
      <c r="AE142" s="2118"/>
      <c r="AF142" s="2118"/>
      <c r="AG142" s="2118"/>
      <c r="AH142" s="2118"/>
      <c r="AI142" s="2118"/>
      <c r="AJ142" s="2118"/>
      <c r="AK142" s="2118"/>
      <c r="AL142" s="2118"/>
      <c r="AM142" s="2118"/>
      <c r="AN142" s="2118"/>
      <c r="AO142" s="2118"/>
      <c r="AP142" s="2118"/>
      <c r="AQ142" s="2118"/>
      <c r="AR142" s="2118"/>
      <c r="AS142" s="2118"/>
      <c r="AT142" s="2118"/>
      <c r="AU142" s="2118"/>
      <c r="AV142" s="2118"/>
      <c r="AW142" s="2118"/>
      <c r="AX142" s="2118"/>
      <c r="AY142" s="2118"/>
      <c r="AZ142" s="215"/>
      <c r="BA142" s="2573"/>
      <c r="BB142" s="159" t="s">
        <v>65</v>
      </c>
      <c r="BC142" s="1207" t="s">
        <v>35</v>
      </c>
      <c r="BD142" s="1227" t="s">
        <v>35</v>
      </c>
      <c r="BE142" s="1227" t="s">
        <v>35</v>
      </c>
      <c r="BF142" s="1227" t="s">
        <v>35</v>
      </c>
      <c r="BG142" s="1248" t="s">
        <v>35</v>
      </c>
      <c r="BH142" s="1269" t="s">
        <v>35</v>
      </c>
      <c r="BI142" s="1227" t="s">
        <v>35</v>
      </c>
      <c r="BJ142" s="1227" t="s">
        <v>35</v>
      </c>
      <c r="BK142" s="1227" t="s">
        <v>35</v>
      </c>
      <c r="BL142" s="1248" t="s">
        <v>35</v>
      </c>
      <c r="BM142" s="1269" t="s">
        <v>35</v>
      </c>
      <c r="BN142" s="1227" t="s">
        <v>35</v>
      </c>
      <c r="BO142" s="1227" t="s">
        <v>35</v>
      </c>
      <c r="BP142" s="1227" t="s">
        <v>35</v>
      </c>
      <c r="BQ142" s="1248" t="s">
        <v>35</v>
      </c>
      <c r="BR142" s="1269" t="s">
        <v>35</v>
      </c>
      <c r="BS142" s="1227" t="s">
        <v>35</v>
      </c>
      <c r="BT142" s="1227" t="s">
        <v>35</v>
      </c>
      <c r="BU142" s="1227" t="s">
        <v>35</v>
      </c>
      <c r="BV142" s="1227" t="s">
        <v>35</v>
      </c>
      <c r="BW142" s="2138" t="s">
        <v>35</v>
      </c>
      <c r="BX142" s="2200"/>
      <c r="BY142" s="2201"/>
      <c r="BZ142" s="2201"/>
      <c r="CA142" s="2201"/>
      <c r="CB142" s="2201"/>
      <c r="CC142" s="2201"/>
      <c r="CD142" s="2201"/>
      <c r="CE142" s="2201"/>
      <c r="CF142" s="2201"/>
      <c r="CG142" s="2201"/>
      <c r="CH142" s="2201"/>
      <c r="CI142" s="2201"/>
      <c r="CJ142" s="2201"/>
      <c r="CK142" s="2201"/>
      <c r="CL142" s="2201"/>
      <c r="CM142" s="2201"/>
      <c r="CN142" s="2201"/>
      <c r="CO142" s="2201"/>
      <c r="CP142" s="2201"/>
      <c r="CQ142" s="2201"/>
      <c r="CR142" s="2201"/>
      <c r="CS142" s="2201"/>
      <c r="CT142" s="2201"/>
      <c r="CU142" s="2201"/>
      <c r="CV142" s="2201"/>
      <c r="CW142" s="2201"/>
      <c r="CX142" s="2201"/>
      <c r="CY142" s="2201"/>
      <c r="CZ142" s="2201"/>
    </row>
    <row r="143" s="130" customFormat="true" ht="15" customHeight="true" x14ac:dyDescent="0.2">
      <c r="A143" s="2516"/>
      <c r="B143" s="252" t="s">
        <v>66</v>
      </c>
      <c r="C143" s="1138" t="s">
        <v>35</v>
      </c>
      <c r="D143" s="1148" t="s">
        <v>35</v>
      </c>
      <c r="E143" s="1148" t="s">
        <v>35</v>
      </c>
      <c r="F143" s="1148" t="s">
        <v>35</v>
      </c>
      <c r="G143" s="1158" t="s">
        <v>35</v>
      </c>
      <c r="H143" s="1168" t="s">
        <v>35</v>
      </c>
      <c r="I143" s="1148" t="s">
        <v>35</v>
      </c>
      <c r="J143" s="1148" t="s">
        <v>35</v>
      </c>
      <c r="K143" s="1148" t="s">
        <v>35</v>
      </c>
      <c r="L143" s="1178" t="s">
        <v>35</v>
      </c>
      <c r="M143" s="1185" t="s">
        <v>35</v>
      </c>
      <c r="N143" s="1148" t="s">
        <v>35</v>
      </c>
      <c r="O143" s="1148" t="s">
        <v>35</v>
      </c>
      <c r="P143" s="1148" t="s">
        <v>35</v>
      </c>
      <c r="Q143" s="1158" t="s">
        <v>35</v>
      </c>
      <c r="R143" s="1168" t="s">
        <v>35</v>
      </c>
      <c r="S143" s="1148" t="s">
        <v>35</v>
      </c>
      <c r="T143" s="1148" t="s">
        <v>35</v>
      </c>
      <c r="U143" s="1148" t="s">
        <v>35</v>
      </c>
      <c r="V143" s="1148" t="s">
        <v>35</v>
      </c>
      <c r="W143" s="2096" t="s">
        <v>35</v>
      </c>
      <c r="X143" s="2117"/>
      <c r="Y143" s="2118"/>
      <c r="Z143" s="2118"/>
      <c r="AA143" s="2118"/>
      <c r="AB143" s="2118"/>
      <c r="AC143" s="2118"/>
      <c r="AD143" s="2118"/>
      <c r="AE143" s="2118"/>
      <c r="AF143" s="2118"/>
      <c r="AG143" s="2118"/>
      <c r="AH143" s="2118"/>
      <c r="AI143" s="2118"/>
      <c r="AJ143" s="2118"/>
      <c r="AK143" s="2118"/>
      <c r="AL143" s="2118"/>
      <c r="AM143" s="2118"/>
      <c r="AN143" s="2118"/>
      <c r="AO143" s="2118"/>
      <c r="AP143" s="2118"/>
      <c r="AQ143" s="2118"/>
      <c r="AR143" s="2118"/>
      <c r="AS143" s="2118"/>
      <c r="AT143" s="2118"/>
      <c r="AU143" s="2118"/>
      <c r="AV143" s="2118"/>
      <c r="AW143" s="2118"/>
      <c r="AX143" s="2118"/>
      <c r="AY143" s="2118"/>
      <c r="AZ143" s="215"/>
      <c r="BA143" s="2573"/>
      <c r="BB143" s="159" t="s">
        <v>66</v>
      </c>
      <c r="BC143" s="1207" t="s">
        <v>35</v>
      </c>
      <c r="BD143" s="1227" t="s">
        <v>35</v>
      </c>
      <c r="BE143" s="1227" t="s">
        <v>35</v>
      </c>
      <c r="BF143" s="1227" t="s">
        <v>35</v>
      </c>
      <c r="BG143" s="1248" t="s">
        <v>35</v>
      </c>
      <c r="BH143" s="1269" t="s">
        <v>35</v>
      </c>
      <c r="BI143" s="1227" t="s">
        <v>35</v>
      </c>
      <c r="BJ143" s="1227" t="s">
        <v>35</v>
      </c>
      <c r="BK143" s="1227" t="s">
        <v>35</v>
      </c>
      <c r="BL143" s="1248" t="s">
        <v>35</v>
      </c>
      <c r="BM143" s="1269" t="s">
        <v>35</v>
      </c>
      <c r="BN143" s="1227" t="s">
        <v>35</v>
      </c>
      <c r="BO143" s="1227" t="s">
        <v>35</v>
      </c>
      <c r="BP143" s="1227" t="s">
        <v>35</v>
      </c>
      <c r="BQ143" s="1248" t="s">
        <v>35</v>
      </c>
      <c r="BR143" s="1269" t="s">
        <v>35</v>
      </c>
      <c r="BS143" s="1227" t="s">
        <v>35</v>
      </c>
      <c r="BT143" s="1227" t="s">
        <v>35</v>
      </c>
      <c r="BU143" s="1227" t="s">
        <v>35</v>
      </c>
      <c r="BV143" s="1227" t="s">
        <v>35</v>
      </c>
      <c r="BW143" s="2138" t="s">
        <v>35</v>
      </c>
      <c r="BX143" s="2200"/>
      <c r="BY143" s="2201"/>
      <c r="BZ143" s="2201"/>
      <c r="CA143" s="2201"/>
      <c r="CB143" s="2201"/>
      <c r="CC143" s="2201"/>
      <c r="CD143" s="2201"/>
      <c r="CE143" s="2201"/>
      <c r="CF143" s="2201"/>
      <c r="CG143" s="2201"/>
      <c r="CH143" s="2201"/>
      <c r="CI143" s="2201"/>
      <c r="CJ143" s="2201"/>
      <c r="CK143" s="2201"/>
      <c r="CL143" s="2201"/>
      <c r="CM143" s="2201"/>
      <c r="CN143" s="2201"/>
      <c r="CO143" s="2201"/>
      <c r="CP143" s="2201"/>
      <c r="CQ143" s="2201"/>
      <c r="CR143" s="2201"/>
      <c r="CS143" s="2201"/>
      <c r="CT143" s="2201"/>
      <c r="CU143" s="2201"/>
      <c r="CV143" s="2201"/>
      <c r="CW143" s="2201"/>
      <c r="CX143" s="2201"/>
      <c r="CY143" s="2201"/>
      <c r="CZ143" s="2201"/>
    </row>
    <row r="144" s="130" customFormat="true" ht="15" customHeight="true" x14ac:dyDescent="0.2">
      <c r="A144" s="2516" t="s">
        <v>106</v>
      </c>
      <c r="B144" s="252" t="s">
        <v>63</v>
      </c>
      <c r="C144" s="1138" t="s">
        <v>35</v>
      </c>
      <c r="D144" s="1148" t="s">
        <v>35</v>
      </c>
      <c r="E144" s="1148" t="s">
        <v>35</v>
      </c>
      <c r="F144" s="1148" t="s">
        <v>35</v>
      </c>
      <c r="G144" s="1158" t="s">
        <v>35</v>
      </c>
      <c r="H144" s="1168" t="s">
        <v>35</v>
      </c>
      <c r="I144" s="1148" t="s">
        <v>35</v>
      </c>
      <c r="J144" s="1148" t="s">
        <v>35</v>
      </c>
      <c r="K144" s="1148" t="s">
        <v>35</v>
      </c>
      <c r="L144" s="1178" t="s">
        <v>35</v>
      </c>
      <c r="M144" s="1185" t="s">
        <v>35</v>
      </c>
      <c r="N144" s="1148" t="s">
        <v>35</v>
      </c>
      <c r="O144" s="1148" t="s">
        <v>35</v>
      </c>
      <c r="P144" s="1148" t="s">
        <v>35</v>
      </c>
      <c r="Q144" s="1158" t="s">
        <v>35</v>
      </c>
      <c r="R144" s="1168" t="s">
        <v>35</v>
      </c>
      <c r="S144" s="1148" t="s">
        <v>35</v>
      </c>
      <c r="T144" s="1148" t="s">
        <v>35</v>
      </c>
      <c r="U144" s="1148" t="s">
        <v>35</v>
      </c>
      <c r="V144" s="1148" t="s">
        <v>35</v>
      </c>
      <c r="W144" s="2096" t="s">
        <v>35</v>
      </c>
      <c r="X144" s="2117"/>
      <c r="Y144" s="2118"/>
      <c r="Z144" s="2118"/>
      <c r="AA144" s="2118"/>
      <c r="AB144" s="2118"/>
      <c r="AC144" s="2118"/>
      <c r="AD144" s="2118"/>
      <c r="AE144" s="2118"/>
      <c r="AF144" s="2118"/>
      <c r="AG144" s="2118"/>
      <c r="AH144" s="2118"/>
      <c r="AI144" s="2118"/>
      <c r="AJ144" s="2118"/>
      <c r="AK144" s="2118"/>
      <c r="AL144" s="2118"/>
      <c r="AM144" s="2118"/>
      <c r="AN144" s="2118"/>
      <c r="AO144" s="2118"/>
      <c r="AP144" s="2118"/>
      <c r="AQ144" s="2118"/>
      <c r="AR144" s="2118"/>
      <c r="AS144" s="2118"/>
      <c r="AT144" s="2118"/>
      <c r="AU144" s="2118"/>
      <c r="AV144" s="2118"/>
      <c r="AW144" s="2118"/>
      <c r="AX144" s="2118"/>
      <c r="AY144" s="2118"/>
      <c r="AZ144" s="215"/>
      <c r="BA144" s="2573" t="s">
        <v>106</v>
      </c>
      <c r="BB144" s="159" t="s">
        <v>63</v>
      </c>
      <c r="BC144" s="1207" t="s">
        <v>35</v>
      </c>
      <c r="BD144" s="1227" t="s">
        <v>35</v>
      </c>
      <c r="BE144" s="1227" t="s">
        <v>35</v>
      </c>
      <c r="BF144" s="1227" t="s">
        <v>35</v>
      </c>
      <c r="BG144" s="1248" t="s">
        <v>35</v>
      </c>
      <c r="BH144" s="1269" t="s">
        <v>35</v>
      </c>
      <c r="BI144" s="1227" t="s">
        <v>35</v>
      </c>
      <c r="BJ144" s="1227" t="s">
        <v>35</v>
      </c>
      <c r="BK144" s="1227" t="s">
        <v>35</v>
      </c>
      <c r="BL144" s="1248" t="s">
        <v>35</v>
      </c>
      <c r="BM144" s="1269" t="s">
        <v>35</v>
      </c>
      <c r="BN144" s="1227" t="s">
        <v>35</v>
      </c>
      <c r="BO144" s="1227" t="s">
        <v>35</v>
      </c>
      <c r="BP144" s="1227" t="s">
        <v>35</v>
      </c>
      <c r="BQ144" s="1248" t="s">
        <v>35</v>
      </c>
      <c r="BR144" s="1269" t="s">
        <v>35</v>
      </c>
      <c r="BS144" s="1227" t="s">
        <v>35</v>
      </c>
      <c r="BT144" s="1227" t="s">
        <v>35</v>
      </c>
      <c r="BU144" s="1227" t="s">
        <v>35</v>
      </c>
      <c r="BV144" s="1227" t="s">
        <v>35</v>
      </c>
      <c r="BW144" s="2138" t="s">
        <v>35</v>
      </c>
      <c r="BX144" s="2200"/>
      <c r="BY144" s="2201"/>
      <c r="BZ144" s="2201"/>
      <c r="CA144" s="2201"/>
      <c r="CB144" s="2201"/>
      <c r="CC144" s="2201"/>
      <c r="CD144" s="2201"/>
      <c r="CE144" s="2201"/>
      <c r="CF144" s="2201"/>
      <c r="CG144" s="2201"/>
      <c r="CH144" s="2201"/>
      <c r="CI144" s="2201"/>
      <c r="CJ144" s="2201"/>
      <c r="CK144" s="2201"/>
      <c r="CL144" s="2201"/>
      <c r="CM144" s="2201"/>
      <c r="CN144" s="2201"/>
      <c r="CO144" s="2201"/>
      <c r="CP144" s="2201"/>
      <c r="CQ144" s="2201"/>
      <c r="CR144" s="2201"/>
      <c r="CS144" s="2201"/>
      <c r="CT144" s="2201"/>
      <c r="CU144" s="2201"/>
      <c r="CV144" s="2201"/>
      <c r="CW144" s="2201"/>
      <c r="CX144" s="2201"/>
      <c r="CY144" s="2201"/>
      <c r="CZ144" s="2201"/>
    </row>
    <row r="145" s="130" customFormat="true" ht="15" customHeight="true" x14ac:dyDescent="0.2">
      <c r="A145" s="2516"/>
      <c r="B145" s="252" t="s">
        <v>64</v>
      </c>
      <c r="C145" s="1138" t="s">
        <v>35</v>
      </c>
      <c r="D145" s="1148" t="s">
        <v>35</v>
      </c>
      <c r="E145" s="1148" t="s">
        <v>35</v>
      </c>
      <c r="F145" s="1148" t="s">
        <v>35</v>
      </c>
      <c r="G145" s="1158" t="s">
        <v>35</v>
      </c>
      <c r="H145" s="1168" t="s">
        <v>35</v>
      </c>
      <c r="I145" s="1148" t="s">
        <v>35</v>
      </c>
      <c r="J145" s="1148" t="s">
        <v>35</v>
      </c>
      <c r="K145" s="1148" t="s">
        <v>35</v>
      </c>
      <c r="L145" s="1178" t="s">
        <v>35</v>
      </c>
      <c r="M145" s="1185" t="s">
        <v>35</v>
      </c>
      <c r="N145" s="1148" t="s">
        <v>35</v>
      </c>
      <c r="O145" s="1148" t="s">
        <v>35</v>
      </c>
      <c r="P145" s="1148" t="s">
        <v>35</v>
      </c>
      <c r="Q145" s="1158" t="s">
        <v>35</v>
      </c>
      <c r="R145" s="1168" t="s">
        <v>35</v>
      </c>
      <c r="S145" s="1148" t="s">
        <v>35</v>
      </c>
      <c r="T145" s="1148" t="s">
        <v>35</v>
      </c>
      <c r="U145" s="1148" t="s">
        <v>35</v>
      </c>
      <c r="V145" s="1148" t="s">
        <v>35</v>
      </c>
      <c r="W145" s="2096" t="s">
        <v>35</v>
      </c>
      <c r="X145" s="2117"/>
      <c r="Y145" s="2118"/>
      <c r="Z145" s="2118"/>
      <c r="AA145" s="2118"/>
      <c r="AB145" s="2118"/>
      <c r="AC145" s="2118"/>
      <c r="AD145" s="2118"/>
      <c r="AE145" s="2118"/>
      <c r="AF145" s="2118"/>
      <c r="AG145" s="2118"/>
      <c r="AH145" s="2118"/>
      <c r="AI145" s="2118"/>
      <c r="AJ145" s="2118"/>
      <c r="AK145" s="2118"/>
      <c r="AL145" s="2118"/>
      <c r="AM145" s="2118"/>
      <c r="AN145" s="2118"/>
      <c r="AO145" s="2118"/>
      <c r="AP145" s="2118"/>
      <c r="AQ145" s="2118"/>
      <c r="AR145" s="2118"/>
      <c r="AS145" s="2118"/>
      <c r="AT145" s="2118"/>
      <c r="AU145" s="2118"/>
      <c r="AV145" s="2118"/>
      <c r="AW145" s="2118"/>
      <c r="AX145" s="2118"/>
      <c r="AY145" s="2118"/>
      <c r="AZ145" s="215"/>
      <c r="BA145" s="2573"/>
      <c r="BB145" s="159" t="s">
        <v>64</v>
      </c>
      <c r="BC145" s="1207" t="s">
        <v>35</v>
      </c>
      <c r="BD145" s="1227" t="s">
        <v>35</v>
      </c>
      <c r="BE145" s="1227" t="s">
        <v>35</v>
      </c>
      <c r="BF145" s="1227" t="s">
        <v>35</v>
      </c>
      <c r="BG145" s="1248" t="s">
        <v>35</v>
      </c>
      <c r="BH145" s="1269" t="s">
        <v>35</v>
      </c>
      <c r="BI145" s="1227" t="s">
        <v>35</v>
      </c>
      <c r="BJ145" s="1227" t="s">
        <v>35</v>
      </c>
      <c r="BK145" s="1227" t="s">
        <v>35</v>
      </c>
      <c r="BL145" s="1248" t="s">
        <v>35</v>
      </c>
      <c r="BM145" s="1269" t="s">
        <v>35</v>
      </c>
      <c r="BN145" s="1227" t="s">
        <v>35</v>
      </c>
      <c r="BO145" s="1227" t="s">
        <v>35</v>
      </c>
      <c r="BP145" s="1227" t="s">
        <v>35</v>
      </c>
      <c r="BQ145" s="1248" t="s">
        <v>35</v>
      </c>
      <c r="BR145" s="1269" t="s">
        <v>35</v>
      </c>
      <c r="BS145" s="1227" t="s">
        <v>35</v>
      </c>
      <c r="BT145" s="1227" t="s">
        <v>35</v>
      </c>
      <c r="BU145" s="1227" t="s">
        <v>35</v>
      </c>
      <c r="BV145" s="1227" t="s">
        <v>35</v>
      </c>
      <c r="BW145" s="2138" t="s">
        <v>35</v>
      </c>
      <c r="BX145" s="2200"/>
      <c r="BY145" s="2201"/>
      <c r="BZ145" s="2201"/>
      <c r="CA145" s="2201"/>
      <c r="CB145" s="2201"/>
      <c r="CC145" s="2201"/>
      <c r="CD145" s="2201"/>
      <c r="CE145" s="2201"/>
      <c r="CF145" s="2201"/>
      <c r="CG145" s="2201"/>
      <c r="CH145" s="2201"/>
      <c r="CI145" s="2201"/>
      <c r="CJ145" s="2201"/>
      <c r="CK145" s="2201"/>
      <c r="CL145" s="2201"/>
      <c r="CM145" s="2201"/>
      <c r="CN145" s="2201"/>
      <c r="CO145" s="2201"/>
      <c r="CP145" s="2201"/>
      <c r="CQ145" s="2201"/>
      <c r="CR145" s="2201"/>
      <c r="CS145" s="2201"/>
      <c r="CT145" s="2201"/>
      <c r="CU145" s="2201"/>
      <c r="CV145" s="2201"/>
      <c r="CW145" s="2201"/>
      <c r="CX145" s="2201"/>
      <c r="CY145" s="2201"/>
      <c r="CZ145" s="2201"/>
    </row>
    <row r="146" s="130" customFormat="true" ht="15" customHeight="true" x14ac:dyDescent="0.2">
      <c r="A146" s="2516"/>
      <c r="B146" s="252" t="s">
        <v>65</v>
      </c>
      <c r="C146" s="1138" t="s">
        <v>35</v>
      </c>
      <c r="D146" s="1148" t="s">
        <v>35</v>
      </c>
      <c r="E146" s="1148" t="s">
        <v>35</v>
      </c>
      <c r="F146" s="1148" t="s">
        <v>35</v>
      </c>
      <c r="G146" s="1158" t="s">
        <v>35</v>
      </c>
      <c r="H146" s="1168" t="s">
        <v>35</v>
      </c>
      <c r="I146" s="1148" t="s">
        <v>35</v>
      </c>
      <c r="J146" s="1148" t="s">
        <v>35</v>
      </c>
      <c r="K146" s="1148" t="s">
        <v>35</v>
      </c>
      <c r="L146" s="1178" t="s">
        <v>35</v>
      </c>
      <c r="M146" s="1185" t="s">
        <v>35</v>
      </c>
      <c r="N146" s="1148" t="s">
        <v>35</v>
      </c>
      <c r="O146" s="1148" t="s">
        <v>35</v>
      </c>
      <c r="P146" s="1148" t="s">
        <v>35</v>
      </c>
      <c r="Q146" s="1158" t="s">
        <v>35</v>
      </c>
      <c r="R146" s="1168" t="s">
        <v>35</v>
      </c>
      <c r="S146" s="1148" t="s">
        <v>35</v>
      </c>
      <c r="T146" s="1148" t="s">
        <v>35</v>
      </c>
      <c r="U146" s="1148" t="s">
        <v>35</v>
      </c>
      <c r="V146" s="1148" t="s">
        <v>35</v>
      </c>
      <c r="W146" s="2096" t="s">
        <v>35</v>
      </c>
      <c r="X146" s="2117"/>
      <c r="Y146" s="2118"/>
      <c r="Z146" s="2118"/>
      <c r="AA146" s="2118"/>
      <c r="AB146" s="2118"/>
      <c r="AC146" s="2118"/>
      <c r="AD146" s="2118"/>
      <c r="AE146" s="2118"/>
      <c r="AF146" s="2118"/>
      <c r="AG146" s="2118"/>
      <c r="AH146" s="2118"/>
      <c r="AI146" s="2118"/>
      <c r="AJ146" s="2118"/>
      <c r="AK146" s="2118"/>
      <c r="AL146" s="2118"/>
      <c r="AM146" s="2118"/>
      <c r="AN146" s="2118"/>
      <c r="AO146" s="2118"/>
      <c r="AP146" s="2118"/>
      <c r="AQ146" s="2118"/>
      <c r="AR146" s="2118"/>
      <c r="AS146" s="2118"/>
      <c r="AT146" s="2118"/>
      <c r="AU146" s="2118"/>
      <c r="AV146" s="2118"/>
      <c r="AW146" s="2118"/>
      <c r="AX146" s="2118"/>
      <c r="AY146" s="2118"/>
      <c r="AZ146" s="215"/>
      <c r="BA146" s="2573"/>
      <c r="BB146" s="159" t="s">
        <v>65</v>
      </c>
      <c r="BC146" s="1207" t="s">
        <v>35</v>
      </c>
      <c r="BD146" s="1227" t="s">
        <v>35</v>
      </c>
      <c r="BE146" s="1227" t="s">
        <v>35</v>
      </c>
      <c r="BF146" s="1227" t="s">
        <v>35</v>
      </c>
      <c r="BG146" s="1248" t="s">
        <v>35</v>
      </c>
      <c r="BH146" s="1269" t="s">
        <v>35</v>
      </c>
      <c r="BI146" s="1227" t="s">
        <v>35</v>
      </c>
      <c r="BJ146" s="1227" t="s">
        <v>35</v>
      </c>
      <c r="BK146" s="1227" t="s">
        <v>35</v>
      </c>
      <c r="BL146" s="1248" t="s">
        <v>35</v>
      </c>
      <c r="BM146" s="1269" t="s">
        <v>35</v>
      </c>
      <c r="BN146" s="1227" t="s">
        <v>35</v>
      </c>
      <c r="BO146" s="1227" t="s">
        <v>35</v>
      </c>
      <c r="BP146" s="1227" t="s">
        <v>35</v>
      </c>
      <c r="BQ146" s="1248" t="s">
        <v>35</v>
      </c>
      <c r="BR146" s="1269" t="s">
        <v>35</v>
      </c>
      <c r="BS146" s="1227" t="s">
        <v>35</v>
      </c>
      <c r="BT146" s="1227" t="s">
        <v>35</v>
      </c>
      <c r="BU146" s="1227" t="s">
        <v>35</v>
      </c>
      <c r="BV146" s="1227" t="s">
        <v>35</v>
      </c>
      <c r="BW146" s="2138" t="s">
        <v>35</v>
      </c>
      <c r="BX146" s="2200"/>
      <c r="BY146" s="2201"/>
      <c r="BZ146" s="2201"/>
      <c r="CA146" s="2201"/>
      <c r="CB146" s="2201"/>
      <c r="CC146" s="2201"/>
      <c r="CD146" s="2201"/>
      <c r="CE146" s="2201"/>
      <c r="CF146" s="2201"/>
      <c r="CG146" s="2201"/>
      <c r="CH146" s="2201"/>
      <c r="CI146" s="2201"/>
      <c r="CJ146" s="2201"/>
      <c r="CK146" s="2201"/>
      <c r="CL146" s="2201"/>
      <c r="CM146" s="2201"/>
      <c r="CN146" s="2201"/>
      <c r="CO146" s="2201"/>
      <c r="CP146" s="2201"/>
      <c r="CQ146" s="2201"/>
      <c r="CR146" s="2201"/>
      <c r="CS146" s="2201"/>
      <c r="CT146" s="2201"/>
      <c r="CU146" s="2201"/>
      <c r="CV146" s="2201"/>
      <c r="CW146" s="2201"/>
      <c r="CX146" s="2201"/>
      <c r="CY146" s="2201"/>
      <c r="CZ146" s="2201"/>
    </row>
    <row r="147" s="130" customFormat="true" ht="15" customHeight="true" x14ac:dyDescent="0.2">
      <c r="A147" s="2516"/>
      <c r="B147" s="252" t="s">
        <v>66</v>
      </c>
      <c r="C147" s="1138" t="s">
        <v>35</v>
      </c>
      <c r="D147" s="1148" t="s">
        <v>35</v>
      </c>
      <c r="E147" s="1148" t="s">
        <v>35</v>
      </c>
      <c r="F147" s="1148" t="s">
        <v>35</v>
      </c>
      <c r="G147" s="1158" t="s">
        <v>35</v>
      </c>
      <c r="H147" s="1168" t="s">
        <v>35</v>
      </c>
      <c r="I147" s="1148" t="s">
        <v>35</v>
      </c>
      <c r="J147" s="1148" t="s">
        <v>35</v>
      </c>
      <c r="K147" s="1148" t="s">
        <v>35</v>
      </c>
      <c r="L147" s="1178" t="s">
        <v>35</v>
      </c>
      <c r="M147" s="1185" t="s">
        <v>35</v>
      </c>
      <c r="N147" s="1148" t="s">
        <v>35</v>
      </c>
      <c r="O147" s="1148" t="s">
        <v>35</v>
      </c>
      <c r="P147" s="1148" t="s">
        <v>35</v>
      </c>
      <c r="Q147" s="1158" t="s">
        <v>35</v>
      </c>
      <c r="R147" s="1168" t="s">
        <v>35</v>
      </c>
      <c r="S147" s="1148" t="s">
        <v>35</v>
      </c>
      <c r="T147" s="1148" t="s">
        <v>35</v>
      </c>
      <c r="U147" s="1148" t="s">
        <v>35</v>
      </c>
      <c r="V147" s="1148" t="s">
        <v>35</v>
      </c>
      <c r="W147" s="2096" t="s">
        <v>35</v>
      </c>
      <c r="X147" s="2117"/>
      <c r="Y147" s="2118"/>
      <c r="Z147" s="2118"/>
      <c r="AA147" s="2118"/>
      <c r="AB147" s="2118"/>
      <c r="AC147" s="2118"/>
      <c r="AD147" s="2118"/>
      <c r="AE147" s="2118"/>
      <c r="AF147" s="2118"/>
      <c r="AG147" s="2118"/>
      <c r="AH147" s="2118"/>
      <c r="AI147" s="2118"/>
      <c r="AJ147" s="2118"/>
      <c r="AK147" s="2118"/>
      <c r="AL147" s="2118"/>
      <c r="AM147" s="2118"/>
      <c r="AN147" s="2118"/>
      <c r="AO147" s="2118"/>
      <c r="AP147" s="2118"/>
      <c r="AQ147" s="2118"/>
      <c r="AR147" s="2118"/>
      <c r="AS147" s="2118"/>
      <c r="AT147" s="2118"/>
      <c r="AU147" s="2118"/>
      <c r="AV147" s="2118"/>
      <c r="AW147" s="2118"/>
      <c r="AX147" s="2118"/>
      <c r="AY147" s="2118"/>
      <c r="AZ147" s="215"/>
      <c r="BA147" s="2573"/>
      <c r="BB147" s="159" t="s">
        <v>66</v>
      </c>
      <c r="BC147" s="1207" t="s">
        <v>35</v>
      </c>
      <c r="BD147" s="1227" t="s">
        <v>35</v>
      </c>
      <c r="BE147" s="1227" t="s">
        <v>35</v>
      </c>
      <c r="BF147" s="1227" t="s">
        <v>35</v>
      </c>
      <c r="BG147" s="1248" t="s">
        <v>35</v>
      </c>
      <c r="BH147" s="1269" t="s">
        <v>35</v>
      </c>
      <c r="BI147" s="1227" t="s">
        <v>35</v>
      </c>
      <c r="BJ147" s="1227" t="s">
        <v>35</v>
      </c>
      <c r="BK147" s="1227" t="s">
        <v>35</v>
      </c>
      <c r="BL147" s="1248" t="s">
        <v>35</v>
      </c>
      <c r="BM147" s="1269" t="s">
        <v>35</v>
      </c>
      <c r="BN147" s="1227" t="s">
        <v>35</v>
      </c>
      <c r="BO147" s="1227" t="s">
        <v>35</v>
      </c>
      <c r="BP147" s="1227" t="s">
        <v>35</v>
      </c>
      <c r="BQ147" s="1248" t="s">
        <v>35</v>
      </c>
      <c r="BR147" s="1269" t="s">
        <v>35</v>
      </c>
      <c r="BS147" s="1227" t="s">
        <v>35</v>
      </c>
      <c r="BT147" s="1227" t="s">
        <v>35</v>
      </c>
      <c r="BU147" s="1227" t="s">
        <v>35</v>
      </c>
      <c r="BV147" s="1227" t="s">
        <v>35</v>
      </c>
      <c r="BW147" s="2138" t="s">
        <v>35</v>
      </c>
      <c r="BX147" s="2200"/>
      <c r="BY147" s="2201"/>
      <c r="BZ147" s="2201"/>
      <c r="CA147" s="2201"/>
      <c r="CB147" s="2201"/>
      <c r="CC147" s="2201"/>
      <c r="CD147" s="2201"/>
      <c r="CE147" s="2201"/>
      <c r="CF147" s="2201"/>
      <c r="CG147" s="2201"/>
      <c r="CH147" s="2201"/>
      <c r="CI147" s="2201"/>
      <c r="CJ147" s="2201"/>
      <c r="CK147" s="2201"/>
      <c r="CL147" s="2201"/>
      <c r="CM147" s="2201"/>
      <c r="CN147" s="2201"/>
      <c r="CO147" s="2201"/>
      <c r="CP147" s="2201"/>
      <c r="CQ147" s="2201"/>
      <c r="CR147" s="2201"/>
      <c r="CS147" s="2201"/>
      <c r="CT147" s="2201"/>
      <c r="CU147" s="2201"/>
      <c r="CV147" s="2201"/>
      <c r="CW147" s="2201"/>
      <c r="CX147" s="2201"/>
      <c r="CY147" s="2201"/>
      <c r="CZ147" s="2201"/>
    </row>
    <row r="148" s="130" customFormat="true" ht="15" customHeight="true" x14ac:dyDescent="0.2">
      <c r="A148" s="2516" t="s">
        <v>107</v>
      </c>
      <c r="B148" s="252" t="s">
        <v>49</v>
      </c>
      <c r="C148" s="1138" t="s">
        <v>35</v>
      </c>
      <c r="D148" s="1148" t="s">
        <v>35</v>
      </c>
      <c r="E148" s="1148" t="s">
        <v>35</v>
      </c>
      <c r="F148" s="1148" t="s">
        <v>35</v>
      </c>
      <c r="G148" s="1158" t="s">
        <v>35</v>
      </c>
      <c r="H148" s="1168" t="s">
        <v>35</v>
      </c>
      <c r="I148" s="1148" t="s">
        <v>35</v>
      </c>
      <c r="J148" s="1148" t="s">
        <v>35</v>
      </c>
      <c r="K148" s="1148" t="s">
        <v>35</v>
      </c>
      <c r="L148" s="1178" t="s">
        <v>35</v>
      </c>
      <c r="M148" s="1185" t="s">
        <v>35</v>
      </c>
      <c r="N148" s="1148" t="s">
        <v>35</v>
      </c>
      <c r="O148" s="1148" t="s">
        <v>35</v>
      </c>
      <c r="P148" s="1148" t="s">
        <v>35</v>
      </c>
      <c r="Q148" s="1158" t="s">
        <v>35</v>
      </c>
      <c r="R148" s="1168" t="s">
        <v>35</v>
      </c>
      <c r="S148" s="1148" t="s">
        <v>35</v>
      </c>
      <c r="T148" s="1148" t="s">
        <v>35</v>
      </c>
      <c r="U148" s="1148" t="s">
        <v>35</v>
      </c>
      <c r="V148" s="1148" t="s">
        <v>35</v>
      </c>
      <c r="W148" s="2096" t="s">
        <v>35</v>
      </c>
      <c r="X148" s="2117"/>
      <c r="Y148" s="2118"/>
      <c r="Z148" s="2118"/>
      <c r="AA148" s="2118"/>
      <c r="AB148" s="2118"/>
      <c r="AC148" s="2118"/>
      <c r="AD148" s="2118"/>
      <c r="AE148" s="2118"/>
      <c r="AF148" s="2118"/>
      <c r="AG148" s="2118"/>
      <c r="AH148" s="2118"/>
      <c r="AI148" s="2118"/>
      <c r="AJ148" s="2118"/>
      <c r="AK148" s="2118"/>
      <c r="AL148" s="2118"/>
      <c r="AM148" s="2118"/>
      <c r="AN148" s="2118"/>
      <c r="AO148" s="2118"/>
      <c r="AP148" s="2118"/>
      <c r="AQ148" s="2118"/>
      <c r="AR148" s="2118"/>
      <c r="AS148" s="2118"/>
      <c r="AT148" s="2118"/>
      <c r="AU148" s="2118"/>
      <c r="AV148" s="2118"/>
      <c r="AW148" s="2118"/>
      <c r="AX148" s="2118"/>
      <c r="AY148" s="2118"/>
      <c r="AZ148" s="215"/>
      <c r="BA148" s="2573" t="s">
        <v>107</v>
      </c>
      <c r="BB148" s="159" t="s">
        <v>49</v>
      </c>
      <c r="BC148" s="1207" t="s">
        <v>35</v>
      </c>
      <c r="BD148" s="1227" t="s">
        <v>35</v>
      </c>
      <c r="BE148" s="1227" t="s">
        <v>35</v>
      </c>
      <c r="BF148" s="1227" t="s">
        <v>35</v>
      </c>
      <c r="BG148" s="1248" t="s">
        <v>35</v>
      </c>
      <c r="BH148" s="1269" t="s">
        <v>35</v>
      </c>
      <c r="BI148" s="1227" t="s">
        <v>35</v>
      </c>
      <c r="BJ148" s="1227" t="s">
        <v>35</v>
      </c>
      <c r="BK148" s="1227" t="s">
        <v>35</v>
      </c>
      <c r="BL148" s="1248" t="s">
        <v>35</v>
      </c>
      <c r="BM148" s="1269" t="s">
        <v>35</v>
      </c>
      <c r="BN148" s="1227" t="s">
        <v>35</v>
      </c>
      <c r="BO148" s="1227" t="s">
        <v>35</v>
      </c>
      <c r="BP148" s="1227" t="s">
        <v>35</v>
      </c>
      <c r="BQ148" s="1248" t="s">
        <v>35</v>
      </c>
      <c r="BR148" s="1269" t="s">
        <v>35</v>
      </c>
      <c r="BS148" s="1227" t="s">
        <v>35</v>
      </c>
      <c r="BT148" s="1227" t="s">
        <v>35</v>
      </c>
      <c r="BU148" s="1227" t="s">
        <v>35</v>
      </c>
      <c r="BV148" s="1227" t="s">
        <v>35</v>
      </c>
      <c r="BW148" s="2138" t="s">
        <v>35</v>
      </c>
      <c r="BX148" s="2200"/>
      <c r="BY148" s="2201"/>
      <c r="BZ148" s="2201"/>
      <c r="CA148" s="2201"/>
      <c r="CB148" s="2201"/>
      <c r="CC148" s="2201"/>
      <c r="CD148" s="2201"/>
      <c r="CE148" s="2201"/>
      <c r="CF148" s="2201"/>
      <c r="CG148" s="2201"/>
      <c r="CH148" s="2201"/>
      <c r="CI148" s="2201"/>
      <c r="CJ148" s="2201"/>
      <c r="CK148" s="2201"/>
      <c r="CL148" s="2201"/>
      <c r="CM148" s="2201"/>
      <c r="CN148" s="2201"/>
      <c r="CO148" s="2201"/>
      <c r="CP148" s="2201"/>
      <c r="CQ148" s="2201"/>
      <c r="CR148" s="2201"/>
      <c r="CS148" s="2201"/>
      <c r="CT148" s="2201"/>
      <c r="CU148" s="2201"/>
      <c r="CV148" s="2201"/>
      <c r="CW148" s="2201"/>
      <c r="CX148" s="2201"/>
      <c r="CY148" s="2201"/>
      <c r="CZ148" s="2201"/>
    </row>
    <row r="149" s="130" customFormat="true" ht="15" customHeight="true" x14ac:dyDescent="0.2">
      <c r="A149" s="2516"/>
      <c r="B149" s="252" t="s">
        <v>48</v>
      </c>
      <c r="C149" s="1138" t="s">
        <v>35</v>
      </c>
      <c r="D149" s="1148" t="s">
        <v>35</v>
      </c>
      <c r="E149" s="1148" t="s">
        <v>35</v>
      </c>
      <c r="F149" s="1148" t="s">
        <v>35</v>
      </c>
      <c r="G149" s="1158" t="s">
        <v>35</v>
      </c>
      <c r="H149" s="1168" t="s">
        <v>35</v>
      </c>
      <c r="I149" s="1148" t="s">
        <v>35</v>
      </c>
      <c r="J149" s="1148" t="s">
        <v>35</v>
      </c>
      <c r="K149" s="1148" t="s">
        <v>35</v>
      </c>
      <c r="L149" s="1178" t="s">
        <v>35</v>
      </c>
      <c r="M149" s="1185" t="s">
        <v>35</v>
      </c>
      <c r="N149" s="1148" t="s">
        <v>35</v>
      </c>
      <c r="O149" s="1148" t="s">
        <v>35</v>
      </c>
      <c r="P149" s="1148" t="s">
        <v>35</v>
      </c>
      <c r="Q149" s="1158" t="s">
        <v>35</v>
      </c>
      <c r="R149" s="1168" t="s">
        <v>35</v>
      </c>
      <c r="S149" s="1148" t="s">
        <v>35</v>
      </c>
      <c r="T149" s="1148" t="s">
        <v>35</v>
      </c>
      <c r="U149" s="1148" t="s">
        <v>35</v>
      </c>
      <c r="V149" s="1148" t="s">
        <v>35</v>
      </c>
      <c r="W149" s="2096" t="s">
        <v>35</v>
      </c>
      <c r="X149" s="2117"/>
      <c r="Y149" s="2118"/>
      <c r="Z149" s="2118"/>
      <c r="AA149" s="2118"/>
      <c r="AB149" s="2118"/>
      <c r="AC149" s="2118"/>
      <c r="AD149" s="2118"/>
      <c r="AE149" s="2118"/>
      <c r="AF149" s="2118"/>
      <c r="AG149" s="2118"/>
      <c r="AH149" s="2118"/>
      <c r="AI149" s="2118"/>
      <c r="AJ149" s="2118"/>
      <c r="AK149" s="2118"/>
      <c r="AL149" s="2118"/>
      <c r="AM149" s="2118"/>
      <c r="AN149" s="2118"/>
      <c r="AO149" s="2118"/>
      <c r="AP149" s="2118"/>
      <c r="AQ149" s="2118"/>
      <c r="AR149" s="2118"/>
      <c r="AS149" s="2118"/>
      <c r="AT149" s="2118"/>
      <c r="AU149" s="2118"/>
      <c r="AV149" s="2118"/>
      <c r="AW149" s="2118"/>
      <c r="AX149" s="2118"/>
      <c r="AY149" s="2118"/>
      <c r="AZ149" s="215"/>
      <c r="BA149" s="2573"/>
      <c r="BB149" s="159" t="s">
        <v>48</v>
      </c>
      <c r="BC149" s="1207" t="s">
        <v>35</v>
      </c>
      <c r="BD149" s="1227" t="s">
        <v>35</v>
      </c>
      <c r="BE149" s="1227" t="s">
        <v>35</v>
      </c>
      <c r="BF149" s="1227" t="s">
        <v>35</v>
      </c>
      <c r="BG149" s="1248" t="s">
        <v>35</v>
      </c>
      <c r="BH149" s="1269" t="s">
        <v>35</v>
      </c>
      <c r="BI149" s="1227" t="s">
        <v>35</v>
      </c>
      <c r="BJ149" s="1227" t="s">
        <v>35</v>
      </c>
      <c r="BK149" s="1227" t="s">
        <v>35</v>
      </c>
      <c r="BL149" s="1248" t="s">
        <v>35</v>
      </c>
      <c r="BM149" s="1269" t="s">
        <v>35</v>
      </c>
      <c r="BN149" s="1227" t="s">
        <v>35</v>
      </c>
      <c r="BO149" s="1227" t="s">
        <v>35</v>
      </c>
      <c r="BP149" s="1227" t="s">
        <v>35</v>
      </c>
      <c r="BQ149" s="1248" t="s">
        <v>35</v>
      </c>
      <c r="BR149" s="1269" t="s">
        <v>35</v>
      </c>
      <c r="BS149" s="1227" t="s">
        <v>35</v>
      </c>
      <c r="BT149" s="1227" t="s">
        <v>35</v>
      </c>
      <c r="BU149" s="1227" t="s">
        <v>35</v>
      </c>
      <c r="BV149" s="1227" t="s">
        <v>35</v>
      </c>
      <c r="BW149" s="2138" t="s">
        <v>35</v>
      </c>
      <c r="BX149" s="2200"/>
      <c r="BY149" s="2201"/>
      <c r="BZ149" s="2201"/>
      <c r="CA149" s="2201"/>
      <c r="CB149" s="2201"/>
      <c r="CC149" s="2201"/>
      <c r="CD149" s="2201"/>
      <c r="CE149" s="2201"/>
      <c r="CF149" s="2201"/>
      <c r="CG149" s="2201"/>
      <c r="CH149" s="2201"/>
      <c r="CI149" s="2201"/>
      <c r="CJ149" s="2201"/>
      <c r="CK149" s="2201"/>
      <c r="CL149" s="2201"/>
      <c r="CM149" s="2201"/>
      <c r="CN149" s="2201"/>
      <c r="CO149" s="2201"/>
      <c r="CP149" s="2201"/>
      <c r="CQ149" s="2201"/>
      <c r="CR149" s="2201"/>
      <c r="CS149" s="2201"/>
      <c r="CT149" s="2201"/>
      <c r="CU149" s="2201"/>
      <c r="CV149" s="2201"/>
      <c r="CW149" s="2201"/>
      <c r="CX149" s="2201"/>
      <c r="CY149" s="2201"/>
      <c r="CZ149" s="2201"/>
    </row>
    <row r="150" s="130" customFormat="true" ht="15" customHeight="true" x14ac:dyDescent="0.2">
      <c r="A150" s="2516"/>
      <c r="B150" s="252" t="s">
        <v>109</v>
      </c>
      <c r="C150" s="1138" t="s">
        <v>35</v>
      </c>
      <c r="D150" s="1148" t="s">
        <v>35</v>
      </c>
      <c r="E150" s="1148" t="s">
        <v>35</v>
      </c>
      <c r="F150" s="1148" t="s">
        <v>35</v>
      </c>
      <c r="G150" s="1158" t="s">
        <v>35</v>
      </c>
      <c r="H150" s="1168" t="s">
        <v>35</v>
      </c>
      <c r="I150" s="1148" t="s">
        <v>35</v>
      </c>
      <c r="J150" s="1148" t="s">
        <v>35</v>
      </c>
      <c r="K150" s="1148" t="s">
        <v>35</v>
      </c>
      <c r="L150" s="1178" t="s">
        <v>35</v>
      </c>
      <c r="M150" s="1185" t="s">
        <v>35</v>
      </c>
      <c r="N150" s="1148" t="s">
        <v>35</v>
      </c>
      <c r="O150" s="1148" t="s">
        <v>35</v>
      </c>
      <c r="P150" s="1148" t="s">
        <v>35</v>
      </c>
      <c r="Q150" s="1158" t="s">
        <v>35</v>
      </c>
      <c r="R150" s="1168" t="s">
        <v>35</v>
      </c>
      <c r="S150" s="1148" t="s">
        <v>35</v>
      </c>
      <c r="T150" s="1148" t="s">
        <v>35</v>
      </c>
      <c r="U150" s="1148" t="s">
        <v>35</v>
      </c>
      <c r="V150" s="1148" t="s">
        <v>35</v>
      </c>
      <c r="W150" s="2096" t="s">
        <v>35</v>
      </c>
      <c r="X150" s="2117"/>
      <c r="Y150" s="2118"/>
      <c r="Z150" s="2118"/>
      <c r="AA150" s="2118"/>
      <c r="AB150" s="2118"/>
      <c r="AC150" s="2118"/>
      <c r="AD150" s="2118"/>
      <c r="AE150" s="2118"/>
      <c r="AF150" s="2118"/>
      <c r="AG150" s="2118"/>
      <c r="AH150" s="2118"/>
      <c r="AI150" s="2118"/>
      <c r="AJ150" s="2118"/>
      <c r="AK150" s="2118"/>
      <c r="AL150" s="2118"/>
      <c r="AM150" s="2118"/>
      <c r="AN150" s="2118"/>
      <c r="AO150" s="2118"/>
      <c r="AP150" s="2118"/>
      <c r="AQ150" s="2118"/>
      <c r="AR150" s="2118"/>
      <c r="AS150" s="2118"/>
      <c r="AT150" s="2118"/>
      <c r="AU150" s="2118"/>
      <c r="AV150" s="2118"/>
      <c r="AW150" s="2118"/>
      <c r="AX150" s="2118"/>
      <c r="AY150" s="2118"/>
      <c r="AZ150" s="215"/>
      <c r="BA150" s="2573"/>
      <c r="BB150" s="159" t="s">
        <v>109</v>
      </c>
      <c r="BC150" s="1207" t="s">
        <v>35</v>
      </c>
      <c r="BD150" s="1227" t="s">
        <v>35</v>
      </c>
      <c r="BE150" s="1227" t="s">
        <v>35</v>
      </c>
      <c r="BF150" s="1227" t="s">
        <v>35</v>
      </c>
      <c r="BG150" s="1248" t="s">
        <v>35</v>
      </c>
      <c r="BH150" s="1269" t="s">
        <v>35</v>
      </c>
      <c r="BI150" s="1227" t="s">
        <v>35</v>
      </c>
      <c r="BJ150" s="1227" t="s">
        <v>35</v>
      </c>
      <c r="BK150" s="1227" t="s">
        <v>35</v>
      </c>
      <c r="BL150" s="1248" t="s">
        <v>35</v>
      </c>
      <c r="BM150" s="1269" t="s">
        <v>35</v>
      </c>
      <c r="BN150" s="1227" t="s">
        <v>35</v>
      </c>
      <c r="BO150" s="1227" t="s">
        <v>35</v>
      </c>
      <c r="BP150" s="1227" t="s">
        <v>35</v>
      </c>
      <c r="BQ150" s="1248" t="s">
        <v>35</v>
      </c>
      <c r="BR150" s="1269" t="s">
        <v>35</v>
      </c>
      <c r="BS150" s="1227" t="s">
        <v>35</v>
      </c>
      <c r="BT150" s="1227" t="s">
        <v>35</v>
      </c>
      <c r="BU150" s="1227" t="s">
        <v>35</v>
      </c>
      <c r="BV150" s="1227" t="s">
        <v>35</v>
      </c>
      <c r="BW150" s="2138" t="s">
        <v>35</v>
      </c>
      <c r="BX150" s="2200"/>
      <c r="BY150" s="2201"/>
      <c r="BZ150" s="2201"/>
      <c r="CA150" s="2201"/>
      <c r="CB150" s="2201"/>
      <c r="CC150" s="2201"/>
      <c r="CD150" s="2201"/>
      <c r="CE150" s="2201"/>
      <c r="CF150" s="2201"/>
      <c r="CG150" s="2201"/>
      <c r="CH150" s="2201"/>
      <c r="CI150" s="2201"/>
      <c r="CJ150" s="2201"/>
      <c r="CK150" s="2201"/>
      <c r="CL150" s="2201"/>
      <c r="CM150" s="2201"/>
      <c r="CN150" s="2201"/>
      <c r="CO150" s="2201"/>
      <c r="CP150" s="2201"/>
      <c r="CQ150" s="2201"/>
      <c r="CR150" s="2201"/>
      <c r="CS150" s="2201"/>
      <c r="CT150" s="2201"/>
      <c r="CU150" s="2201"/>
      <c r="CV150" s="2201"/>
      <c r="CW150" s="2201"/>
      <c r="CX150" s="2201"/>
      <c r="CY150" s="2201"/>
      <c r="CZ150" s="2201"/>
    </row>
    <row r="151" s="130" customFormat="true" ht="15" customHeight="true" x14ac:dyDescent="0.2">
      <c r="A151" s="2516" t="s">
        <v>108</v>
      </c>
      <c r="B151" s="252" t="s">
        <v>49</v>
      </c>
      <c r="C151" s="1138" t="s">
        <v>35</v>
      </c>
      <c r="D151" s="1148" t="s">
        <v>35</v>
      </c>
      <c r="E151" s="1148" t="s">
        <v>35</v>
      </c>
      <c r="F151" s="1148" t="s">
        <v>35</v>
      </c>
      <c r="G151" s="1158" t="s">
        <v>35</v>
      </c>
      <c r="H151" s="1168" t="s">
        <v>35</v>
      </c>
      <c r="I151" s="1148" t="s">
        <v>35</v>
      </c>
      <c r="J151" s="1148" t="s">
        <v>35</v>
      </c>
      <c r="K151" s="1148" t="s">
        <v>35</v>
      </c>
      <c r="L151" s="1178" t="s">
        <v>35</v>
      </c>
      <c r="M151" s="1185" t="s">
        <v>35</v>
      </c>
      <c r="N151" s="1148" t="s">
        <v>35</v>
      </c>
      <c r="O151" s="1148" t="s">
        <v>35</v>
      </c>
      <c r="P151" s="1148" t="s">
        <v>35</v>
      </c>
      <c r="Q151" s="1158" t="s">
        <v>35</v>
      </c>
      <c r="R151" s="1168" t="s">
        <v>35</v>
      </c>
      <c r="S151" s="1148" t="s">
        <v>35</v>
      </c>
      <c r="T151" s="1148" t="s">
        <v>35</v>
      </c>
      <c r="U151" s="1148" t="s">
        <v>35</v>
      </c>
      <c r="V151" s="1148" t="s">
        <v>35</v>
      </c>
      <c r="W151" s="2096" t="s">
        <v>35</v>
      </c>
      <c r="X151" s="2117"/>
      <c r="Y151" s="2118"/>
      <c r="Z151" s="2118"/>
      <c r="AA151" s="2118"/>
      <c r="AB151" s="2118"/>
      <c r="AC151" s="2118"/>
      <c r="AD151" s="2118"/>
      <c r="AE151" s="2118"/>
      <c r="AF151" s="2118"/>
      <c r="AG151" s="2118"/>
      <c r="AH151" s="2118"/>
      <c r="AI151" s="2118"/>
      <c r="AJ151" s="2118"/>
      <c r="AK151" s="2118"/>
      <c r="AL151" s="2118"/>
      <c r="AM151" s="2118"/>
      <c r="AN151" s="2118"/>
      <c r="AO151" s="2118"/>
      <c r="AP151" s="2118"/>
      <c r="AQ151" s="2118"/>
      <c r="AR151" s="2118"/>
      <c r="AS151" s="2118"/>
      <c r="AT151" s="2118"/>
      <c r="AU151" s="2118"/>
      <c r="AV151" s="2118"/>
      <c r="AW151" s="2118"/>
      <c r="AX151" s="2118"/>
      <c r="AY151" s="2118"/>
      <c r="AZ151" s="215"/>
      <c r="BA151" s="2573" t="s">
        <v>108</v>
      </c>
      <c r="BB151" s="159" t="s">
        <v>49</v>
      </c>
      <c r="BC151" s="1207" t="s">
        <v>35</v>
      </c>
      <c r="BD151" s="1227" t="s">
        <v>35</v>
      </c>
      <c r="BE151" s="1227" t="s">
        <v>35</v>
      </c>
      <c r="BF151" s="1227" t="s">
        <v>35</v>
      </c>
      <c r="BG151" s="1248" t="s">
        <v>35</v>
      </c>
      <c r="BH151" s="1269" t="s">
        <v>35</v>
      </c>
      <c r="BI151" s="1227" t="s">
        <v>35</v>
      </c>
      <c r="BJ151" s="1227" t="s">
        <v>35</v>
      </c>
      <c r="BK151" s="1227" t="s">
        <v>35</v>
      </c>
      <c r="BL151" s="1248" t="s">
        <v>35</v>
      </c>
      <c r="BM151" s="1269" t="s">
        <v>35</v>
      </c>
      <c r="BN151" s="1227" t="s">
        <v>35</v>
      </c>
      <c r="BO151" s="1227" t="s">
        <v>35</v>
      </c>
      <c r="BP151" s="1227" t="s">
        <v>35</v>
      </c>
      <c r="BQ151" s="1248" t="s">
        <v>35</v>
      </c>
      <c r="BR151" s="1269" t="s">
        <v>35</v>
      </c>
      <c r="BS151" s="1227" t="s">
        <v>35</v>
      </c>
      <c r="BT151" s="1227" t="s">
        <v>35</v>
      </c>
      <c r="BU151" s="1227" t="s">
        <v>35</v>
      </c>
      <c r="BV151" s="1227" t="s">
        <v>35</v>
      </c>
      <c r="BW151" s="2138" t="s">
        <v>35</v>
      </c>
      <c r="BX151" s="2200"/>
      <c r="BY151" s="2201"/>
      <c r="BZ151" s="2201"/>
      <c r="CA151" s="2201"/>
      <c r="CB151" s="2201"/>
      <c r="CC151" s="2201"/>
      <c r="CD151" s="2201"/>
      <c r="CE151" s="2201"/>
      <c r="CF151" s="2201"/>
      <c r="CG151" s="2201"/>
      <c r="CH151" s="2201"/>
      <c r="CI151" s="2201"/>
      <c r="CJ151" s="2201"/>
      <c r="CK151" s="2201"/>
      <c r="CL151" s="2201"/>
      <c r="CM151" s="2201"/>
      <c r="CN151" s="2201"/>
      <c r="CO151" s="2201"/>
      <c r="CP151" s="2201"/>
      <c r="CQ151" s="2201"/>
      <c r="CR151" s="2201"/>
      <c r="CS151" s="2201"/>
      <c r="CT151" s="2201"/>
      <c r="CU151" s="2201"/>
      <c r="CV151" s="2201"/>
      <c r="CW151" s="2201"/>
      <c r="CX151" s="2201"/>
      <c r="CY151" s="2201"/>
      <c r="CZ151" s="2201"/>
    </row>
    <row r="152" s="130" customFormat="true" ht="15" customHeight="true" x14ac:dyDescent="0.2">
      <c r="A152" s="2517"/>
      <c r="B152" s="253" t="s">
        <v>48</v>
      </c>
      <c r="C152" s="1139" t="s">
        <v>35</v>
      </c>
      <c r="D152" s="1149" t="s">
        <v>35</v>
      </c>
      <c r="E152" s="1149" t="s">
        <v>35</v>
      </c>
      <c r="F152" s="1149" t="s">
        <v>35</v>
      </c>
      <c r="G152" s="1159" t="s">
        <v>35</v>
      </c>
      <c r="H152" s="1169" t="s">
        <v>35</v>
      </c>
      <c r="I152" s="1149" t="s">
        <v>35</v>
      </c>
      <c r="J152" s="1149" t="s">
        <v>35</v>
      </c>
      <c r="K152" s="1149" t="s">
        <v>35</v>
      </c>
      <c r="L152" s="1179" t="s">
        <v>35</v>
      </c>
      <c r="M152" s="1186" t="s">
        <v>35</v>
      </c>
      <c r="N152" s="1149" t="s">
        <v>35</v>
      </c>
      <c r="O152" s="1149" t="s">
        <v>35</v>
      </c>
      <c r="P152" s="1149" t="s">
        <v>35</v>
      </c>
      <c r="Q152" s="1159" t="s">
        <v>35</v>
      </c>
      <c r="R152" s="1169" t="s">
        <v>35</v>
      </c>
      <c r="S152" s="1149" t="s">
        <v>35</v>
      </c>
      <c r="T152" s="1149" t="s">
        <v>35</v>
      </c>
      <c r="U152" s="1149" t="s">
        <v>35</v>
      </c>
      <c r="V152" s="1149" t="s">
        <v>35</v>
      </c>
      <c r="W152" s="2097" t="s">
        <v>35</v>
      </c>
      <c r="X152" s="2119"/>
      <c r="Y152" s="2120"/>
      <c r="Z152" s="2120"/>
      <c r="AA152" s="2120"/>
      <c r="AB152" s="2120"/>
      <c r="AC152" s="2120"/>
      <c r="AD152" s="2120"/>
      <c r="AE152" s="2120"/>
      <c r="AF152" s="2120"/>
      <c r="AG152" s="2120"/>
      <c r="AH152" s="2120"/>
      <c r="AI152" s="2120"/>
      <c r="AJ152" s="2120"/>
      <c r="AK152" s="2120"/>
      <c r="AL152" s="2120"/>
      <c r="AM152" s="2120"/>
      <c r="AN152" s="2120"/>
      <c r="AO152" s="2120"/>
      <c r="AP152" s="2120"/>
      <c r="AQ152" s="2120"/>
      <c r="AR152" s="2120"/>
      <c r="AS152" s="2120"/>
      <c r="AT152" s="2120"/>
      <c r="AU152" s="2120"/>
      <c r="AV152" s="2120"/>
      <c r="AW152" s="2120"/>
      <c r="AX152" s="2120"/>
      <c r="AY152" s="2120"/>
      <c r="AZ152" s="215"/>
      <c r="BA152" s="2586"/>
      <c r="BB152" s="235" t="s">
        <v>48</v>
      </c>
      <c r="BC152" s="1208" t="s">
        <v>35</v>
      </c>
      <c r="BD152" s="1228" t="s">
        <v>35</v>
      </c>
      <c r="BE152" s="1228" t="s">
        <v>35</v>
      </c>
      <c r="BF152" s="1228" t="s">
        <v>35</v>
      </c>
      <c r="BG152" s="1249" t="s">
        <v>35</v>
      </c>
      <c r="BH152" s="1270" t="s">
        <v>35</v>
      </c>
      <c r="BI152" s="1228" t="s">
        <v>35</v>
      </c>
      <c r="BJ152" s="1228" t="s">
        <v>35</v>
      </c>
      <c r="BK152" s="1228" t="s">
        <v>35</v>
      </c>
      <c r="BL152" s="1249" t="s">
        <v>35</v>
      </c>
      <c r="BM152" s="1270" t="s">
        <v>35</v>
      </c>
      <c r="BN152" s="1228" t="s">
        <v>35</v>
      </c>
      <c r="BO152" s="1228" t="s">
        <v>35</v>
      </c>
      <c r="BP152" s="1228" t="s">
        <v>35</v>
      </c>
      <c r="BQ152" s="1249" t="s">
        <v>35</v>
      </c>
      <c r="BR152" s="1270" t="s">
        <v>35</v>
      </c>
      <c r="BS152" s="1228" t="s">
        <v>35</v>
      </c>
      <c r="BT152" s="1228" t="s">
        <v>35</v>
      </c>
      <c r="BU152" s="1228" t="s">
        <v>35</v>
      </c>
      <c r="BV152" s="1228" t="s">
        <v>35</v>
      </c>
      <c r="BW152" s="2139" t="s">
        <v>35</v>
      </c>
      <c r="BX152" s="2202"/>
      <c r="BY152" s="2203"/>
      <c r="BZ152" s="2203"/>
      <c r="CA152" s="2203"/>
      <c r="CB152" s="2203"/>
      <c r="CC152" s="2203"/>
      <c r="CD152" s="2203"/>
      <c r="CE152" s="2203"/>
      <c r="CF152" s="2203"/>
      <c r="CG152" s="2203"/>
      <c r="CH152" s="2203"/>
      <c r="CI152" s="2203"/>
      <c r="CJ152" s="2203"/>
      <c r="CK152" s="2203"/>
      <c r="CL152" s="2203"/>
      <c r="CM152" s="2203"/>
      <c r="CN152" s="2203"/>
      <c r="CO152" s="2203"/>
      <c r="CP152" s="2203"/>
      <c r="CQ152" s="2203"/>
      <c r="CR152" s="2203"/>
      <c r="CS152" s="2203"/>
      <c r="CT152" s="2203"/>
      <c r="CU152" s="2203"/>
      <c r="CV152" s="2203"/>
      <c r="CW152" s="2203"/>
      <c r="CX152" s="2203"/>
      <c r="CY152" s="2203"/>
      <c r="CZ152" s="2203"/>
    </row>
    <row r="153" s="693" customFormat="true" ht="15" customHeight="true" x14ac:dyDescent="0.2">
      <c r="A153" s="2515" t="s">
        <v>171</v>
      </c>
      <c r="B153" s="1115" t="s">
        <v>172</v>
      </c>
      <c r="C153" s="1008">
        <v>1.7577474700876363</v>
      </c>
      <c r="D153" s="1009">
        <v>3.1327171420028019</v>
      </c>
      <c r="E153" s="1009">
        <v>6.0982221140724207</v>
      </c>
      <c r="F153" s="1009">
        <v>14.245276943584994</v>
      </c>
      <c r="G153" s="1010">
        <v>43.095913850017148</v>
      </c>
      <c r="H153" s="1011">
        <v>4.8066265602122309</v>
      </c>
      <c r="I153" s="1009">
        <v>7.6115467609884941</v>
      </c>
      <c r="J153" s="1009">
        <v>9.7325643901014995</v>
      </c>
      <c r="K153" s="1009">
        <v>20.284112082390219</v>
      </c>
      <c r="L153" s="1012">
        <v>51.564811059304006</v>
      </c>
      <c r="M153" s="1013">
        <v>0.65703321687361671</v>
      </c>
      <c r="N153" s="1009">
        <v>0.29145990598843141</v>
      </c>
      <c r="O153" s="1009">
        <v>1.3815632213227989</v>
      </c>
      <c r="P153" s="1009">
        <v>1.5028746171146281</v>
      </c>
      <c r="Q153" s="1010">
        <v>5.6817806532126189</v>
      </c>
      <c r="R153" s="1011">
        <v>27.588471061296026</v>
      </c>
      <c r="S153" s="1009">
        <v>12.276133696323512</v>
      </c>
      <c r="T153" s="1009">
        <v>6.1910622350337867</v>
      </c>
      <c r="U153" s="1009">
        <v>9.3613161058586698</v>
      </c>
      <c r="V153" s="1009">
        <v>14.642273765358338</v>
      </c>
      <c r="W153" s="2094">
        <v>12.639011895483515</v>
      </c>
      <c r="X153" s="664"/>
      <c r="Y153" s="664"/>
      <c r="Z153" s="664"/>
      <c r="AA153" s="664"/>
      <c r="AB153" s="664"/>
      <c r="AC153" s="664"/>
      <c r="AD153" s="664"/>
      <c r="AE153" s="664"/>
      <c r="AF153" s="664"/>
      <c r="AG153" s="664"/>
      <c r="AH153" s="664"/>
      <c r="AI153" s="664"/>
      <c r="AJ153" s="664"/>
      <c r="AK153" s="664"/>
      <c r="AL153" s="664"/>
      <c r="AM153" s="664"/>
      <c r="AN153" s="664"/>
      <c r="AO153" s="664"/>
      <c r="AP153" s="664"/>
      <c r="AQ153" s="664"/>
      <c r="AR153" s="664"/>
      <c r="AS153" s="664"/>
      <c r="AT153" s="664"/>
      <c r="AU153" s="664"/>
      <c r="AV153" s="664"/>
      <c r="AW153" s="664"/>
      <c r="AX153" s="664"/>
      <c r="AY153" s="664"/>
      <c r="AZ153" s="216"/>
      <c r="BA153" s="2640" t="s">
        <v>171</v>
      </c>
      <c r="BB153" s="1130" t="s">
        <v>172</v>
      </c>
      <c r="BC153" s="339">
        <v>100.43004739284515</v>
      </c>
      <c r="BD153" s="305">
        <v>177.50174367427826</v>
      </c>
      <c r="BE153" s="305">
        <v>350.5897958278656</v>
      </c>
      <c r="BF153" s="305">
        <v>814.42143976688385</v>
      </c>
      <c r="BG153" s="340">
        <v>2462.2679561376572</v>
      </c>
      <c r="BH153" s="351">
        <v>191.29660534858704</v>
      </c>
      <c r="BI153" s="305">
        <v>302.62000238895416</v>
      </c>
      <c r="BJ153" s="305">
        <v>386.97322607040405</v>
      </c>
      <c r="BK153" s="305">
        <v>805.66112244129181</v>
      </c>
      <c r="BL153" s="340">
        <v>2052.3730083703995</v>
      </c>
      <c r="BM153" s="351">
        <v>11.329544007778168</v>
      </c>
      <c r="BN153" s="305">
        <v>4.8043400049209595</v>
      </c>
      <c r="BO153" s="305">
        <v>25.455604016780853</v>
      </c>
      <c r="BP153" s="305">
        <v>25.859834551811218</v>
      </c>
      <c r="BQ153" s="340">
        <v>98.837695598602295</v>
      </c>
      <c r="BR153" s="351">
        <v>1303.8322297334671</v>
      </c>
      <c r="BS153" s="305">
        <v>538.62227499485016</v>
      </c>
      <c r="BT153" s="305">
        <v>321.92763900756836</v>
      </c>
      <c r="BU153" s="305">
        <v>433.41649782657623</v>
      </c>
      <c r="BV153" s="305">
        <v>672.80713844299316</v>
      </c>
      <c r="BW153" s="2140">
        <v>634.60520279407501</v>
      </c>
      <c r="BX153" s="2204"/>
      <c r="BY153" s="2205"/>
      <c r="BZ153" s="2205"/>
      <c r="CA153" s="2205"/>
      <c r="CB153" s="2205"/>
      <c r="CC153" s="2205"/>
      <c r="CD153" s="2205"/>
      <c r="CE153" s="2205"/>
      <c r="CF153" s="2205"/>
      <c r="CG153" s="2205"/>
      <c r="CH153" s="2205"/>
      <c r="CI153" s="2205"/>
      <c r="CJ153" s="2205"/>
      <c r="CK153" s="2205"/>
      <c r="CL153" s="2205"/>
      <c r="CM153" s="2205"/>
      <c r="CN153" s="2205"/>
      <c r="CO153" s="2205"/>
      <c r="CP153" s="2205"/>
      <c r="CQ153" s="2205"/>
      <c r="CR153" s="2205"/>
      <c r="CS153" s="2205"/>
      <c r="CT153" s="2205"/>
      <c r="CU153" s="2205"/>
      <c r="CV153" s="2205"/>
      <c r="CW153" s="2205"/>
      <c r="CX153" s="2205"/>
      <c r="CY153" s="2205"/>
      <c r="CZ153" s="2205"/>
    </row>
    <row r="154" s="693" customFormat="true" ht="15" customHeight="true" x14ac:dyDescent="0.2">
      <c r="A154" s="2515"/>
      <c r="B154" s="1115" t="s">
        <v>173</v>
      </c>
      <c r="C154" s="1008">
        <v>2.3318603306803172</v>
      </c>
      <c r="D154" s="1009">
        <v>2.8016031945910873</v>
      </c>
      <c r="E154" s="1009">
        <v>4.5895596115232351</v>
      </c>
      <c r="F154" s="1009">
        <v>10.818115775683719</v>
      </c>
      <c r="G154" s="1010">
        <v>21.729328188193698</v>
      </c>
      <c r="H154" s="1011">
        <v>4.6349532751407798</v>
      </c>
      <c r="I154" s="1009">
        <v>5.8789261417785958</v>
      </c>
      <c r="J154" s="1009">
        <v>6.8304975786423459</v>
      </c>
      <c r="K154" s="1009">
        <v>19.16072244316419</v>
      </c>
      <c r="L154" s="1012">
        <v>21.217317216402989</v>
      </c>
      <c r="M154" s="1013">
        <v>0.28956531710603484</v>
      </c>
      <c r="N154" s="1009">
        <v>1.7956389142906579</v>
      </c>
      <c r="O154" s="1009">
        <v>1.6459116635904956</v>
      </c>
      <c r="P154" s="1009">
        <v>0.9574960064359731</v>
      </c>
      <c r="Q154" s="1010">
        <v>2.2479871501545201</v>
      </c>
      <c r="R154" s="1011">
        <v>19.029304031646731</v>
      </c>
      <c r="S154" s="1009">
        <v>3.7529300810717392</v>
      </c>
      <c r="T154" s="1009">
        <v>3.4128891547629747</v>
      </c>
      <c r="U154" s="1009">
        <v>6.1886611913280953</v>
      </c>
      <c r="V154" s="1009">
        <v>5.7557884011150424</v>
      </c>
      <c r="W154" s="2094">
        <v>12.414946182019793</v>
      </c>
      <c r="X154" s="664"/>
      <c r="Y154" s="664"/>
      <c r="Z154" s="664"/>
      <c r="AA154" s="664"/>
      <c r="AB154" s="664"/>
      <c r="AC154" s="664"/>
      <c r="AD154" s="664"/>
      <c r="AE154" s="664"/>
      <c r="AF154" s="664"/>
      <c r="AG154" s="664"/>
      <c r="AH154" s="664"/>
      <c r="AI154" s="664"/>
      <c r="AJ154" s="664"/>
      <c r="AK154" s="664"/>
      <c r="AL154" s="664"/>
      <c r="AM154" s="664"/>
      <c r="AN154" s="664"/>
      <c r="AO154" s="664"/>
      <c r="AP154" s="664"/>
      <c r="AQ154" s="664"/>
      <c r="AR154" s="664"/>
      <c r="AS154" s="664"/>
      <c r="AT154" s="664"/>
      <c r="AU154" s="664"/>
      <c r="AV154" s="664"/>
      <c r="AW154" s="664"/>
      <c r="AX154" s="664"/>
      <c r="AY154" s="664"/>
      <c r="AZ154" s="216"/>
      <c r="BA154" s="2641"/>
      <c r="BB154" s="1131" t="s">
        <v>173</v>
      </c>
      <c r="BC154" s="341">
        <v>133.23235988616943</v>
      </c>
      <c r="BD154" s="307">
        <v>158.74061703681946</v>
      </c>
      <c r="BE154" s="307">
        <v>263.85604476928711</v>
      </c>
      <c r="BF154" s="307">
        <v>618.48607510328293</v>
      </c>
      <c r="BG154" s="342">
        <v>1241.4965533018112</v>
      </c>
      <c r="BH154" s="352">
        <v>184.46426331996918</v>
      </c>
      <c r="BI154" s="307">
        <v>233.73444306850433</v>
      </c>
      <c r="BJ154" s="307">
        <v>271.58512163162231</v>
      </c>
      <c r="BK154" s="307">
        <v>761.0414046049118</v>
      </c>
      <c r="BL154" s="342">
        <v>844.48770916461945</v>
      </c>
      <c r="BM154" s="352">
        <v>4.9931159019470215</v>
      </c>
      <c r="BN154" s="307">
        <v>29.598787665367126</v>
      </c>
      <c r="BO154" s="307">
        <v>30.326281785964966</v>
      </c>
      <c r="BP154" s="307">
        <v>16.475551605224609</v>
      </c>
      <c r="BQ154" s="342">
        <v>39.104971349239349</v>
      </c>
      <c r="BR154" s="352">
        <v>899.32565855979919</v>
      </c>
      <c r="BS154" s="307">
        <v>164.66191947460175</v>
      </c>
      <c r="BT154" s="307">
        <v>177.46604800224304</v>
      </c>
      <c r="BU154" s="307">
        <v>286.52679061889648</v>
      </c>
      <c r="BV154" s="307">
        <v>264.47637748718262</v>
      </c>
      <c r="BW154" s="2141">
        <v>623.35485595464706</v>
      </c>
      <c r="BX154" s="2204"/>
      <c r="BY154" s="2205"/>
      <c r="BZ154" s="2205"/>
      <c r="CA154" s="2205"/>
      <c r="CB154" s="2205"/>
      <c r="CC154" s="2205"/>
      <c r="CD154" s="2205"/>
      <c r="CE154" s="2205"/>
      <c r="CF154" s="2205"/>
      <c r="CG154" s="2205"/>
      <c r="CH154" s="2205"/>
      <c r="CI154" s="2205"/>
      <c r="CJ154" s="2205"/>
      <c r="CK154" s="2205"/>
      <c r="CL154" s="2205"/>
      <c r="CM154" s="2205"/>
      <c r="CN154" s="2205"/>
      <c r="CO154" s="2205"/>
      <c r="CP154" s="2205"/>
      <c r="CQ154" s="2205"/>
      <c r="CR154" s="2205"/>
      <c r="CS154" s="2205"/>
      <c r="CT154" s="2205"/>
      <c r="CU154" s="2205"/>
      <c r="CV154" s="2205"/>
      <c r="CW154" s="2205"/>
      <c r="CX154" s="2205"/>
      <c r="CY154" s="2205"/>
      <c r="CZ154" s="2205"/>
    </row>
    <row r="155" s="693" customFormat="true" ht="15" customHeight="true" x14ac:dyDescent="0.2">
      <c r="A155" s="2515"/>
      <c r="B155" s="1115" t="s">
        <v>174</v>
      </c>
      <c r="C155" s="1008">
        <v>3.5112617473548533</v>
      </c>
      <c r="D155" s="1009">
        <v>6.9671580016408567</v>
      </c>
      <c r="E155" s="1009">
        <v>7.8926731355897157</v>
      </c>
      <c r="F155" s="1009">
        <v>10.213562953188251</v>
      </c>
      <c r="G155" s="1010">
        <v>9.8444261610482773</v>
      </c>
      <c r="H155" s="1011">
        <v>6.7407225066862013</v>
      </c>
      <c r="I155" s="1009">
        <v>11.763140534725004</v>
      </c>
      <c r="J155" s="1009">
        <v>8.5792098715584331</v>
      </c>
      <c r="K155" s="1009">
        <v>11.604965956914262</v>
      </c>
      <c r="L155" s="1012">
        <v>9.4689889797775741</v>
      </c>
      <c r="M155" s="1013">
        <v>3.1964868800465243</v>
      </c>
      <c r="N155" s="1009">
        <v>1.4099445077293573</v>
      </c>
      <c r="O155" s="1009">
        <v>1.4429369066244548</v>
      </c>
      <c r="P155" s="1009">
        <v>5.5354976409824346</v>
      </c>
      <c r="Q155" s="1010">
        <v>4.6240205340971894</v>
      </c>
      <c r="R155" s="1011">
        <v>6.8768923339455483</v>
      </c>
      <c r="S155" s="1009">
        <v>5.1245187324088839</v>
      </c>
      <c r="T155" s="1009">
        <v>1.4918617263335161</v>
      </c>
      <c r="U155" s="1009">
        <v>15.925786396579211</v>
      </c>
      <c r="V155" s="1009">
        <v>11.966535006409492</v>
      </c>
      <c r="W155" s="2094">
        <v>5.5944371965109978</v>
      </c>
      <c r="X155" s="664"/>
      <c r="Y155" s="664"/>
      <c r="Z155" s="664"/>
      <c r="AA155" s="664"/>
      <c r="AB155" s="664"/>
      <c r="AC155" s="664"/>
      <c r="AD155" s="664"/>
      <c r="AE155" s="664"/>
      <c r="AF155" s="664"/>
      <c r="AG155" s="664"/>
      <c r="AH155" s="664"/>
      <c r="AI155" s="664"/>
      <c r="AJ155" s="664"/>
      <c r="AK155" s="664"/>
      <c r="AL155" s="664"/>
      <c r="AM155" s="664"/>
      <c r="AN155" s="664"/>
      <c r="AO155" s="664"/>
      <c r="AP155" s="664"/>
      <c r="AQ155" s="664"/>
      <c r="AR155" s="664"/>
      <c r="AS155" s="664"/>
      <c r="AT155" s="664"/>
      <c r="AU155" s="664"/>
      <c r="AV155" s="664"/>
      <c r="AW155" s="664"/>
      <c r="AX155" s="664"/>
      <c r="AY155" s="664"/>
      <c r="AZ155" s="216"/>
      <c r="BA155" s="2641"/>
      <c r="BB155" s="1131" t="s">
        <v>174</v>
      </c>
      <c r="BC155" s="341">
        <v>200.61822855472565</v>
      </c>
      <c r="BD155" s="307">
        <v>394.76359903812408</v>
      </c>
      <c r="BE155" s="307">
        <v>453.75366973876953</v>
      </c>
      <c r="BF155" s="307">
        <v>583.92298573255539</v>
      </c>
      <c r="BG155" s="342">
        <v>562.45738673210144</v>
      </c>
      <c r="BH155" s="352">
        <v>268.27075433731079</v>
      </c>
      <c r="BI155" s="307">
        <v>467.6791365146637</v>
      </c>
      <c r="BJ155" s="307">
        <v>341.11508417129517</v>
      </c>
      <c r="BK155" s="307">
        <v>460.93562591075897</v>
      </c>
      <c r="BL155" s="342">
        <v>376.88293623924255</v>
      </c>
      <c r="BM155" s="352">
        <v>55.118581295013428</v>
      </c>
      <c r="BN155" s="307">
        <v>23.241113662719727</v>
      </c>
      <c r="BO155" s="307">
        <v>26.586427569389343</v>
      </c>
      <c r="BP155" s="307">
        <v>95.248832821846008</v>
      </c>
      <c r="BQ155" s="342">
        <v>80.437377274036407</v>
      </c>
      <c r="BR155" s="352">
        <v>325.00220274925232</v>
      </c>
      <c r="BS155" s="307">
        <v>224.84114348888397</v>
      </c>
      <c r="BT155" s="307">
        <v>77.574979066848755</v>
      </c>
      <c r="BU155" s="307">
        <v>737.34275043010712</v>
      </c>
      <c r="BV155" s="307">
        <v>549.85791850090027</v>
      </c>
      <c r="BW155" s="2141">
        <v>280.89687556028366</v>
      </c>
      <c r="BX155" s="2204"/>
      <c r="BY155" s="2205"/>
      <c r="BZ155" s="2205"/>
      <c r="CA155" s="2205"/>
      <c r="CB155" s="2205"/>
      <c r="CC155" s="2205"/>
      <c r="CD155" s="2205"/>
      <c r="CE155" s="2205"/>
      <c r="CF155" s="2205"/>
      <c r="CG155" s="2205"/>
      <c r="CH155" s="2205"/>
      <c r="CI155" s="2205"/>
      <c r="CJ155" s="2205"/>
      <c r="CK155" s="2205"/>
      <c r="CL155" s="2205"/>
      <c r="CM155" s="2205"/>
      <c r="CN155" s="2205"/>
      <c r="CO155" s="2205"/>
      <c r="CP155" s="2205"/>
      <c r="CQ155" s="2205"/>
      <c r="CR155" s="2205"/>
      <c r="CS155" s="2205"/>
      <c r="CT155" s="2205"/>
      <c r="CU155" s="2205"/>
      <c r="CV155" s="2205"/>
      <c r="CW155" s="2205"/>
      <c r="CX155" s="2205"/>
      <c r="CY155" s="2205"/>
      <c r="CZ155" s="2205"/>
    </row>
    <row r="156" s="693" customFormat="true" ht="15" customHeight="true" x14ac:dyDescent="0.2">
      <c r="A156" s="2515"/>
      <c r="B156" s="1115" t="s">
        <v>175</v>
      </c>
      <c r="C156" s="1008">
        <v>22.54296754669496</v>
      </c>
      <c r="D156" s="1009">
        <v>31.662803267850126</v>
      </c>
      <c r="E156" s="1009">
        <v>46.049388638566739</v>
      </c>
      <c r="F156" s="1009">
        <v>32.76634379831313</v>
      </c>
      <c r="G156" s="1010">
        <v>14.400772777949969</v>
      </c>
      <c r="H156" s="1011">
        <v>42.227058293740654</v>
      </c>
      <c r="I156" s="1009">
        <v>45.401041000554471</v>
      </c>
      <c r="J156" s="1009">
        <v>46.248427585698721</v>
      </c>
      <c r="K156" s="1009">
        <v>26.911099713433824</v>
      </c>
      <c r="L156" s="1012">
        <v>10.686731190876889</v>
      </c>
      <c r="M156" s="1013">
        <v>15.285631480788291</v>
      </c>
      <c r="N156" s="1009">
        <v>13.295171288695794</v>
      </c>
      <c r="O156" s="1009">
        <v>16.507195938520283</v>
      </c>
      <c r="P156" s="1009">
        <v>17.243684572686142</v>
      </c>
      <c r="Q156" s="1010">
        <v>30.076927508341754</v>
      </c>
      <c r="R156" s="1011">
        <v>23.329950603393574</v>
      </c>
      <c r="S156" s="1009">
        <v>62.235452774493808</v>
      </c>
      <c r="T156" s="1009">
        <v>39.254781519014983</v>
      </c>
      <c r="U156" s="1009">
        <v>41.219178445759333</v>
      </c>
      <c r="V156" s="1009">
        <v>5.0098527885203126</v>
      </c>
      <c r="W156" s="2094">
        <v>8.2162304079523061</v>
      </c>
      <c r="X156" s="664"/>
      <c r="Y156" s="664"/>
      <c r="Z156" s="664"/>
      <c r="AA156" s="664"/>
      <c r="AB156" s="664"/>
      <c r="AC156" s="664"/>
      <c r="AD156" s="664"/>
      <c r="AE156" s="664"/>
      <c r="AF156" s="664"/>
      <c r="AG156" s="664"/>
      <c r="AH156" s="664"/>
      <c r="AI156" s="664"/>
      <c r="AJ156" s="664"/>
      <c r="AK156" s="664"/>
      <c r="AL156" s="664"/>
      <c r="AM156" s="664"/>
      <c r="AN156" s="664"/>
      <c r="AO156" s="664"/>
      <c r="AP156" s="664"/>
      <c r="AQ156" s="664"/>
      <c r="AR156" s="664"/>
      <c r="AS156" s="664"/>
      <c r="AT156" s="664"/>
      <c r="AU156" s="664"/>
      <c r="AV156" s="664"/>
      <c r="AW156" s="664"/>
      <c r="AX156" s="664"/>
      <c r="AY156" s="664"/>
      <c r="AZ156" s="216"/>
      <c r="BA156" s="2641"/>
      <c r="BB156" s="1131" t="s">
        <v>175</v>
      </c>
      <c r="BC156" s="341">
        <v>1288.0071441531181</v>
      </c>
      <c r="BD156" s="307">
        <v>1794.0345504879951</v>
      </c>
      <c r="BE156" s="307">
        <v>2647.4020556807518</v>
      </c>
      <c r="BF156" s="307">
        <v>1873.2954787611961</v>
      </c>
      <c r="BG156" s="342">
        <v>822.78244471549988</v>
      </c>
      <c r="BH156" s="352">
        <v>1680.5742664337158</v>
      </c>
      <c r="BI156" s="307">
        <v>1805.0553412437439</v>
      </c>
      <c r="BJ156" s="307">
        <v>1838.8682063817978</v>
      </c>
      <c r="BK156" s="307">
        <v>1068.8772923946381</v>
      </c>
      <c r="BL156" s="342">
        <v>425.35128498077393</v>
      </c>
      <c r="BM156" s="352">
        <v>263.57759410142899</v>
      </c>
      <c r="BN156" s="307">
        <v>219.15372228622437</v>
      </c>
      <c r="BO156" s="307">
        <v>304.14868950843811</v>
      </c>
      <c r="BP156" s="307">
        <v>296.71060049533844</v>
      </c>
      <c r="BQ156" s="342">
        <v>523.2046759724617</v>
      </c>
      <c r="BR156" s="352">
        <v>1102.5743850469589</v>
      </c>
      <c r="BS156" s="307">
        <v>2730.6155169010162</v>
      </c>
      <c r="BT156" s="307">
        <v>2041.2004684209824</v>
      </c>
      <c r="BU156" s="307">
        <v>1908.3931963443756</v>
      </c>
      <c r="BV156" s="307">
        <v>230.20090818405151</v>
      </c>
      <c r="BW156" s="2141">
        <v>412.53719890117645</v>
      </c>
      <c r="BX156" s="2204"/>
      <c r="BY156" s="2205"/>
      <c r="BZ156" s="2205"/>
      <c r="CA156" s="2205"/>
      <c r="CB156" s="2205"/>
      <c r="CC156" s="2205"/>
      <c r="CD156" s="2205"/>
      <c r="CE156" s="2205"/>
      <c r="CF156" s="2205"/>
      <c r="CG156" s="2205"/>
      <c r="CH156" s="2205"/>
      <c r="CI156" s="2205"/>
      <c r="CJ156" s="2205"/>
      <c r="CK156" s="2205"/>
      <c r="CL156" s="2205"/>
      <c r="CM156" s="2205"/>
      <c r="CN156" s="2205"/>
      <c r="CO156" s="2205"/>
      <c r="CP156" s="2205"/>
      <c r="CQ156" s="2205"/>
      <c r="CR156" s="2205"/>
      <c r="CS156" s="2205"/>
      <c r="CT156" s="2205"/>
      <c r="CU156" s="2205"/>
      <c r="CV156" s="2205"/>
      <c r="CW156" s="2205"/>
      <c r="CX156" s="2205"/>
      <c r="CY156" s="2205"/>
      <c r="CZ156" s="2205"/>
    </row>
    <row r="157" s="693" customFormat="true" ht="15" customHeight="true" x14ac:dyDescent="0.2">
      <c r="A157" s="2515"/>
      <c r="B157" s="1115" t="s">
        <v>176</v>
      </c>
      <c r="C157" s="1008">
        <v>1.509747673012978</v>
      </c>
      <c r="D157" s="1009">
        <v>1.5390482004836326</v>
      </c>
      <c r="E157" s="1009">
        <v>0.79785956636418598</v>
      </c>
      <c r="F157" s="1009">
        <v>0.78908876727092869</v>
      </c>
      <c r="G157" s="1010">
        <v>0.43718364513018437</v>
      </c>
      <c r="H157" s="1011">
        <v>2.4136777370996536</v>
      </c>
      <c r="I157" s="1009">
        <v>0.3980299969763208</v>
      </c>
      <c r="J157" s="1009">
        <v>1.3737805677977566</v>
      </c>
      <c r="K157" s="1009">
        <v>0.43561442769572239</v>
      </c>
      <c r="L157" s="1012">
        <v>0.46680516466638644</v>
      </c>
      <c r="M157" s="1013">
        <v>1.6159823911783215</v>
      </c>
      <c r="N157" s="1009">
        <v>0.87501037983154728</v>
      </c>
      <c r="O157" s="1009">
        <v>1.0093626866077638</v>
      </c>
      <c r="P157" s="1009">
        <v>0.87687330942508335</v>
      </c>
      <c r="Q157" s="1010">
        <v>0.63581124804643097</v>
      </c>
      <c r="R157" s="1011">
        <v>0.84064520383425068</v>
      </c>
      <c r="S157" s="1009">
        <v>1.6710468458984884</v>
      </c>
      <c r="T157" s="1009">
        <v>0.10218231002284356</v>
      </c>
      <c r="U157" s="1009">
        <v>0.4317958580917684</v>
      </c>
      <c r="V157" s="1009">
        <v>2.8602165756441025</v>
      </c>
      <c r="W157" s="2094">
        <v>0.39129413446078792</v>
      </c>
      <c r="X157" s="664"/>
      <c r="Y157" s="664"/>
      <c r="Z157" s="664"/>
      <c r="AA157" s="664"/>
      <c r="AB157" s="664"/>
      <c r="AC157" s="664"/>
      <c r="AD157" s="664"/>
      <c r="AE157" s="664"/>
      <c r="AF157" s="664"/>
      <c r="AG157" s="664"/>
      <c r="AH157" s="664"/>
      <c r="AI157" s="664"/>
      <c r="AJ157" s="664"/>
      <c r="AK157" s="664"/>
      <c r="AL157" s="664"/>
      <c r="AM157" s="664"/>
      <c r="AN157" s="664"/>
      <c r="AO157" s="664"/>
      <c r="AP157" s="664"/>
      <c r="AQ157" s="664"/>
      <c r="AR157" s="664"/>
      <c r="AS157" s="664"/>
      <c r="AT157" s="664"/>
      <c r="AU157" s="664"/>
      <c r="AV157" s="664"/>
      <c r="AW157" s="664"/>
      <c r="AX157" s="664"/>
      <c r="AY157" s="664"/>
      <c r="AZ157" s="216"/>
      <c r="BA157" s="2641"/>
      <c r="BB157" s="1131" t="s">
        <v>176</v>
      </c>
      <c r="BC157" s="341">
        <v>86.260417342185974</v>
      </c>
      <c r="BD157" s="307">
        <v>87.203448891639709</v>
      </c>
      <c r="BE157" s="307">
        <v>45.869339823722839</v>
      </c>
      <c r="BF157" s="307">
        <v>45.113254904747009</v>
      </c>
      <c r="BG157" s="342">
        <v>24.978314280509949</v>
      </c>
      <c r="BH157" s="352">
        <v>96.060792684555054</v>
      </c>
      <c r="BI157" s="307">
        <v>15.824883222579956</v>
      </c>
      <c r="BJ157" s="307">
        <v>54.622428059577942</v>
      </c>
      <c r="BK157" s="307">
        <v>17.302093744277954</v>
      </c>
      <c r="BL157" s="342">
        <v>18.579692244529724</v>
      </c>
      <c r="BM157" s="352">
        <v>27.865172028541565</v>
      </c>
      <c r="BN157" s="307">
        <v>14.423415660858154</v>
      </c>
      <c r="BO157" s="307">
        <v>18.59772789478302</v>
      </c>
      <c r="BP157" s="307">
        <v>15.088283777236938</v>
      </c>
      <c r="BQ157" s="342">
        <v>11.060285925865173</v>
      </c>
      <c r="BR157" s="352">
        <v>39.728925466537476</v>
      </c>
      <c r="BS157" s="307">
        <v>73.318120837211609</v>
      </c>
      <c r="BT157" s="307">
        <v>5.3133547306060791</v>
      </c>
      <c r="BU157" s="307">
        <v>19.99157452583313</v>
      </c>
      <c r="BV157" s="307">
        <v>131.42590832710266</v>
      </c>
      <c r="BW157" s="2141">
        <v>19.646891355514526</v>
      </c>
      <c r="BX157" s="2204"/>
      <c r="BY157" s="2205"/>
      <c r="BZ157" s="2205"/>
      <c r="CA157" s="2205"/>
      <c r="CB157" s="2205"/>
      <c r="CC157" s="2205"/>
      <c r="CD157" s="2205"/>
      <c r="CE157" s="2205"/>
      <c r="CF157" s="2205"/>
      <c r="CG157" s="2205"/>
      <c r="CH157" s="2205"/>
      <c r="CI157" s="2205"/>
      <c r="CJ157" s="2205"/>
      <c r="CK157" s="2205"/>
      <c r="CL157" s="2205"/>
      <c r="CM157" s="2205"/>
      <c r="CN157" s="2205"/>
      <c r="CO157" s="2205"/>
      <c r="CP157" s="2205"/>
      <c r="CQ157" s="2205"/>
      <c r="CR157" s="2205"/>
      <c r="CS157" s="2205"/>
      <c r="CT157" s="2205"/>
      <c r="CU157" s="2205"/>
      <c r="CV157" s="2205"/>
      <c r="CW157" s="2205"/>
      <c r="CX157" s="2205"/>
      <c r="CY157" s="2205"/>
      <c r="CZ157" s="2205"/>
    </row>
    <row r="158" s="693" customFormat="true" ht="15" customHeight="true" x14ac:dyDescent="0.2">
      <c r="A158" s="2515"/>
      <c r="B158" s="1115" t="s">
        <v>177</v>
      </c>
      <c r="C158" s="1008">
        <v>0.28317135446633007</v>
      </c>
      <c r="D158" s="1009">
        <v>0.40560372131872735</v>
      </c>
      <c r="E158" s="1009">
        <v>0.26252903585212845</v>
      </c>
      <c r="F158" s="1009">
        <v>0.62827071741121399</v>
      </c>
      <c r="G158" s="1010">
        <v>0.26570041095834485</v>
      </c>
      <c r="H158" s="1011">
        <v>0.43691911617096185</v>
      </c>
      <c r="I158" s="1009">
        <v>0.16399947760195172</v>
      </c>
      <c r="J158" s="1009">
        <v>0.73867249639114618</v>
      </c>
      <c r="K158" s="1009">
        <v>0.71197006410016683</v>
      </c>
      <c r="L158" s="1012">
        <v>2.7423221708020695E-2</v>
      </c>
      <c r="M158" s="1013">
        <v>0.28956531710603484</v>
      </c>
      <c r="N158" s="1009">
        <v>0.67861332876289759</v>
      </c>
      <c r="O158" s="1009">
        <v>0.30355309208813569</v>
      </c>
      <c r="P158" s="1009">
        <v>0</v>
      </c>
      <c r="Q158" s="1010">
        <v>5.3586810227701821E-2</v>
      </c>
      <c r="R158" s="1011">
        <v>0.11487083070886887</v>
      </c>
      <c r="S158" s="1009">
        <v>0</v>
      </c>
      <c r="T158" s="1009">
        <v>0</v>
      </c>
      <c r="U158" s="1009">
        <v>0.10784577085946254</v>
      </c>
      <c r="V158" s="1009">
        <v>0.2552970661784898</v>
      </c>
      <c r="W158" s="2094">
        <v>1.6570573866128222</v>
      </c>
      <c r="X158" s="664"/>
      <c r="Y158" s="664"/>
      <c r="Z158" s="664"/>
      <c r="AA158" s="664"/>
      <c r="AB158" s="664"/>
      <c r="AC158" s="664"/>
      <c r="AD158" s="664"/>
      <c r="AE158" s="664"/>
      <c r="AF158" s="664"/>
      <c r="AG158" s="664"/>
      <c r="AH158" s="664"/>
      <c r="AI158" s="664"/>
      <c r="AJ158" s="664"/>
      <c r="AK158" s="664"/>
      <c r="AL158" s="664"/>
      <c r="AM158" s="664"/>
      <c r="AN158" s="664"/>
      <c r="AO158" s="664"/>
      <c r="AP158" s="664"/>
      <c r="AQ158" s="664"/>
      <c r="AR158" s="664"/>
      <c r="AS158" s="664"/>
      <c r="AT158" s="664"/>
      <c r="AU158" s="664"/>
      <c r="AV158" s="664"/>
      <c r="AW158" s="664"/>
      <c r="AX158" s="664"/>
      <c r="AY158" s="664"/>
      <c r="AZ158" s="216"/>
      <c r="BA158" s="2641"/>
      <c r="BB158" s="1131" t="s">
        <v>177</v>
      </c>
      <c r="BC158" s="341">
        <v>16.179179906845093</v>
      </c>
      <c r="BD158" s="307">
        <v>22.981764554977417</v>
      </c>
      <c r="BE158" s="307">
        <v>15.092923700809479</v>
      </c>
      <c r="BF158" s="307">
        <v>35.919072985649109</v>
      </c>
      <c r="BG158" s="342">
        <v>15.180687665939331</v>
      </c>
      <c r="BH158" s="352">
        <v>17.388732552528381</v>
      </c>
      <c r="BI158" s="307">
        <v>6.5202939510345459</v>
      </c>
      <c r="BJ158" s="307">
        <v>29.3701092004776</v>
      </c>
      <c r="BK158" s="307">
        <v>28.278615236282349</v>
      </c>
      <c r="BL158" s="342">
        <v>1.0914939641952515</v>
      </c>
      <c r="BM158" s="352">
        <v>4.9931159019470215</v>
      </c>
      <c r="BN158" s="307">
        <v>11.186064004898071</v>
      </c>
      <c r="BO158" s="307">
        <v>5.5930320024490356</v>
      </c>
      <c r="BP158" s="307">
        <v>0</v>
      </c>
      <c r="BQ158" s="342">
        <v>0.93217200040817261</v>
      </c>
      <c r="BR158" s="352">
        <v>5.4287999868392944</v>
      </c>
      <c r="BS158" s="307">
        <v>0</v>
      </c>
      <c r="BT158" s="307">
        <v>0</v>
      </c>
      <c r="BU158" s="307">
        <v>4.9931159019470215</v>
      </c>
      <c r="BV158" s="307">
        <v>11.730807065963745</v>
      </c>
      <c r="BW158" s="2141">
        <v>83.200905859470367</v>
      </c>
      <c r="BX158" s="2204"/>
      <c r="BY158" s="2205"/>
      <c r="BZ158" s="2205"/>
      <c r="CA158" s="2205"/>
      <c r="CB158" s="2205"/>
      <c r="CC158" s="2205"/>
      <c r="CD158" s="2205"/>
      <c r="CE158" s="2205"/>
      <c r="CF158" s="2205"/>
      <c r="CG158" s="2205"/>
      <c r="CH158" s="2205"/>
      <c r="CI158" s="2205"/>
      <c r="CJ158" s="2205"/>
      <c r="CK158" s="2205"/>
      <c r="CL158" s="2205"/>
      <c r="CM158" s="2205"/>
      <c r="CN158" s="2205"/>
      <c r="CO158" s="2205"/>
      <c r="CP158" s="2205"/>
      <c r="CQ158" s="2205"/>
      <c r="CR158" s="2205"/>
      <c r="CS158" s="2205"/>
      <c r="CT158" s="2205"/>
      <c r="CU158" s="2205"/>
      <c r="CV158" s="2205"/>
      <c r="CW158" s="2205"/>
      <c r="CX158" s="2205"/>
      <c r="CY158" s="2205"/>
      <c r="CZ158" s="2205"/>
    </row>
    <row r="159" s="693" customFormat="true" ht="15" customHeight="true" x14ac:dyDescent="0.2">
      <c r="A159" s="2515"/>
      <c r="B159" s="1115" t="s">
        <v>178</v>
      </c>
      <c r="C159" s="1008">
        <v>0</v>
      </c>
      <c r="D159" s="1009">
        <v>0.26844010323620116</v>
      </c>
      <c r="E159" s="1009">
        <v>0.29042596731707543</v>
      </c>
      <c r="F159" s="1009">
        <v>1.8991336796337844E-2</v>
      </c>
      <c r="G159" s="1010">
        <v>9.5017723785347674E-2</v>
      </c>
      <c r="H159" s="1011">
        <v>0.382174719873212</v>
      </c>
      <c r="I159" s="1009">
        <v>0.27559554125686753</v>
      </c>
      <c r="J159" s="1009">
        <v>5.4614781461167917E-2</v>
      </c>
      <c r="K159" s="1009">
        <v>0.16401693119645508</v>
      </c>
      <c r="L159" s="1012">
        <v>0</v>
      </c>
      <c r="M159" s="1013">
        <v>0</v>
      </c>
      <c r="N159" s="1009">
        <v>0</v>
      </c>
      <c r="O159" s="1009">
        <v>0</v>
      </c>
      <c r="P159" s="1009">
        <v>0.20736315136047398</v>
      </c>
      <c r="Q159" s="1010">
        <v>0</v>
      </c>
      <c r="R159" s="1011">
        <v>0.50543165511902299</v>
      </c>
      <c r="S159" s="1009">
        <v>0</v>
      </c>
      <c r="T159" s="1009">
        <v>0</v>
      </c>
      <c r="U159" s="1009">
        <v>9.5954635131504096E-2</v>
      </c>
      <c r="V159" s="1009">
        <v>0.1008607996845613</v>
      </c>
      <c r="W159" s="2094">
        <v>0.10869281512799664</v>
      </c>
      <c r="X159" s="664"/>
      <c r="Y159" s="664"/>
      <c r="Z159" s="664"/>
      <c r="AA159" s="664"/>
      <c r="AB159" s="664"/>
      <c r="AC159" s="664"/>
      <c r="AD159" s="664"/>
      <c r="AE159" s="664"/>
      <c r="AF159" s="664"/>
      <c r="AG159" s="664"/>
      <c r="AH159" s="664"/>
      <c r="AI159" s="664"/>
      <c r="AJ159" s="664"/>
      <c r="AK159" s="664"/>
      <c r="AL159" s="664"/>
      <c r="AM159" s="664"/>
      <c r="AN159" s="664"/>
      <c r="AO159" s="664"/>
      <c r="AP159" s="664"/>
      <c r="AQ159" s="664"/>
      <c r="AR159" s="664"/>
      <c r="AS159" s="664"/>
      <c r="AT159" s="664"/>
      <c r="AU159" s="664"/>
      <c r="AV159" s="664"/>
      <c r="AW159" s="664"/>
      <c r="AX159" s="664"/>
      <c r="AY159" s="664"/>
      <c r="AZ159" s="216"/>
      <c r="BA159" s="2641"/>
      <c r="BB159" s="1131" t="s">
        <v>178</v>
      </c>
      <c r="BC159" s="341">
        <v>0</v>
      </c>
      <c r="BD159" s="307">
        <v>15.209986805915833</v>
      </c>
      <c r="BE159" s="307">
        <v>16.696732044219971</v>
      </c>
      <c r="BF159" s="307">
        <v>1.0857599973678589</v>
      </c>
      <c r="BG159" s="342">
        <v>5.4287999868392944</v>
      </c>
      <c r="BH159" s="352">
        <v>15.209986805915833</v>
      </c>
      <c r="BI159" s="307">
        <v>10.95713210105896</v>
      </c>
      <c r="BJ159" s="307">
        <v>2.1715199947357178</v>
      </c>
      <c r="BK159" s="307">
        <v>6.5145599842071533</v>
      </c>
      <c r="BL159" s="342">
        <v>0</v>
      </c>
      <c r="BM159" s="352">
        <v>0</v>
      </c>
      <c r="BN159" s="307">
        <v>0</v>
      </c>
      <c r="BO159" s="307">
        <v>0</v>
      </c>
      <c r="BP159" s="307">
        <v>3.568079948425293</v>
      </c>
      <c r="BQ159" s="342">
        <v>0</v>
      </c>
      <c r="BR159" s="352">
        <v>23.886719942092896</v>
      </c>
      <c r="BS159" s="307">
        <v>0</v>
      </c>
      <c r="BT159" s="307">
        <v>0</v>
      </c>
      <c r="BU159" s="307">
        <v>4.4425721168518066</v>
      </c>
      <c r="BV159" s="307">
        <v>4.6345169544219971</v>
      </c>
      <c r="BW159" s="2141">
        <v>5.4574698209762573</v>
      </c>
      <c r="BX159" s="2204"/>
      <c r="BY159" s="2205"/>
      <c r="BZ159" s="2205"/>
      <c r="CA159" s="2205"/>
      <c r="CB159" s="2205"/>
      <c r="CC159" s="2205"/>
      <c r="CD159" s="2205"/>
      <c r="CE159" s="2205"/>
      <c r="CF159" s="2205"/>
      <c r="CG159" s="2205"/>
      <c r="CH159" s="2205"/>
      <c r="CI159" s="2205"/>
      <c r="CJ159" s="2205"/>
      <c r="CK159" s="2205"/>
      <c r="CL159" s="2205"/>
      <c r="CM159" s="2205"/>
      <c r="CN159" s="2205"/>
      <c r="CO159" s="2205"/>
      <c r="CP159" s="2205"/>
      <c r="CQ159" s="2205"/>
      <c r="CR159" s="2205"/>
      <c r="CS159" s="2205"/>
      <c r="CT159" s="2205"/>
      <c r="CU159" s="2205"/>
      <c r="CV159" s="2205"/>
      <c r="CW159" s="2205"/>
      <c r="CX159" s="2205"/>
      <c r="CY159" s="2205"/>
      <c r="CZ159" s="2205"/>
    </row>
    <row r="160" s="693" customFormat="true" ht="15" customHeight="true" x14ac:dyDescent="0.2">
      <c r="A160" s="2515"/>
      <c r="B160" s="1115" t="s">
        <v>179</v>
      </c>
      <c r="C160" s="1008">
        <v>67.985489061273014</v>
      </c>
      <c r="D160" s="1009">
        <v>52.937071714928017</v>
      </c>
      <c r="E160" s="1009">
        <v>33.686428187807707</v>
      </c>
      <c r="F160" s="1009">
        <v>30.194516222999024</v>
      </c>
      <c r="G160" s="1010">
        <v>9.8312575055146976</v>
      </c>
      <c r="H160" s="1011">
        <v>37.839700729233364</v>
      </c>
      <c r="I160" s="1009">
        <v>28.213707378201384</v>
      </c>
      <c r="J160" s="1009">
        <v>26.11582150947681</v>
      </c>
      <c r="K160" s="1009">
        <v>20.400049687948275</v>
      </c>
      <c r="L160" s="1012">
        <v>6.2463990242554503</v>
      </c>
      <c r="M160" s="1013">
        <v>78.665735396901169</v>
      </c>
      <c r="N160" s="1009">
        <v>81.654161674701314</v>
      </c>
      <c r="O160" s="1009">
        <v>77.709476491246065</v>
      </c>
      <c r="P160" s="1009">
        <v>73.676210701995259</v>
      </c>
      <c r="Q160" s="1010">
        <v>56.423492931635444</v>
      </c>
      <c r="R160" s="1011">
        <v>21.484692618638238</v>
      </c>
      <c r="S160" s="1009">
        <v>14.869934559706483</v>
      </c>
      <c r="T160" s="1009">
        <v>49.138493814740528</v>
      </c>
      <c r="U160" s="1009">
        <v>26.333620373431692</v>
      </c>
      <c r="V160" s="1009">
        <v>58.96397826476084</v>
      </c>
      <c r="W160" s="2094">
        <v>58.89137572972939</v>
      </c>
      <c r="X160" s="664"/>
      <c r="Y160" s="664"/>
      <c r="Z160" s="664"/>
      <c r="AA160" s="664"/>
      <c r="AB160" s="664"/>
      <c r="AC160" s="664"/>
      <c r="AD160" s="664"/>
      <c r="AE160" s="664"/>
      <c r="AF160" s="664"/>
      <c r="AG160" s="664"/>
      <c r="AH160" s="664"/>
      <c r="AI160" s="664"/>
      <c r="AJ160" s="664"/>
      <c r="AK160" s="664"/>
      <c r="AL160" s="664"/>
      <c r="AM160" s="664"/>
      <c r="AN160" s="664"/>
      <c r="AO160" s="664"/>
      <c r="AP160" s="664"/>
      <c r="AQ160" s="664"/>
      <c r="AR160" s="664"/>
      <c r="AS160" s="664"/>
      <c r="AT160" s="664"/>
      <c r="AU160" s="664"/>
      <c r="AV160" s="664"/>
      <c r="AW160" s="664"/>
      <c r="AX160" s="664"/>
      <c r="AY160" s="664"/>
      <c r="AZ160" s="216"/>
      <c r="BA160" s="2641"/>
      <c r="BB160" s="1131" t="s">
        <v>179</v>
      </c>
      <c r="BC160" s="341">
        <v>3884.3952300548553</v>
      </c>
      <c r="BD160" s="307">
        <v>2999.4481175541878</v>
      </c>
      <c r="BE160" s="307">
        <v>1936.6493642926216</v>
      </c>
      <c r="BF160" s="307">
        <v>1726.2606738209724</v>
      </c>
      <c r="BG160" s="342">
        <v>561.70500081777573</v>
      </c>
      <c r="BH160" s="352">
        <v>1505.9639450311661</v>
      </c>
      <c r="BI160" s="307">
        <v>1121.7210459709167</v>
      </c>
      <c r="BJ160" s="307">
        <v>1038.3824135065079</v>
      </c>
      <c r="BK160" s="307">
        <v>810.26602804660797</v>
      </c>
      <c r="BL160" s="342">
        <v>248.61801087856293</v>
      </c>
      <c r="BM160" s="352">
        <v>1356.4716184735298</v>
      </c>
      <c r="BN160" s="307">
        <v>1345.9633638858795</v>
      </c>
      <c r="BO160" s="307">
        <v>1431.8140721917152</v>
      </c>
      <c r="BP160" s="307">
        <v>1267.7402342557907</v>
      </c>
      <c r="BQ160" s="342">
        <v>981.51765429973602</v>
      </c>
      <c r="BR160" s="352">
        <v>1015.3674199581146</v>
      </c>
      <c r="BS160" s="307">
        <v>652.42674767971039</v>
      </c>
      <c r="BT160" s="307">
        <v>2555.141379237175</v>
      </c>
      <c r="BU160" s="307">
        <v>1219.2116352319717</v>
      </c>
      <c r="BV160" s="307">
        <v>2709.3732929229736</v>
      </c>
      <c r="BW160" s="2141">
        <v>2956.9379115104675</v>
      </c>
      <c r="BX160" s="2204"/>
      <c r="BY160" s="2205"/>
      <c r="BZ160" s="2205"/>
      <c r="CA160" s="2205"/>
      <c r="CB160" s="2205"/>
      <c r="CC160" s="2205"/>
      <c r="CD160" s="2205"/>
      <c r="CE160" s="2205"/>
      <c r="CF160" s="2205"/>
      <c r="CG160" s="2205"/>
      <c r="CH160" s="2205"/>
      <c r="CI160" s="2205"/>
      <c r="CJ160" s="2205"/>
      <c r="CK160" s="2205"/>
      <c r="CL160" s="2205"/>
      <c r="CM160" s="2205"/>
      <c r="CN160" s="2205"/>
      <c r="CO160" s="2205"/>
      <c r="CP160" s="2205"/>
      <c r="CQ160" s="2205"/>
      <c r="CR160" s="2205"/>
      <c r="CS160" s="2205"/>
      <c r="CT160" s="2205"/>
      <c r="CU160" s="2205"/>
      <c r="CV160" s="2205"/>
      <c r="CW160" s="2205"/>
      <c r="CX160" s="2205"/>
      <c r="CY160" s="2205"/>
      <c r="CZ160" s="2205"/>
    </row>
    <row r="161" s="693" customFormat="true" ht="15" customHeight="true" x14ac:dyDescent="0.2">
      <c r="A161" s="2523"/>
      <c r="B161" s="1116" t="s">
        <v>180</v>
      </c>
      <c r="C161" s="1008">
        <v>7.7754816429912998E-2</v>
      </c>
      <c r="D161" s="1009">
        <v>0.28555465394855051</v>
      </c>
      <c r="E161" s="1009">
        <v>0.33291374290679204</v>
      </c>
      <c r="F161" s="1009">
        <v>0.32583348475240093</v>
      </c>
      <c r="G161" s="1010">
        <v>0.30039973740233616</v>
      </c>
      <c r="H161" s="1011">
        <v>0.51816706184294614</v>
      </c>
      <c r="I161" s="1009">
        <v>0.29401316791691468</v>
      </c>
      <c r="J161" s="1009">
        <v>0.32641121887212265</v>
      </c>
      <c r="K161" s="1009">
        <v>0.32744869315688796</v>
      </c>
      <c r="L161" s="1012">
        <v>0.32152414300867987</v>
      </c>
      <c r="M161" s="1013">
        <v>0</v>
      </c>
      <c r="N161" s="1009">
        <v>0</v>
      </c>
      <c r="O161" s="1009">
        <v>0</v>
      </c>
      <c r="P161" s="1009">
        <v>0</v>
      </c>
      <c r="Q161" s="1010">
        <v>0.25639316428434361</v>
      </c>
      <c r="R161" s="1011">
        <v>0.22974166141773775</v>
      </c>
      <c r="S161" s="1009">
        <v>6.9983310097087234E-2</v>
      </c>
      <c r="T161" s="1009">
        <v>0.40872924009137424</v>
      </c>
      <c r="U161" s="1009">
        <v>0.33584122296026431</v>
      </c>
      <c r="V161" s="1009">
        <v>0.44519733232881392</v>
      </c>
      <c r="W161" s="2094">
        <v>8.6954252102397309E-2</v>
      </c>
      <c r="X161" s="664"/>
      <c r="Y161" s="664"/>
      <c r="Z161" s="664"/>
      <c r="AA161" s="664"/>
      <c r="AB161" s="664"/>
      <c r="AC161" s="664"/>
      <c r="AD161" s="664"/>
      <c r="AE161" s="664"/>
      <c r="AF161" s="664"/>
      <c r="AG161" s="664"/>
      <c r="AH161" s="664"/>
      <c r="AI161" s="664"/>
      <c r="AJ161" s="664"/>
      <c r="AK161" s="664"/>
      <c r="AL161" s="664"/>
      <c r="AM161" s="664"/>
      <c r="AN161" s="664"/>
      <c r="AO161" s="664"/>
      <c r="AP161" s="664"/>
      <c r="AQ161" s="664"/>
      <c r="AR161" s="664"/>
      <c r="AS161" s="664"/>
      <c r="AT161" s="664"/>
      <c r="AU161" s="664"/>
      <c r="AV161" s="664"/>
      <c r="AW161" s="664"/>
      <c r="AX161" s="664"/>
      <c r="AY161" s="664"/>
      <c r="AZ161" s="216"/>
      <c r="BA161" s="2641"/>
      <c r="BB161" s="1131" t="s">
        <v>180</v>
      </c>
      <c r="BC161" s="341">
        <v>4.4425721168518066</v>
      </c>
      <c r="BD161" s="307">
        <v>16.179708123207092</v>
      </c>
      <c r="BE161" s="307">
        <v>19.13937520980835</v>
      </c>
      <c r="BF161" s="307">
        <v>18.628333926200867</v>
      </c>
      <c r="BG161" s="342">
        <v>17.163219928741455</v>
      </c>
      <c r="BH161" s="352">
        <v>20.622280240058899</v>
      </c>
      <c r="BI161" s="307">
        <v>11.689380407333374</v>
      </c>
      <c r="BJ161" s="307">
        <v>12.978326916694641</v>
      </c>
      <c r="BK161" s="307">
        <v>13.005877733230591</v>
      </c>
      <c r="BL161" s="342">
        <v>12.797244071960449</v>
      </c>
      <c r="BM161" s="352">
        <v>0</v>
      </c>
      <c r="BN161" s="307">
        <v>0</v>
      </c>
      <c r="BO161" s="307">
        <v>0</v>
      </c>
      <c r="BP161" s="307">
        <v>0</v>
      </c>
      <c r="BQ161" s="342">
        <v>4.4600999355316162</v>
      </c>
      <c r="BR161" s="352">
        <v>10.857599973678589</v>
      </c>
      <c r="BS161" s="307">
        <v>3.0705571174621582</v>
      </c>
      <c r="BT161" s="307">
        <v>21.253418922424316</v>
      </c>
      <c r="BU161" s="307">
        <v>15.549002408981323</v>
      </c>
      <c r="BV161" s="307">
        <v>20.456655025482178</v>
      </c>
      <c r="BW161" s="2141">
        <v>4.3659758567810059</v>
      </c>
      <c r="BX161" s="2204"/>
      <c r="BY161" s="2205"/>
      <c r="BZ161" s="2205"/>
      <c r="CA161" s="2205"/>
      <c r="CB161" s="2205"/>
      <c r="CC161" s="2205"/>
      <c r="CD161" s="2205"/>
      <c r="CE161" s="2205"/>
      <c r="CF161" s="2205"/>
      <c r="CG161" s="2205"/>
      <c r="CH161" s="2205"/>
      <c r="CI161" s="2205"/>
      <c r="CJ161" s="2205"/>
      <c r="CK161" s="2205"/>
      <c r="CL161" s="2205"/>
      <c r="CM161" s="2205"/>
      <c r="CN161" s="2205"/>
      <c r="CO161" s="2205"/>
      <c r="CP161" s="2205"/>
      <c r="CQ161" s="2205"/>
      <c r="CR161" s="2205"/>
      <c r="CS161" s="2205"/>
      <c r="CT161" s="2205"/>
      <c r="CU161" s="2205"/>
      <c r="CV161" s="2205"/>
      <c r="CW161" s="2205"/>
      <c r="CX161" s="2205"/>
      <c r="CY161" s="2205"/>
      <c r="CZ161" s="2205"/>
    </row>
    <row r="162" s="693" customFormat="true" ht="15" customHeight="true" x14ac:dyDescent="0.2">
      <c r="A162" s="874"/>
      <c r="B162" s="883"/>
      <c r="C162" s="1018"/>
      <c r="D162" s="1019"/>
      <c r="E162" s="1019"/>
      <c r="F162" s="1019"/>
      <c r="G162" s="1020"/>
      <c r="H162" s="1021"/>
      <c r="I162" s="1019"/>
      <c r="J162" s="1019"/>
      <c r="K162" s="1019"/>
      <c r="L162" s="1022"/>
      <c r="M162" s="1023"/>
      <c r="N162" s="1019"/>
      <c r="O162" s="1019"/>
      <c r="P162" s="1019"/>
      <c r="Q162" s="1020"/>
      <c r="R162" s="1021"/>
      <c r="S162" s="1019"/>
      <c r="T162" s="1019"/>
      <c r="U162" s="1019"/>
      <c r="V162" s="1019"/>
      <c r="W162" s="2098"/>
      <c r="X162" s="664"/>
      <c r="Y162" s="664"/>
      <c r="Z162" s="664"/>
      <c r="AA162" s="664"/>
      <c r="AB162" s="664"/>
      <c r="AC162" s="664"/>
      <c r="AD162" s="664"/>
      <c r="AE162" s="664"/>
      <c r="AF162" s="664"/>
      <c r="AG162" s="664"/>
      <c r="AH162" s="664"/>
      <c r="AI162" s="664"/>
      <c r="AJ162" s="664"/>
      <c r="AK162" s="664"/>
      <c r="AL162" s="664"/>
      <c r="AM162" s="664"/>
      <c r="AN162" s="664"/>
      <c r="AO162" s="664"/>
      <c r="AP162" s="664"/>
      <c r="AQ162" s="664"/>
      <c r="AR162" s="664"/>
      <c r="AS162" s="664"/>
      <c r="AT162" s="664"/>
      <c r="AU162" s="664"/>
      <c r="AV162" s="664"/>
      <c r="AW162" s="664"/>
      <c r="AX162" s="664"/>
      <c r="AY162" s="664"/>
      <c r="AZ162" s="216"/>
      <c r="BA162" s="2642"/>
      <c r="BB162" s="1132" t="s">
        <v>181</v>
      </c>
      <c r="BC162" s="341">
        <v>5713.5651794075966</v>
      </c>
      <c r="BD162" s="307">
        <v>5666.0635361671448</v>
      </c>
      <c r="BE162" s="307">
        <v>5749.0493010878563</v>
      </c>
      <c r="BF162" s="307">
        <v>5717.1330749988556</v>
      </c>
      <c r="BG162" s="342">
        <v>5713.4603635668755</v>
      </c>
      <c r="BH162" s="352">
        <v>3979.8516267538071</v>
      </c>
      <c r="BI162" s="307">
        <v>3975.8016588687897</v>
      </c>
      <c r="BJ162" s="307">
        <v>3976.0664359331131</v>
      </c>
      <c r="BK162" s="307">
        <v>3971.8826200962067</v>
      </c>
      <c r="BL162" s="342">
        <v>3980.1813799142838</v>
      </c>
      <c r="BM162" s="352">
        <v>1724.348741710186</v>
      </c>
      <c r="BN162" s="307">
        <v>1648.3708071708679</v>
      </c>
      <c r="BO162" s="307">
        <v>1842.5218349695206</v>
      </c>
      <c r="BP162" s="307">
        <v>1720.6914174556732</v>
      </c>
      <c r="BQ162" s="342">
        <v>1739.5549323558807</v>
      </c>
      <c r="BR162" s="352">
        <v>4726.0039414167404</v>
      </c>
      <c r="BS162" s="307">
        <v>4387.5562804937363</v>
      </c>
      <c r="BT162" s="307">
        <v>5199.8772873878479</v>
      </c>
      <c r="BU162" s="307">
        <v>4629.8671354055405</v>
      </c>
      <c r="BV162" s="307">
        <v>4594.9635229110718</v>
      </c>
      <c r="BW162" s="2141">
        <v>5021.0032876133919</v>
      </c>
      <c r="BX162" s="2204"/>
      <c r="BY162" s="2205"/>
      <c r="BZ162" s="2205"/>
      <c r="CA162" s="2205"/>
      <c r="CB162" s="2205"/>
      <c r="CC162" s="2205"/>
      <c r="CD162" s="2205"/>
      <c r="CE162" s="2205"/>
      <c r="CF162" s="2205"/>
      <c r="CG162" s="2205"/>
      <c r="CH162" s="2205"/>
      <c r="CI162" s="2205"/>
      <c r="CJ162" s="2205"/>
      <c r="CK162" s="2205"/>
      <c r="CL162" s="2205"/>
      <c r="CM162" s="2205"/>
      <c r="CN162" s="2205"/>
      <c r="CO162" s="2205"/>
      <c r="CP162" s="2205"/>
      <c r="CQ162" s="2205"/>
      <c r="CR162" s="2205"/>
      <c r="CS162" s="2205"/>
      <c r="CT162" s="2205"/>
      <c r="CU162" s="2205"/>
      <c r="CV162" s="2205"/>
      <c r="CW162" s="2205"/>
      <c r="CX162" s="2205"/>
      <c r="CY162" s="2205"/>
      <c r="CZ162" s="2205"/>
    </row>
    <row r="163" s="693" customFormat="true" ht="15" customHeight="true" x14ac:dyDescent="0.2">
      <c r="A163" s="855"/>
      <c r="B163" s="1117"/>
      <c r="C163" s="782"/>
      <c r="D163" s="783"/>
      <c r="E163" s="783"/>
      <c r="F163" s="783"/>
      <c r="G163" s="840"/>
      <c r="H163" s="826"/>
      <c r="I163" s="783"/>
      <c r="J163" s="783"/>
      <c r="K163" s="783"/>
      <c r="L163" s="798"/>
      <c r="M163" s="811"/>
      <c r="N163" s="783"/>
      <c r="O163" s="783"/>
      <c r="P163" s="783"/>
      <c r="Q163" s="840"/>
      <c r="R163" s="826"/>
      <c r="S163" s="783"/>
      <c r="T163" s="783"/>
      <c r="U163" s="783"/>
      <c r="V163" s="783"/>
      <c r="W163" s="2099"/>
      <c r="X163" s="664"/>
      <c r="Y163" s="664"/>
      <c r="Z163" s="664"/>
      <c r="AA163" s="664"/>
      <c r="AB163" s="664"/>
      <c r="AC163" s="664"/>
      <c r="AD163" s="664"/>
      <c r="AE163" s="664"/>
      <c r="AF163" s="664"/>
      <c r="AG163" s="664"/>
      <c r="AH163" s="664"/>
      <c r="AI163" s="664"/>
      <c r="AJ163" s="664"/>
      <c r="AK163" s="664"/>
      <c r="AL163" s="664"/>
      <c r="AM163" s="664"/>
      <c r="AN163" s="664"/>
      <c r="AO163" s="664"/>
      <c r="AP163" s="664"/>
      <c r="AQ163" s="664"/>
      <c r="AR163" s="664"/>
      <c r="AS163" s="664"/>
      <c r="AT163" s="664"/>
      <c r="AU163" s="664"/>
      <c r="AV163" s="664"/>
      <c r="AW163" s="664"/>
      <c r="AX163" s="664"/>
      <c r="AY163" s="664"/>
      <c r="AZ163" s="216"/>
      <c r="BA163" s="474"/>
      <c r="BB163" s="159"/>
      <c r="BC163" s="341"/>
      <c r="BD163" s="307"/>
      <c r="BE163" s="307"/>
      <c r="BF163" s="307"/>
      <c r="BG163" s="342"/>
      <c r="BH163" s="352"/>
      <c r="BI163" s="307"/>
      <c r="BJ163" s="307"/>
      <c r="BK163" s="307"/>
      <c r="BL163" s="342"/>
      <c r="BM163" s="352"/>
      <c r="BN163" s="307"/>
      <c r="BO163" s="307"/>
      <c r="BP163" s="307"/>
      <c r="BQ163" s="342"/>
      <c r="BR163" s="352"/>
      <c r="BS163" s="307"/>
      <c r="BT163" s="307"/>
      <c r="BU163" s="307"/>
      <c r="BV163" s="307"/>
      <c r="BW163" s="2141"/>
      <c r="BX163" s="2204"/>
      <c r="BY163" s="2205"/>
      <c r="BZ163" s="2205"/>
      <c r="CA163" s="2205"/>
      <c r="CB163" s="2205"/>
      <c r="CC163" s="2205"/>
      <c r="CD163" s="2205"/>
      <c r="CE163" s="2205"/>
      <c r="CF163" s="2205"/>
      <c r="CG163" s="2205"/>
      <c r="CH163" s="2205"/>
      <c r="CI163" s="2205"/>
      <c r="CJ163" s="2205"/>
      <c r="CK163" s="2205"/>
      <c r="CL163" s="2205"/>
      <c r="CM163" s="2205"/>
      <c r="CN163" s="2205"/>
      <c r="CO163" s="2205"/>
      <c r="CP163" s="2205"/>
      <c r="CQ163" s="2205"/>
      <c r="CR163" s="2205"/>
      <c r="CS163" s="2205"/>
      <c r="CT163" s="2205"/>
      <c r="CU163" s="2205"/>
      <c r="CV163" s="2205"/>
      <c r="CW163" s="2205"/>
      <c r="CX163" s="2205"/>
      <c r="CY163" s="2205"/>
      <c r="CZ163" s="2205"/>
    </row>
    <row r="164" s="693" customFormat="true" ht="15" customHeight="true" x14ac:dyDescent="0.2">
      <c r="A164" s="856"/>
      <c r="B164" s="1118"/>
      <c r="C164" s="784"/>
      <c r="D164" s="785"/>
      <c r="E164" s="785"/>
      <c r="F164" s="785"/>
      <c r="G164" s="841"/>
      <c r="H164" s="827"/>
      <c r="I164" s="785"/>
      <c r="J164" s="785"/>
      <c r="K164" s="785"/>
      <c r="L164" s="799"/>
      <c r="M164" s="812"/>
      <c r="N164" s="785"/>
      <c r="O164" s="785"/>
      <c r="P164" s="785"/>
      <c r="Q164" s="841"/>
      <c r="R164" s="827"/>
      <c r="S164" s="785"/>
      <c r="T164" s="785"/>
      <c r="U164" s="785"/>
      <c r="V164" s="785"/>
      <c r="W164" s="2100"/>
      <c r="X164" s="664"/>
      <c r="Y164" s="664"/>
      <c r="Z164" s="664"/>
      <c r="AA164" s="664"/>
      <c r="AB164" s="664"/>
      <c r="AC164" s="664"/>
      <c r="AD164" s="664"/>
      <c r="AE164" s="664"/>
      <c r="AF164" s="664"/>
      <c r="AG164" s="664"/>
      <c r="AH164" s="664"/>
      <c r="AI164" s="664"/>
      <c r="AJ164" s="664"/>
      <c r="AK164" s="664"/>
      <c r="AL164" s="664"/>
      <c r="AM164" s="664"/>
      <c r="AN164" s="664"/>
      <c r="AO164" s="664"/>
      <c r="AP164" s="664"/>
      <c r="AQ164" s="664"/>
      <c r="AR164" s="664"/>
      <c r="AS164" s="664"/>
      <c r="AT164" s="664"/>
      <c r="AU164" s="664"/>
      <c r="AV164" s="664"/>
      <c r="AW164" s="664"/>
      <c r="AX164" s="664"/>
      <c r="AY164" s="664"/>
      <c r="AZ164" s="216"/>
      <c r="BA164" s="474"/>
      <c r="BB164" s="159"/>
      <c r="BC164" s="341"/>
      <c r="BD164" s="307"/>
      <c r="BE164" s="307"/>
      <c r="BF164" s="307"/>
      <c r="BG164" s="342"/>
      <c r="BH164" s="352"/>
      <c r="BI164" s="307"/>
      <c r="BJ164" s="307"/>
      <c r="BK164" s="307"/>
      <c r="BL164" s="342"/>
      <c r="BM164" s="352"/>
      <c r="BN164" s="307"/>
      <c r="BO164" s="307"/>
      <c r="BP164" s="307"/>
      <c r="BQ164" s="342"/>
      <c r="BR164" s="352"/>
      <c r="BS164" s="307"/>
      <c r="BT164" s="307"/>
      <c r="BU164" s="307"/>
      <c r="BV164" s="307"/>
      <c r="BW164" s="2141"/>
      <c r="BX164" s="2204"/>
      <c r="BY164" s="2205"/>
      <c r="BZ164" s="2205"/>
      <c r="CA164" s="2205"/>
      <c r="CB164" s="2205"/>
      <c r="CC164" s="2205"/>
      <c r="CD164" s="2205"/>
      <c r="CE164" s="2205"/>
      <c r="CF164" s="2205"/>
      <c r="CG164" s="2205"/>
      <c r="CH164" s="2205"/>
      <c r="CI164" s="2205"/>
      <c r="CJ164" s="2205"/>
      <c r="CK164" s="2205"/>
      <c r="CL164" s="2205"/>
      <c r="CM164" s="2205"/>
      <c r="CN164" s="2205"/>
      <c r="CO164" s="2205"/>
      <c r="CP164" s="2205"/>
      <c r="CQ164" s="2205"/>
      <c r="CR164" s="2205"/>
      <c r="CS164" s="2205"/>
      <c r="CT164" s="2205"/>
      <c r="CU164" s="2205"/>
      <c r="CV164" s="2205"/>
      <c r="CW164" s="2205"/>
      <c r="CX164" s="2205"/>
      <c r="CY164" s="2205"/>
      <c r="CZ164" s="2205"/>
    </row>
    <row r="165" s="693" customFormat="true" ht="15" customHeight="true" x14ac:dyDescent="0.2">
      <c r="A165" s="857"/>
      <c r="B165" s="1119"/>
      <c r="C165" s="1024"/>
      <c r="D165" s="1025"/>
      <c r="E165" s="1025"/>
      <c r="F165" s="1025"/>
      <c r="G165" s="1026"/>
      <c r="H165" s="1027"/>
      <c r="I165" s="1025"/>
      <c r="J165" s="1025"/>
      <c r="K165" s="1025"/>
      <c r="L165" s="1028"/>
      <c r="M165" s="1029"/>
      <c r="N165" s="1025"/>
      <c r="O165" s="1025"/>
      <c r="P165" s="1025"/>
      <c r="Q165" s="1026"/>
      <c r="R165" s="1027"/>
      <c r="S165" s="1025"/>
      <c r="T165" s="1025"/>
      <c r="U165" s="1025"/>
      <c r="V165" s="1025"/>
      <c r="W165" s="2101"/>
      <c r="X165" s="664"/>
      <c r="Y165" s="664"/>
      <c r="Z165" s="664"/>
      <c r="AA165" s="664"/>
      <c r="AB165" s="664"/>
      <c r="AC165" s="664"/>
      <c r="AD165" s="664"/>
      <c r="AE165" s="664"/>
      <c r="AF165" s="664"/>
      <c r="AG165" s="664"/>
      <c r="AH165" s="664"/>
      <c r="AI165" s="664"/>
      <c r="AJ165" s="664"/>
      <c r="AK165" s="664"/>
      <c r="AL165" s="664"/>
      <c r="AM165" s="664"/>
      <c r="AN165" s="664"/>
      <c r="AO165" s="664"/>
      <c r="AP165" s="664"/>
      <c r="AQ165" s="664"/>
      <c r="AR165" s="664"/>
      <c r="AS165" s="664"/>
      <c r="AT165" s="664"/>
      <c r="AU165" s="664"/>
      <c r="AV165" s="664"/>
      <c r="AW165" s="664"/>
      <c r="AX165" s="664"/>
      <c r="AY165" s="664"/>
      <c r="AZ165" s="216"/>
      <c r="BA165" s="474"/>
      <c r="BB165" s="159"/>
      <c r="BC165" s="341"/>
      <c r="BD165" s="307"/>
      <c r="BE165" s="307"/>
      <c r="BF165" s="307"/>
      <c r="BG165" s="342"/>
      <c r="BH165" s="352"/>
      <c r="BI165" s="307"/>
      <c r="BJ165" s="307"/>
      <c r="BK165" s="307"/>
      <c r="BL165" s="342"/>
      <c r="BM165" s="352"/>
      <c r="BN165" s="307"/>
      <c r="BO165" s="307"/>
      <c r="BP165" s="307"/>
      <c r="BQ165" s="342"/>
      <c r="BR165" s="352"/>
      <c r="BS165" s="307"/>
      <c r="BT165" s="307"/>
      <c r="BU165" s="307"/>
      <c r="BV165" s="307"/>
      <c r="BW165" s="2141"/>
      <c r="BX165" s="2204"/>
      <c r="BY165" s="2205"/>
      <c r="BZ165" s="2205"/>
      <c r="CA165" s="2205"/>
      <c r="CB165" s="2205"/>
      <c r="CC165" s="2205"/>
      <c r="CD165" s="2205"/>
      <c r="CE165" s="2205"/>
      <c r="CF165" s="2205"/>
      <c r="CG165" s="2205"/>
      <c r="CH165" s="2205"/>
      <c r="CI165" s="2205"/>
      <c r="CJ165" s="2205"/>
      <c r="CK165" s="2205"/>
      <c r="CL165" s="2205"/>
      <c r="CM165" s="2205"/>
      <c r="CN165" s="2205"/>
      <c r="CO165" s="2205"/>
      <c r="CP165" s="2205"/>
      <c r="CQ165" s="2205"/>
      <c r="CR165" s="2205"/>
      <c r="CS165" s="2205"/>
      <c r="CT165" s="2205"/>
      <c r="CU165" s="2205"/>
      <c r="CV165" s="2205"/>
      <c r="CW165" s="2205"/>
      <c r="CX165" s="2205"/>
      <c r="CY165" s="2205"/>
      <c r="CZ165" s="2205"/>
    </row>
    <row r="166" s="693" customFormat="true" ht="15" customHeight="true" x14ac:dyDescent="0.2">
      <c r="A166" s="858"/>
      <c r="B166" s="1120"/>
      <c r="C166" s="1030"/>
      <c r="D166" s="1031"/>
      <c r="E166" s="1031"/>
      <c r="F166" s="1031"/>
      <c r="G166" s="1032"/>
      <c r="H166" s="1033"/>
      <c r="I166" s="1031"/>
      <c r="J166" s="1031"/>
      <c r="K166" s="1031"/>
      <c r="L166" s="1034"/>
      <c r="M166" s="1035"/>
      <c r="N166" s="1031"/>
      <c r="O166" s="1031"/>
      <c r="P166" s="1031"/>
      <c r="Q166" s="1032"/>
      <c r="R166" s="1033"/>
      <c r="S166" s="1031"/>
      <c r="T166" s="1031"/>
      <c r="U166" s="1031"/>
      <c r="V166" s="1031"/>
      <c r="W166" s="2102"/>
      <c r="X166" s="664"/>
      <c r="Y166" s="664"/>
      <c r="Z166" s="664"/>
      <c r="AA166" s="664"/>
      <c r="AB166" s="664"/>
      <c r="AC166" s="664"/>
      <c r="AD166" s="664"/>
      <c r="AE166" s="664"/>
      <c r="AF166" s="664"/>
      <c r="AG166" s="664"/>
      <c r="AH166" s="664"/>
      <c r="AI166" s="664"/>
      <c r="AJ166" s="664"/>
      <c r="AK166" s="664"/>
      <c r="AL166" s="664"/>
      <c r="AM166" s="664"/>
      <c r="AN166" s="664"/>
      <c r="AO166" s="664"/>
      <c r="AP166" s="664"/>
      <c r="AQ166" s="664"/>
      <c r="AR166" s="664"/>
      <c r="AS166" s="664"/>
      <c r="AT166" s="664"/>
      <c r="AU166" s="664"/>
      <c r="AV166" s="664"/>
      <c r="AW166" s="664"/>
      <c r="AX166" s="664"/>
      <c r="AY166" s="664"/>
      <c r="AZ166" s="216"/>
      <c r="BA166" s="474"/>
      <c r="BB166" s="159"/>
      <c r="BC166" s="341"/>
      <c r="BD166" s="307"/>
      <c r="BE166" s="307"/>
      <c r="BF166" s="307"/>
      <c r="BG166" s="342"/>
      <c r="BH166" s="352"/>
      <c r="BI166" s="307"/>
      <c r="BJ166" s="307"/>
      <c r="BK166" s="307"/>
      <c r="BL166" s="342"/>
      <c r="BM166" s="352"/>
      <c r="BN166" s="307"/>
      <c r="BO166" s="307"/>
      <c r="BP166" s="307"/>
      <c r="BQ166" s="342"/>
      <c r="BR166" s="352"/>
      <c r="BS166" s="307"/>
      <c r="BT166" s="307"/>
      <c r="BU166" s="307"/>
      <c r="BV166" s="307"/>
      <c r="BW166" s="2141"/>
      <c r="BX166" s="2204"/>
      <c r="BY166" s="2205"/>
      <c r="BZ166" s="2205"/>
      <c r="CA166" s="2205"/>
      <c r="CB166" s="2205"/>
      <c r="CC166" s="2205"/>
      <c r="CD166" s="2205"/>
      <c r="CE166" s="2205"/>
      <c r="CF166" s="2205"/>
      <c r="CG166" s="2205"/>
      <c r="CH166" s="2205"/>
      <c r="CI166" s="2205"/>
      <c r="CJ166" s="2205"/>
      <c r="CK166" s="2205"/>
      <c r="CL166" s="2205"/>
      <c r="CM166" s="2205"/>
      <c r="CN166" s="2205"/>
      <c r="CO166" s="2205"/>
      <c r="CP166" s="2205"/>
      <c r="CQ166" s="2205"/>
      <c r="CR166" s="2205"/>
      <c r="CS166" s="2205"/>
      <c r="CT166" s="2205"/>
      <c r="CU166" s="2205"/>
      <c r="CV166" s="2205"/>
      <c r="CW166" s="2205"/>
      <c r="CX166" s="2205"/>
      <c r="CY166" s="2205"/>
      <c r="CZ166" s="2205"/>
    </row>
    <row r="167" s="693" customFormat="true" ht="15" customHeight="true" x14ac:dyDescent="0.2">
      <c r="A167" s="858"/>
      <c r="B167" s="1120"/>
      <c r="C167" s="1030"/>
      <c r="D167" s="1031"/>
      <c r="E167" s="1031"/>
      <c r="F167" s="1031"/>
      <c r="G167" s="1032"/>
      <c r="H167" s="1033"/>
      <c r="I167" s="1031"/>
      <c r="J167" s="1031"/>
      <c r="K167" s="1031"/>
      <c r="L167" s="1034"/>
      <c r="M167" s="1035"/>
      <c r="N167" s="1031"/>
      <c r="O167" s="1031"/>
      <c r="P167" s="1031"/>
      <c r="Q167" s="1032"/>
      <c r="R167" s="1033"/>
      <c r="S167" s="1031"/>
      <c r="T167" s="1031"/>
      <c r="U167" s="1031"/>
      <c r="V167" s="1031"/>
      <c r="W167" s="2102"/>
      <c r="X167" s="664"/>
      <c r="Y167" s="664"/>
      <c r="Z167" s="664"/>
      <c r="AA167" s="664"/>
      <c r="AB167" s="664"/>
      <c r="AC167" s="664"/>
      <c r="AD167" s="664"/>
      <c r="AE167" s="664"/>
      <c r="AF167" s="664"/>
      <c r="AG167" s="664"/>
      <c r="AH167" s="664"/>
      <c r="AI167" s="664"/>
      <c r="AJ167" s="664"/>
      <c r="AK167" s="664"/>
      <c r="AL167" s="664"/>
      <c r="AM167" s="664"/>
      <c r="AN167" s="664"/>
      <c r="AO167" s="664"/>
      <c r="AP167" s="664"/>
      <c r="AQ167" s="664"/>
      <c r="AR167" s="664"/>
      <c r="AS167" s="664"/>
      <c r="AT167" s="664"/>
      <c r="AU167" s="664"/>
      <c r="AV167" s="664"/>
      <c r="AW167" s="664"/>
      <c r="AX167" s="664"/>
      <c r="AY167" s="664"/>
      <c r="AZ167" s="216"/>
      <c r="BA167" s="474"/>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2141"/>
      <c r="BX167" s="2204"/>
      <c r="BY167" s="2205"/>
      <c r="BZ167" s="2205"/>
      <c r="CA167" s="2205"/>
      <c r="CB167" s="2205"/>
      <c r="CC167" s="2205"/>
      <c r="CD167" s="2205"/>
      <c r="CE167" s="2205"/>
      <c r="CF167" s="2205"/>
      <c r="CG167" s="2205"/>
      <c r="CH167" s="2205"/>
      <c r="CI167" s="2205"/>
      <c r="CJ167" s="2205"/>
      <c r="CK167" s="2205"/>
      <c r="CL167" s="2205"/>
      <c r="CM167" s="2205"/>
      <c r="CN167" s="2205"/>
      <c r="CO167" s="2205"/>
      <c r="CP167" s="2205"/>
      <c r="CQ167" s="2205"/>
      <c r="CR167" s="2205"/>
      <c r="CS167" s="2205"/>
      <c r="CT167" s="2205"/>
      <c r="CU167" s="2205"/>
      <c r="CV167" s="2205"/>
      <c r="CW167" s="2205"/>
      <c r="CX167" s="2205"/>
      <c r="CY167" s="2205"/>
      <c r="CZ167" s="2205"/>
    </row>
    <row r="168" s="693" customFormat="true" ht="15" customHeight="true" x14ac:dyDescent="0.2">
      <c r="A168" s="858"/>
      <c r="B168" s="1120"/>
      <c r="C168" s="1030"/>
      <c r="D168" s="1031"/>
      <c r="E168" s="1031"/>
      <c r="F168" s="1031"/>
      <c r="G168" s="1032"/>
      <c r="H168" s="1033"/>
      <c r="I168" s="1031"/>
      <c r="J168" s="1031"/>
      <c r="K168" s="1031"/>
      <c r="L168" s="1034"/>
      <c r="M168" s="1035"/>
      <c r="N168" s="1031"/>
      <c r="O168" s="1031"/>
      <c r="P168" s="1031"/>
      <c r="Q168" s="1032"/>
      <c r="R168" s="1033"/>
      <c r="S168" s="1031"/>
      <c r="T168" s="1031"/>
      <c r="U168" s="1031"/>
      <c r="V168" s="1031"/>
      <c r="W168" s="2102"/>
      <c r="X168" s="664"/>
      <c r="Y168" s="664"/>
      <c r="Z168" s="664"/>
      <c r="AA168" s="664"/>
      <c r="AB168" s="664"/>
      <c r="AC168" s="664"/>
      <c r="AD168" s="664"/>
      <c r="AE168" s="664"/>
      <c r="AF168" s="664"/>
      <c r="AG168" s="664"/>
      <c r="AH168" s="664"/>
      <c r="AI168" s="664"/>
      <c r="AJ168" s="664"/>
      <c r="AK168" s="664"/>
      <c r="AL168" s="664"/>
      <c r="AM168" s="664"/>
      <c r="AN168" s="664"/>
      <c r="AO168" s="664"/>
      <c r="AP168" s="664"/>
      <c r="AQ168" s="664"/>
      <c r="AR168" s="664"/>
      <c r="AS168" s="664"/>
      <c r="AT168" s="664"/>
      <c r="AU168" s="664"/>
      <c r="AV168" s="664"/>
      <c r="AW168" s="664"/>
      <c r="AX168" s="664"/>
      <c r="AY168" s="664"/>
      <c r="AZ168" s="216"/>
      <c r="BA168" s="474"/>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2141"/>
      <c r="BX168" s="2204"/>
      <c r="BY168" s="2205"/>
      <c r="BZ168" s="2205"/>
      <c r="CA168" s="2205"/>
      <c r="CB168" s="2205"/>
      <c r="CC168" s="2205"/>
      <c r="CD168" s="2205"/>
      <c r="CE168" s="2205"/>
      <c r="CF168" s="2205"/>
      <c r="CG168" s="2205"/>
      <c r="CH168" s="2205"/>
      <c r="CI168" s="2205"/>
      <c r="CJ168" s="2205"/>
      <c r="CK168" s="2205"/>
      <c r="CL168" s="2205"/>
      <c r="CM168" s="2205"/>
      <c r="CN168" s="2205"/>
      <c r="CO168" s="2205"/>
      <c r="CP168" s="2205"/>
      <c r="CQ168" s="2205"/>
      <c r="CR168" s="2205"/>
      <c r="CS168" s="2205"/>
      <c r="CT168" s="2205"/>
      <c r="CU168" s="2205"/>
      <c r="CV168" s="2205"/>
      <c r="CW168" s="2205"/>
      <c r="CX168" s="2205"/>
      <c r="CY168" s="2205"/>
      <c r="CZ168" s="2205"/>
    </row>
    <row r="169" s="693" customFormat="true" ht="15" customHeight="true" x14ac:dyDescent="0.2">
      <c r="A169" s="858"/>
      <c r="B169" s="1120"/>
      <c r="C169" s="1030"/>
      <c r="D169" s="1031"/>
      <c r="E169" s="1031"/>
      <c r="F169" s="1031"/>
      <c r="G169" s="1032"/>
      <c r="H169" s="1033"/>
      <c r="I169" s="1031"/>
      <c r="J169" s="1031"/>
      <c r="K169" s="1031"/>
      <c r="L169" s="1034"/>
      <c r="M169" s="1035"/>
      <c r="N169" s="1031"/>
      <c r="O169" s="1031"/>
      <c r="P169" s="1031"/>
      <c r="Q169" s="1032"/>
      <c r="R169" s="1033"/>
      <c r="S169" s="1031"/>
      <c r="T169" s="1031"/>
      <c r="U169" s="1031"/>
      <c r="V169" s="1031"/>
      <c r="W169" s="2102"/>
      <c r="X169" s="664"/>
      <c r="Y169" s="664"/>
      <c r="Z169" s="664"/>
      <c r="AA169" s="664"/>
      <c r="AB169" s="664"/>
      <c r="AC169" s="664"/>
      <c r="AD169" s="664"/>
      <c r="AE169" s="664"/>
      <c r="AF169" s="664"/>
      <c r="AG169" s="664"/>
      <c r="AH169" s="664"/>
      <c r="AI169" s="664"/>
      <c r="AJ169" s="664"/>
      <c r="AK169" s="664"/>
      <c r="AL169" s="664"/>
      <c r="AM169" s="664"/>
      <c r="AN169" s="664"/>
      <c r="AO169" s="664"/>
      <c r="AP169" s="664"/>
      <c r="AQ169" s="664"/>
      <c r="AR169" s="664"/>
      <c r="AS169" s="664"/>
      <c r="AT169" s="664"/>
      <c r="AU169" s="664"/>
      <c r="AV169" s="664"/>
      <c r="AW169" s="664"/>
      <c r="AX169" s="664"/>
      <c r="AY169" s="664"/>
      <c r="AZ169" s="216"/>
      <c r="BA169" s="474"/>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2141"/>
      <c r="BX169" s="2204"/>
      <c r="BY169" s="2205"/>
      <c r="BZ169" s="2205"/>
      <c r="CA169" s="2205"/>
      <c r="CB169" s="2205"/>
      <c r="CC169" s="2205"/>
      <c r="CD169" s="2205"/>
      <c r="CE169" s="2205"/>
      <c r="CF169" s="2205"/>
      <c r="CG169" s="2205"/>
      <c r="CH169" s="2205"/>
      <c r="CI169" s="2205"/>
      <c r="CJ169" s="2205"/>
      <c r="CK169" s="2205"/>
      <c r="CL169" s="2205"/>
      <c r="CM169" s="2205"/>
      <c r="CN169" s="2205"/>
      <c r="CO169" s="2205"/>
      <c r="CP169" s="2205"/>
      <c r="CQ169" s="2205"/>
      <c r="CR169" s="2205"/>
      <c r="CS169" s="2205"/>
      <c r="CT169" s="2205"/>
      <c r="CU169" s="2205"/>
      <c r="CV169" s="2205"/>
      <c r="CW169" s="2205"/>
      <c r="CX169" s="2205"/>
      <c r="CY169" s="2205"/>
      <c r="CZ169" s="2205"/>
    </row>
    <row r="170" s="693" customFormat="true" ht="15" customHeight="true" x14ac:dyDescent="0.2">
      <c r="A170" s="858"/>
      <c r="B170" s="1120"/>
      <c r="C170" s="1030"/>
      <c r="D170" s="1031"/>
      <c r="E170" s="1031"/>
      <c r="F170" s="1031"/>
      <c r="G170" s="1032"/>
      <c r="H170" s="1033"/>
      <c r="I170" s="1031"/>
      <c r="J170" s="1031"/>
      <c r="K170" s="1031"/>
      <c r="L170" s="1034"/>
      <c r="M170" s="1035"/>
      <c r="N170" s="1031"/>
      <c r="O170" s="1031"/>
      <c r="P170" s="1031"/>
      <c r="Q170" s="1032"/>
      <c r="R170" s="1033"/>
      <c r="S170" s="1031"/>
      <c r="T170" s="1031"/>
      <c r="U170" s="1031"/>
      <c r="V170" s="1031"/>
      <c r="W170" s="2102"/>
      <c r="X170" s="664"/>
      <c r="Y170" s="664"/>
      <c r="Z170" s="664"/>
      <c r="AA170" s="664"/>
      <c r="AB170" s="664"/>
      <c r="AC170" s="664"/>
      <c r="AD170" s="664"/>
      <c r="AE170" s="664"/>
      <c r="AF170" s="664"/>
      <c r="AG170" s="664"/>
      <c r="AH170" s="664"/>
      <c r="AI170" s="664"/>
      <c r="AJ170" s="664"/>
      <c r="AK170" s="664"/>
      <c r="AL170" s="664"/>
      <c r="AM170" s="664"/>
      <c r="AN170" s="664"/>
      <c r="AO170" s="664"/>
      <c r="AP170" s="664"/>
      <c r="AQ170" s="664"/>
      <c r="AR170" s="664"/>
      <c r="AS170" s="664"/>
      <c r="AT170" s="664"/>
      <c r="AU170" s="664"/>
      <c r="AV170" s="664"/>
      <c r="AW170" s="664"/>
      <c r="AX170" s="664"/>
      <c r="AY170" s="664"/>
      <c r="AZ170" s="216"/>
      <c r="BA170" s="474"/>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2141"/>
      <c r="BX170" s="2204"/>
      <c r="BY170" s="2205"/>
      <c r="BZ170" s="2205"/>
      <c r="CA170" s="2205"/>
      <c r="CB170" s="2205"/>
      <c r="CC170" s="2205"/>
      <c r="CD170" s="2205"/>
      <c r="CE170" s="2205"/>
      <c r="CF170" s="2205"/>
      <c r="CG170" s="2205"/>
      <c r="CH170" s="2205"/>
      <c r="CI170" s="2205"/>
      <c r="CJ170" s="2205"/>
      <c r="CK170" s="2205"/>
      <c r="CL170" s="2205"/>
      <c r="CM170" s="2205"/>
      <c r="CN170" s="2205"/>
      <c r="CO170" s="2205"/>
      <c r="CP170" s="2205"/>
      <c r="CQ170" s="2205"/>
      <c r="CR170" s="2205"/>
      <c r="CS170" s="2205"/>
      <c r="CT170" s="2205"/>
      <c r="CU170" s="2205"/>
      <c r="CV170" s="2205"/>
      <c r="CW170" s="2205"/>
      <c r="CX170" s="2205"/>
      <c r="CY170" s="2205"/>
      <c r="CZ170" s="2205"/>
    </row>
    <row r="171" s="693" customFormat="true" ht="15" customHeight="true" x14ac:dyDescent="0.2">
      <c r="A171" s="858"/>
      <c r="B171" s="1120"/>
      <c r="C171" s="1030"/>
      <c r="D171" s="1031"/>
      <c r="E171" s="1031"/>
      <c r="F171" s="1031"/>
      <c r="G171" s="1032"/>
      <c r="H171" s="1033"/>
      <c r="I171" s="1031"/>
      <c r="J171" s="1031"/>
      <c r="K171" s="1031"/>
      <c r="L171" s="1034"/>
      <c r="M171" s="1035"/>
      <c r="N171" s="1031"/>
      <c r="O171" s="1031"/>
      <c r="P171" s="1031"/>
      <c r="Q171" s="1032"/>
      <c r="R171" s="1033"/>
      <c r="S171" s="1031"/>
      <c r="T171" s="1031"/>
      <c r="U171" s="1031"/>
      <c r="V171" s="1031"/>
      <c r="W171" s="2102"/>
      <c r="X171" s="664"/>
      <c r="Y171" s="664"/>
      <c r="Z171" s="664"/>
      <c r="AA171" s="664"/>
      <c r="AB171" s="664"/>
      <c r="AC171" s="664"/>
      <c r="AD171" s="664"/>
      <c r="AE171" s="664"/>
      <c r="AF171" s="664"/>
      <c r="AG171" s="664"/>
      <c r="AH171" s="664"/>
      <c r="AI171" s="664"/>
      <c r="AJ171" s="664"/>
      <c r="AK171" s="664"/>
      <c r="AL171" s="664"/>
      <c r="AM171" s="664"/>
      <c r="AN171" s="664"/>
      <c r="AO171" s="664"/>
      <c r="AP171" s="664"/>
      <c r="AQ171" s="664"/>
      <c r="AR171" s="664"/>
      <c r="AS171" s="664"/>
      <c r="AT171" s="664"/>
      <c r="AU171" s="664"/>
      <c r="AV171" s="664"/>
      <c r="AW171" s="664"/>
      <c r="AX171" s="664"/>
      <c r="AY171" s="664"/>
      <c r="AZ171" s="216"/>
      <c r="BA171" s="474"/>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2141"/>
      <c r="BX171" s="2204"/>
      <c r="BY171" s="2205"/>
      <c r="BZ171" s="2205"/>
      <c r="CA171" s="2205"/>
      <c r="CB171" s="2205"/>
      <c r="CC171" s="2205"/>
      <c r="CD171" s="2205"/>
      <c r="CE171" s="2205"/>
      <c r="CF171" s="2205"/>
      <c r="CG171" s="2205"/>
      <c r="CH171" s="2205"/>
      <c r="CI171" s="2205"/>
      <c r="CJ171" s="2205"/>
      <c r="CK171" s="2205"/>
      <c r="CL171" s="2205"/>
      <c r="CM171" s="2205"/>
      <c r="CN171" s="2205"/>
      <c r="CO171" s="2205"/>
      <c r="CP171" s="2205"/>
      <c r="CQ171" s="2205"/>
      <c r="CR171" s="2205"/>
      <c r="CS171" s="2205"/>
      <c r="CT171" s="2205"/>
      <c r="CU171" s="2205"/>
      <c r="CV171" s="2205"/>
      <c r="CW171" s="2205"/>
      <c r="CX171" s="2205"/>
      <c r="CY171" s="2205"/>
      <c r="CZ171" s="2205"/>
    </row>
    <row r="172" s="693" customFormat="true" ht="15" customHeight="true" x14ac:dyDescent="0.2">
      <c r="A172" s="858"/>
      <c r="B172" s="1120"/>
      <c r="C172" s="1030"/>
      <c r="D172" s="1031"/>
      <c r="E172" s="1031"/>
      <c r="F172" s="1031"/>
      <c r="G172" s="1032"/>
      <c r="H172" s="1033"/>
      <c r="I172" s="1031"/>
      <c r="J172" s="1031"/>
      <c r="K172" s="1031"/>
      <c r="L172" s="1034"/>
      <c r="M172" s="1035"/>
      <c r="N172" s="1031"/>
      <c r="O172" s="1031"/>
      <c r="P172" s="1031"/>
      <c r="Q172" s="1032"/>
      <c r="R172" s="1033"/>
      <c r="S172" s="1031"/>
      <c r="T172" s="1031"/>
      <c r="U172" s="1031"/>
      <c r="V172" s="1031"/>
      <c r="W172" s="2102"/>
      <c r="X172" s="664"/>
      <c r="Y172" s="664"/>
      <c r="Z172" s="664"/>
      <c r="AA172" s="664"/>
      <c r="AB172" s="664"/>
      <c r="AC172" s="664"/>
      <c r="AD172" s="664"/>
      <c r="AE172" s="664"/>
      <c r="AF172" s="664"/>
      <c r="AG172" s="664"/>
      <c r="AH172" s="664"/>
      <c r="AI172" s="664"/>
      <c r="AJ172" s="664"/>
      <c r="AK172" s="664"/>
      <c r="AL172" s="664"/>
      <c r="AM172" s="664"/>
      <c r="AN172" s="664"/>
      <c r="AO172" s="664"/>
      <c r="AP172" s="664"/>
      <c r="AQ172" s="664"/>
      <c r="AR172" s="664"/>
      <c r="AS172" s="664"/>
      <c r="AT172" s="664"/>
      <c r="AU172" s="664"/>
      <c r="AV172" s="664"/>
      <c r="AW172" s="664"/>
      <c r="AX172" s="664"/>
      <c r="AY172" s="664"/>
      <c r="AZ172" s="216"/>
      <c r="BA172" s="474"/>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2141"/>
      <c r="BX172" s="2204"/>
      <c r="BY172" s="2205"/>
      <c r="BZ172" s="2205"/>
      <c r="CA172" s="2205"/>
      <c r="CB172" s="2205"/>
      <c r="CC172" s="2205"/>
      <c r="CD172" s="2205"/>
      <c r="CE172" s="2205"/>
      <c r="CF172" s="2205"/>
      <c r="CG172" s="2205"/>
      <c r="CH172" s="2205"/>
      <c r="CI172" s="2205"/>
      <c r="CJ172" s="2205"/>
      <c r="CK172" s="2205"/>
      <c r="CL172" s="2205"/>
      <c r="CM172" s="2205"/>
      <c r="CN172" s="2205"/>
      <c r="CO172" s="2205"/>
      <c r="CP172" s="2205"/>
      <c r="CQ172" s="2205"/>
      <c r="CR172" s="2205"/>
      <c r="CS172" s="2205"/>
      <c r="CT172" s="2205"/>
      <c r="CU172" s="2205"/>
      <c r="CV172" s="2205"/>
      <c r="CW172" s="2205"/>
      <c r="CX172" s="2205"/>
      <c r="CY172" s="2205"/>
      <c r="CZ172" s="2205"/>
    </row>
    <row r="173" s="693" customFormat="true" ht="15" customHeight="true" x14ac:dyDescent="0.2">
      <c r="A173" s="858"/>
      <c r="B173" s="1120"/>
      <c r="C173" s="1030"/>
      <c r="D173" s="1031"/>
      <c r="E173" s="1031"/>
      <c r="F173" s="1031"/>
      <c r="G173" s="1032"/>
      <c r="H173" s="1033"/>
      <c r="I173" s="1031"/>
      <c r="J173" s="1031"/>
      <c r="K173" s="1031"/>
      <c r="L173" s="1034"/>
      <c r="M173" s="1035"/>
      <c r="N173" s="1031"/>
      <c r="O173" s="1031"/>
      <c r="P173" s="1031"/>
      <c r="Q173" s="1032"/>
      <c r="R173" s="1033"/>
      <c r="S173" s="1031"/>
      <c r="T173" s="1031"/>
      <c r="U173" s="1031"/>
      <c r="V173" s="1031"/>
      <c r="W173" s="2102"/>
      <c r="X173" s="664"/>
      <c r="Y173" s="664"/>
      <c r="Z173" s="664"/>
      <c r="AA173" s="664"/>
      <c r="AB173" s="664"/>
      <c r="AC173" s="664"/>
      <c r="AD173" s="664"/>
      <c r="AE173" s="664"/>
      <c r="AF173" s="664"/>
      <c r="AG173" s="664"/>
      <c r="AH173" s="664"/>
      <c r="AI173" s="664"/>
      <c r="AJ173" s="664"/>
      <c r="AK173" s="664"/>
      <c r="AL173" s="664"/>
      <c r="AM173" s="664"/>
      <c r="AN173" s="664"/>
      <c r="AO173" s="664"/>
      <c r="AP173" s="664"/>
      <c r="AQ173" s="664"/>
      <c r="AR173" s="664"/>
      <c r="AS173" s="664"/>
      <c r="AT173" s="664"/>
      <c r="AU173" s="664"/>
      <c r="AV173" s="664"/>
      <c r="AW173" s="664"/>
      <c r="AX173" s="664"/>
      <c r="AY173" s="664"/>
      <c r="AZ173" s="216"/>
      <c r="BA173" s="474"/>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2141"/>
      <c r="BX173" s="2204"/>
      <c r="BY173" s="2205"/>
      <c r="BZ173" s="2205"/>
      <c r="CA173" s="2205"/>
      <c r="CB173" s="2205"/>
      <c r="CC173" s="2205"/>
      <c r="CD173" s="2205"/>
      <c r="CE173" s="2205"/>
      <c r="CF173" s="2205"/>
      <c r="CG173" s="2205"/>
      <c r="CH173" s="2205"/>
      <c r="CI173" s="2205"/>
      <c r="CJ173" s="2205"/>
      <c r="CK173" s="2205"/>
      <c r="CL173" s="2205"/>
      <c r="CM173" s="2205"/>
      <c r="CN173" s="2205"/>
      <c r="CO173" s="2205"/>
      <c r="CP173" s="2205"/>
      <c r="CQ173" s="2205"/>
      <c r="CR173" s="2205"/>
      <c r="CS173" s="2205"/>
      <c r="CT173" s="2205"/>
      <c r="CU173" s="2205"/>
      <c r="CV173" s="2205"/>
      <c r="CW173" s="2205"/>
      <c r="CX173" s="2205"/>
      <c r="CY173" s="2205"/>
      <c r="CZ173" s="2205"/>
    </row>
    <row r="174" s="693" customFormat="true" ht="15" customHeight="true" x14ac:dyDescent="0.2">
      <c r="A174" s="859"/>
      <c r="B174" s="1121"/>
      <c r="C174" s="1036"/>
      <c r="D174" s="1037"/>
      <c r="E174" s="1037"/>
      <c r="F174" s="1037"/>
      <c r="G174" s="1038"/>
      <c r="H174" s="1039"/>
      <c r="I174" s="1037"/>
      <c r="J174" s="1037"/>
      <c r="K174" s="1037"/>
      <c r="L174" s="1040"/>
      <c r="M174" s="1041"/>
      <c r="N174" s="1037"/>
      <c r="O174" s="1037"/>
      <c r="P174" s="1037"/>
      <c r="Q174" s="1038"/>
      <c r="R174" s="1039"/>
      <c r="S174" s="1037"/>
      <c r="T174" s="1037"/>
      <c r="U174" s="1037"/>
      <c r="V174" s="1037"/>
      <c r="W174" s="2103"/>
      <c r="X174" s="664"/>
      <c r="Y174" s="664"/>
      <c r="Z174" s="664"/>
      <c r="AA174" s="664"/>
      <c r="AB174" s="664"/>
      <c r="AC174" s="664"/>
      <c r="AD174" s="664"/>
      <c r="AE174" s="664"/>
      <c r="AF174" s="664"/>
      <c r="AG174" s="664"/>
      <c r="AH174" s="664"/>
      <c r="AI174" s="664"/>
      <c r="AJ174" s="664"/>
      <c r="AK174" s="664"/>
      <c r="AL174" s="664"/>
      <c r="AM174" s="664"/>
      <c r="AN174" s="664"/>
      <c r="AO174" s="664"/>
      <c r="AP174" s="664"/>
      <c r="AQ174" s="664"/>
      <c r="AR174" s="664"/>
      <c r="AS174" s="664"/>
      <c r="AT174" s="664"/>
      <c r="AU174" s="664"/>
      <c r="AV174" s="664"/>
      <c r="AW174" s="664"/>
      <c r="AX174" s="664"/>
      <c r="AY174" s="664"/>
      <c r="AZ174" s="216"/>
      <c r="BA174" s="474"/>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2141"/>
      <c r="BX174" s="2204"/>
      <c r="BY174" s="2205"/>
      <c r="BZ174" s="2205"/>
      <c r="CA174" s="2205"/>
      <c r="CB174" s="2205"/>
      <c r="CC174" s="2205"/>
      <c r="CD174" s="2205"/>
      <c r="CE174" s="2205"/>
      <c r="CF174" s="2205"/>
      <c r="CG174" s="2205"/>
      <c r="CH174" s="2205"/>
      <c r="CI174" s="2205"/>
      <c r="CJ174" s="2205"/>
      <c r="CK174" s="2205"/>
      <c r="CL174" s="2205"/>
      <c r="CM174" s="2205"/>
      <c r="CN174" s="2205"/>
      <c r="CO174" s="2205"/>
      <c r="CP174" s="2205"/>
      <c r="CQ174" s="2205"/>
      <c r="CR174" s="2205"/>
      <c r="CS174" s="2205"/>
      <c r="CT174" s="2205"/>
      <c r="CU174" s="2205"/>
      <c r="CV174" s="2205"/>
      <c r="CW174" s="2205"/>
      <c r="CX174" s="2205"/>
      <c r="CY174" s="2205"/>
      <c r="CZ174" s="2205"/>
    </row>
    <row r="175" s="693" customFormat="true" ht="15" customHeight="true" x14ac:dyDescent="0.2">
      <c r="A175" s="860"/>
      <c r="B175" s="884"/>
      <c r="C175" s="1042"/>
      <c r="D175" s="1043"/>
      <c r="E175" s="1043"/>
      <c r="F175" s="1043"/>
      <c r="G175" s="1044"/>
      <c r="H175" s="1045"/>
      <c r="I175" s="1043"/>
      <c r="J175" s="1043"/>
      <c r="K175" s="1043"/>
      <c r="L175" s="1046"/>
      <c r="M175" s="1047"/>
      <c r="N175" s="1043"/>
      <c r="O175" s="1043"/>
      <c r="P175" s="1043"/>
      <c r="Q175" s="1044"/>
      <c r="R175" s="1045"/>
      <c r="S175" s="1043"/>
      <c r="T175" s="1043"/>
      <c r="U175" s="1043"/>
      <c r="V175" s="1043"/>
      <c r="W175" s="2104"/>
      <c r="X175" s="664"/>
      <c r="Y175" s="664"/>
      <c r="Z175" s="664"/>
      <c r="AA175" s="664"/>
      <c r="AB175" s="664"/>
      <c r="AC175" s="664"/>
      <c r="AD175" s="664"/>
      <c r="AE175" s="664"/>
      <c r="AF175" s="664"/>
      <c r="AG175" s="664"/>
      <c r="AH175" s="664"/>
      <c r="AI175" s="664"/>
      <c r="AJ175" s="664"/>
      <c r="AK175" s="664"/>
      <c r="AL175" s="664"/>
      <c r="AM175" s="664"/>
      <c r="AN175" s="664"/>
      <c r="AO175" s="664"/>
      <c r="AP175" s="664"/>
      <c r="AQ175" s="664"/>
      <c r="AR175" s="664"/>
      <c r="AS175" s="664"/>
      <c r="AT175" s="664"/>
      <c r="AU175" s="664"/>
      <c r="AV175" s="664"/>
      <c r="AW175" s="664"/>
      <c r="AX175" s="664"/>
      <c r="AY175" s="664"/>
      <c r="AZ175" s="216"/>
      <c r="BA175" s="474"/>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2141"/>
      <c r="BX175" s="2204"/>
      <c r="BY175" s="2205"/>
      <c r="BZ175" s="2205"/>
      <c r="CA175" s="2205"/>
      <c r="CB175" s="2205"/>
      <c r="CC175" s="2205"/>
      <c r="CD175" s="2205"/>
      <c r="CE175" s="2205"/>
      <c r="CF175" s="2205"/>
      <c r="CG175" s="2205"/>
      <c r="CH175" s="2205"/>
      <c r="CI175" s="2205"/>
      <c r="CJ175" s="2205"/>
      <c r="CK175" s="2205"/>
      <c r="CL175" s="2205"/>
      <c r="CM175" s="2205"/>
      <c r="CN175" s="2205"/>
      <c r="CO175" s="2205"/>
      <c r="CP175" s="2205"/>
      <c r="CQ175" s="2205"/>
      <c r="CR175" s="2205"/>
      <c r="CS175" s="2205"/>
      <c r="CT175" s="2205"/>
      <c r="CU175" s="2205"/>
      <c r="CV175" s="2205"/>
      <c r="CW175" s="2205"/>
      <c r="CX175" s="2205"/>
      <c r="CY175" s="2205"/>
      <c r="CZ175" s="2205"/>
    </row>
    <row r="176" s="693" customFormat="true" ht="15" customHeight="true" x14ac:dyDescent="0.2">
      <c r="A176" s="860"/>
      <c r="B176" s="884"/>
      <c r="C176" s="1042"/>
      <c r="D176" s="1043"/>
      <c r="E176" s="1043"/>
      <c r="F176" s="1043"/>
      <c r="G176" s="1044"/>
      <c r="H176" s="1045"/>
      <c r="I176" s="1043"/>
      <c r="J176" s="1043"/>
      <c r="K176" s="1043"/>
      <c r="L176" s="1046"/>
      <c r="M176" s="1047"/>
      <c r="N176" s="1043"/>
      <c r="O176" s="1043"/>
      <c r="P176" s="1043"/>
      <c r="Q176" s="1044"/>
      <c r="R176" s="1045"/>
      <c r="S176" s="1043"/>
      <c r="T176" s="1043"/>
      <c r="U176" s="1043"/>
      <c r="V176" s="1043"/>
      <c r="W176" s="2104"/>
      <c r="X176" s="664"/>
      <c r="Y176" s="664"/>
      <c r="Z176" s="664"/>
      <c r="AA176" s="664"/>
      <c r="AB176" s="664"/>
      <c r="AC176" s="664"/>
      <c r="AD176" s="664"/>
      <c r="AE176" s="664"/>
      <c r="AF176" s="664"/>
      <c r="AG176" s="664"/>
      <c r="AH176" s="664"/>
      <c r="AI176" s="664"/>
      <c r="AJ176" s="664"/>
      <c r="AK176" s="664"/>
      <c r="AL176" s="664"/>
      <c r="AM176" s="664"/>
      <c r="AN176" s="664"/>
      <c r="AO176" s="664"/>
      <c r="AP176" s="664"/>
      <c r="AQ176" s="664"/>
      <c r="AR176" s="664"/>
      <c r="AS176" s="664"/>
      <c r="AT176" s="664"/>
      <c r="AU176" s="664"/>
      <c r="AV176" s="664"/>
      <c r="AW176" s="664"/>
      <c r="AX176" s="664"/>
      <c r="AY176" s="664"/>
      <c r="AZ176" s="216"/>
      <c r="BA176" s="474"/>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2141"/>
      <c r="BX176" s="2204"/>
      <c r="BY176" s="2205"/>
      <c r="BZ176" s="2205"/>
      <c r="CA176" s="2205"/>
      <c r="CB176" s="2205"/>
      <c r="CC176" s="2205"/>
      <c r="CD176" s="2205"/>
      <c r="CE176" s="2205"/>
      <c r="CF176" s="2205"/>
      <c r="CG176" s="2205"/>
      <c r="CH176" s="2205"/>
      <c r="CI176" s="2205"/>
      <c r="CJ176" s="2205"/>
      <c r="CK176" s="2205"/>
      <c r="CL176" s="2205"/>
      <c r="CM176" s="2205"/>
      <c r="CN176" s="2205"/>
      <c r="CO176" s="2205"/>
      <c r="CP176" s="2205"/>
      <c r="CQ176" s="2205"/>
      <c r="CR176" s="2205"/>
      <c r="CS176" s="2205"/>
      <c r="CT176" s="2205"/>
      <c r="CU176" s="2205"/>
      <c r="CV176" s="2205"/>
      <c r="CW176" s="2205"/>
      <c r="CX176" s="2205"/>
      <c r="CY176" s="2205"/>
      <c r="CZ176" s="2205"/>
    </row>
    <row r="177" s="693" customFormat="true" ht="15" customHeight="true" x14ac:dyDescent="0.2">
      <c r="A177" s="860"/>
      <c r="B177" s="884"/>
      <c r="C177" s="1042"/>
      <c r="D177" s="1043"/>
      <c r="E177" s="1043"/>
      <c r="F177" s="1043"/>
      <c r="G177" s="1044"/>
      <c r="H177" s="1045"/>
      <c r="I177" s="1043"/>
      <c r="J177" s="1043"/>
      <c r="K177" s="1043"/>
      <c r="L177" s="1046"/>
      <c r="M177" s="1047"/>
      <c r="N177" s="1043"/>
      <c r="O177" s="1043"/>
      <c r="P177" s="1043"/>
      <c r="Q177" s="1044"/>
      <c r="R177" s="1045"/>
      <c r="S177" s="1043"/>
      <c r="T177" s="1043"/>
      <c r="U177" s="1043"/>
      <c r="V177" s="1043"/>
      <c r="W177" s="2104"/>
      <c r="X177" s="664"/>
      <c r="Y177" s="664"/>
      <c r="Z177" s="664"/>
      <c r="AA177" s="664"/>
      <c r="AB177" s="664"/>
      <c r="AC177" s="664"/>
      <c r="AD177" s="664"/>
      <c r="AE177" s="664"/>
      <c r="AF177" s="664"/>
      <c r="AG177" s="664"/>
      <c r="AH177" s="664"/>
      <c r="AI177" s="664"/>
      <c r="AJ177" s="664"/>
      <c r="AK177" s="664"/>
      <c r="AL177" s="664"/>
      <c r="AM177" s="664"/>
      <c r="AN177" s="664"/>
      <c r="AO177" s="664"/>
      <c r="AP177" s="664"/>
      <c r="AQ177" s="664"/>
      <c r="AR177" s="664"/>
      <c r="AS177" s="664"/>
      <c r="AT177" s="664"/>
      <c r="AU177" s="664"/>
      <c r="AV177" s="664"/>
      <c r="AW177" s="664"/>
      <c r="AX177" s="664"/>
      <c r="AY177" s="664"/>
      <c r="AZ177" s="216"/>
      <c r="BA177" s="474"/>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2141"/>
      <c r="BX177" s="2204"/>
      <c r="BY177" s="2205"/>
      <c r="BZ177" s="2205"/>
      <c r="CA177" s="2205"/>
      <c r="CB177" s="2205"/>
      <c r="CC177" s="2205"/>
      <c r="CD177" s="2205"/>
      <c r="CE177" s="2205"/>
      <c r="CF177" s="2205"/>
      <c r="CG177" s="2205"/>
      <c r="CH177" s="2205"/>
      <c r="CI177" s="2205"/>
      <c r="CJ177" s="2205"/>
      <c r="CK177" s="2205"/>
      <c r="CL177" s="2205"/>
      <c r="CM177" s="2205"/>
      <c r="CN177" s="2205"/>
      <c r="CO177" s="2205"/>
      <c r="CP177" s="2205"/>
      <c r="CQ177" s="2205"/>
      <c r="CR177" s="2205"/>
      <c r="CS177" s="2205"/>
      <c r="CT177" s="2205"/>
      <c r="CU177" s="2205"/>
      <c r="CV177" s="2205"/>
      <c r="CW177" s="2205"/>
      <c r="CX177" s="2205"/>
      <c r="CY177" s="2205"/>
      <c r="CZ177" s="2205"/>
    </row>
    <row r="178" s="693" customFormat="true" ht="15" customHeight="true" x14ac:dyDescent="0.2">
      <c r="A178" s="861"/>
      <c r="B178" s="885"/>
      <c r="C178" s="1042"/>
      <c r="D178" s="1043"/>
      <c r="E178" s="1043"/>
      <c r="F178" s="1043"/>
      <c r="G178" s="1044"/>
      <c r="H178" s="1045"/>
      <c r="I178" s="1043"/>
      <c r="J178" s="1043"/>
      <c r="K178" s="1043"/>
      <c r="L178" s="1046"/>
      <c r="M178" s="1047"/>
      <c r="N178" s="1043"/>
      <c r="O178" s="1043"/>
      <c r="P178" s="1043"/>
      <c r="Q178" s="1044"/>
      <c r="R178" s="1045"/>
      <c r="S178" s="1043"/>
      <c r="T178" s="1043"/>
      <c r="U178" s="1043"/>
      <c r="V178" s="1043"/>
      <c r="W178" s="2104"/>
      <c r="X178" s="664"/>
      <c r="Y178" s="664"/>
      <c r="Z178" s="664"/>
      <c r="AA178" s="664"/>
      <c r="AB178" s="664"/>
      <c r="AC178" s="664"/>
      <c r="AD178" s="664"/>
      <c r="AE178" s="664"/>
      <c r="AF178" s="664"/>
      <c r="AG178" s="664"/>
      <c r="AH178" s="664"/>
      <c r="AI178" s="664"/>
      <c r="AJ178" s="664"/>
      <c r="AK178" s="664"/>
      <c r="AL178" s="664"/>
      <c r="AM178" s="664"/>
      <c r="AN178" s="664"/>
      <c r="AO178" s="664"/>
      <c r="AP178" s="664"/>
      <c r="AQ178" s="664"/>
      <c r="AR178" s="664"/>
      <c r="AS178" s="664"/>
      <c r="AT178" s="664"/>
      <c r="AU178" s="664"/>
      <c r="AV178" s="664"/>
      <c r="AW178" s="664"/>
      <c r="AX178" s="664"/>
      <c r="AY178" s="664"/>
      <c r="AZ178" s="216"/>
      <c r="BA178" s="474"/>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2141"/>
      <c r="BX178" s="2204"/>
      <c r="BY178" s="2205"/>
      <c r="BZ178" s="2205"/>
      <c r="CA178" s="2205"/>
      <c r="CB178" s="2205"/>
      <c r="CC178" s="2205"/>
      <c r="CD178" s="2205"/>
      <c r="CE178" s="2205"/>
      <c r="CF178" s="2205"/>
      <c r="CG178" s="2205"/>
      <c r="CH178" s="2205"/>
      <c r="CI178" s="2205"/>
      <c r="CJ178" s="2205"/>
      <c r="CK178" s="2205"/>
      <c r="CL178" s="2205"/>
      <c r="CM178" s="2205"/>
      <c r="CN178" s="2205"/>
      <c r="CO178" s="2205"/>
      <c r="CP178" s="2205"/>
      <c r="CQ178" s="2205"/>
      <c r="CR178" s="2205"/>
      <c r="CS178" s="2205"/>
      <c r="CT178" s="2205"/>
      <c r="CU178" s="2205"/>
      <c r="CV178" s="2205"/>
      <c r="CW178" s="2205"/>
      <c r="CX178" s="2205"/>
      <c r="CY178" s="2205"/>
      <c r="CZ178" s="2205"/>
    </row>
    <row r="179" s="693" customFormat="true" ht="15" customHeight="true" x14ac:dyDescent="0.2">
      <c r="A179" s="861"/>
      <c r="B179" s="885"/>
      <c r="C179" s="1042"/>
      <c r="D179" s="1043"/>
      <c r="E179" s="1043"/>
      <c r="F179" s="1043"/>
      <c r="G179" s="1044"/>
      <c r="H179" s="1045"/>
      <c r="I179" s="1043"/>
      <c r="J179" s="1043"/>
      <c r="K179" s="1043"/>
      <c r="L179" s="1046"/>
      <c r="M179" s="1047"/>
      <c r="N179" s="1043"/>
      <c r="O179" s="1043"/>
      <c r="P179" s="1043"/>
      <c r="Q179" s="1044"/>
      <c r="R179" s="1045"/>
      <c r="S179" s="1043"/>
      <c r="T179" s="1043"/>
      <c r="U179" s="1043"/>
      <c r="V179" s="1043"/>
      <c r="W179" s="2104"/>
      <c r="X179" s="664"/>
      <c r="Y179" s="664"/>
      <c r="Z179" s="664"/>
      <c r="AA179" s="664"/>
      <c r="AB179" s="664"/>
      <c r="AC179" s="664"/>
      <c r="AD179" s="664"/>
      <c r="AE179" s="664"/>
      <c r="AF179" s="664"/>
      <c r="AG179" s="664"/>
      <c r="AH179" s="664"/>
      <c r="AI179" s="664"/>
      <c r="AJ179" s="664"/>
      <c r="AK179" s="664"/>
      <c r="AL179" s="664"/>
      <c r="AM179" s="664"/>
      <c r="AN179" s="664"/>
      <c r="AO179" s="664"/>
      <c r="AP179" s="664"/>
      <c r="AQ179" s="664"/>
      <c r="AR179" s="664"/>
      <c r="AS179" s="664"/>
      <c r="AT179" s="664"/>
      <c r="AU179" s="664"/>
      <c r="AV179" s="664"/>
      <c r="AW179" s="664"/>
      <c r="AX179" s="664"/>
      <c r="AY179" s="664"/>
      <c r="AZ179" s="216"/>
      <c r="BA179" s="474"/>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2141"/>
      <c r="BX179" s="2204"/>
      <c r="BY179" s="2205"/>
      <c r="BZ179" s="2205"/>
      <c r="CA179" s="2205"/>
      <c r="CB179" s="2205"/>
      <c r="CC179" s="2205"/>
      <c r="CD179" s="2205"/>
      <c r="CE179" s="2205"/>
      <c r="CF179" s="2205"/>
      <c r="CG179" s="2205"/>
      <c r="CH179" s="2205"/>
      <c r="CI179" s="2205"/>
      <c r="CJ179" s="2205"/>
      <c r="CK179" s="2205"/>
      <c r="CL179" s="2205"/>
      <c r="CM179" s="2205"/>
      <c r="CN179" s="2205"/>
      <c r="CO179" s="2205"/>
      <c r="CP179" s="2205"/>
      <c r="CQ179" s="2205"/>
      <c r="CR179" s="2205"/>
      <c r="CS179" s="2205"/>
      <c r="CT179" s="2205"/>
      <c r="CU179" s="2205"/>
      <c r="CV179" s="2205"/>
      <c r="CW179" s="2205"/>
      <c r="CX179" s="2205"/>
      <c r="CY179" s="2205"/>
      <c r="CZ179" s="2205"/>
    </row>
    <row r="180" s="693" customFormat="true" ht="15" customHeight="true" x14ac:dyDescent="0.2">
      <c r="A180" s="861"/>
      <c r="B180" s="885"/>
      <c r="C180" s="1042"/>
      <c r="D180" s="1043"/>
      <c r="E180" s="1043"/>
      <c r="F180" s="1043"/>
      <c r="G180" s="1044"/>
      <c r="H180" s="1045"/>
      <c r="I180" s="1043"/>
      <c r="J180" s="1043"/>
      <c r="K180" s="1043"/>
      <c r="L180" s="1046"/>
      <c r="M180" s="1047"/>
      <c r="N180" s="1043"/>
      <c r="O180" s="1043"/>
      <c r="P180" s="1043"/>
      <c r="Q180" s="1044"/>
      <c r="R180" s="1045"/>
      <c r="S180" s="1043"/>
      <c r="T180" s="1043"/>
      <c r="U180" s="1043"/>
      <c r="V180" s="1043"/>
      <c r="W180" s="2104"/>
      <c r="X180" s="664"/>
      <c r="Y180" s="664"/>
      <c r="Z180" s="664"/>
      <c r="AA180" s="664"/>
      <c r="AB180" s="664"/>
      <c r="AC180" s="664"/>
      <c r="AD180" s="664"/>
      <c r="AE180" s="664"/>
      <c r="AF180" s="664"/>
      <c r="AG180" s="664"/>
      <c r="AH180" s="664"/>
      <c r="AI180" s="664"/>
      <c r="AJ180" s="664"/>
      <c r="AK180" s="664"/>
      <c r="AL180" s="664"/>
      <c r="AM180" s="664"/>
      <c r="AN180" s="664"/>
      <c r="AO180" s="664"/>
      <c r="AP180" s="664"/>
      <c r="AQ180" s="664"/>
      <c r="AR180" s="664"/>
      <c r="AS180" s="664"/>
      <c r="AT180" s="664"/>
      <c r="AU180" s="664"/>
      <c r="AV180" s="664"/>
      <c r="AW180" s="664"/>
      <c r="AX180" s="664"/>
      <c r="AY180" s="664"/>
      <c r="AZ180" s="216"/>
      <c r="BA180" s="474"/>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2141"/>
      <c r="BX180" s="2204"/>
      <c r="BY180" s="2205"/>
      <c r="BZ180" s="2205"/>
      <c r="CA180" s="2205"/>
      <c r="CB180" s="2205"/>
      <c r="CC180" s="2205"/>
      <c r="CD180" s="2205"/>
      <c r="CE180" s="2205"/>
      <c r="CF180" s="2205"/>
      <c r="CG180" s="2205"/>
      <c r="CH180" s="2205"/>
      <c r="CI180" s="2205"/>
      <c r="CJ180" s="2205"/>
      <c r="CK180" s="2205"/>
      <c r="CL180" s="2205"/>
      <c r="CM180" s="2205"/>
      <c r="CN180" s="2205"/>
      <c r="CO180" s="2205"/>
      <c r="CP180" s="2205"/>
      <c r="CQ180" s="2205"/>
      <c r="CR180" s="2205"/>
      <c r="CS180" s="2205"/>
      <c r="CT180" s="2205"/>
      <c r="CU180" s="2205"/>
      <c r="CV180" s="2205"/>
      <c r="CW180" s="2205"/>
      <c r="CX180" s="2205"/>
      <c r="CY180" s="2205"/>
      <c r="CZ180" s="2205"/>
    </row>
    <row r="181" s="693" customFormat="true" ht="15" customHeight="true" x14ac:dyDescent="0.2">
      <c r="A181" s="861"/>
      <c r="B181" s="885"/>
      <c r="C181" s="1042"/>
      <c r="D181" s="1043"/>
      <c r="E181" s="1043"/>
      <c r="F181" s="1043"/>
      <c r="G181" s="1044"/>
      <c r="H181" s="1045"/>
      <c r="I181" s="1043"/>
      <c r="J181" s="1043"/>
      <c r="K181" s="1043"/>
      <c r="L181" s="1046"/>
      <c r="M181" s="1047"/>
      <c r="N181" s="1043"/>
      <c r="O181" s="1043"/>
      <c r="P181" s="1043"/>
      <c r="Q181" s="1044"/>
      <c r="R181" s="1045"/>
      <c r="S181" s="1043"/>
      <c r="T181" s="1043"/>
      <c r="U181" s="1043"/>
      <c r="V181" s="1043"/>
      <c r="W181" s="2104"/>
      <c r="X181" s="664"/>
      <c r="Y181" s="664"/>
      <c r="Z181" s="664"/>
      <c r="AA181" s="664"/>
      <c r="AB181" s="664"/>
      <c r="AC181" s="664"/>
      <c r="AD181" s="664"/>
      <c r="AE181" s="664"/>
      <c r="AF181" s="664"/>
      <c r="AG181" s="664"/>
      <c r="AH181" s="664"/>
      <c r="AI181" s="664"/>
      <c r="AJ181" s="664"/>
      <c r="AK181" s="664"/>
      <c r="AL181" s="664"/>
      <c r="AM181" s="664"/>
      <c r="AN181" s="664"/>
      <c r="AO181" s="664"/>
      <c r="AP181" s="664"/>
      <c r="AQ181" s="664"/>
      <c r="AR181" s="664"/>
      <c r="AS181" s="664"/>
      <c r="AT181" s="664"/>
      <c r="AU181" s="664"/>
      <c r="AV181" s="664"/>
      <c r="AW181" s="664"/>
      <c r="AX181" s="664"/>
      <c r="AY181" s="664"/>
      <c r="AZ181" s="216"/>
      <c r="BA181" s="474"/>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2141"/>
      <c r="BX181" s="2204"/>
      <c r="BY181" s="2205"/>
      <c r="BZ181" s="2205"/>
      <c r="CA181" s="2205"/>
      <c r="CB181" s="2205"/>
      <c r="CC181" s="2205"/>
      <c r="CD181" s="2205"/>
      <c r="CE181" s="2205"/>
      <c r="CF181" s="2205"/>
      <c r="CG181" s="2205"/>
      <c r="CH181" s="2205"/>
      <c r="CI181" s="2205"/>
      <c r="CJ181" s="2205"/>
      <c r="CK181" s="2205"/>
      <c r="CL181" s="2205"/>
      <c r="CM181" s="2205"/>
      <c r="CN181" s="2205"/>
      <c r="CO181" s="2205"/>
      <c r="CP181" s="2205"/>
      <c r="CQ181" s="2205"/>
      <c r="CR181" s="2205"/>
      <c r="CS181" s="2205"/>
      <c r="CT181" s="2205"/>
      <c r="CU181" s="2205"/>
      <c r="CV181" s="2205"/>
      <c r="CW181" s="2205"/>
      <c r="CX181" s="2205"/>
      <c r="CY181" s="2205"/>
      <c r="CZ181" s="2205"/>
    </row>
    <row r="182" s="693" customFormat="true" ht="15" customHeight="true" x14ac:dyDescent="0.2">
      <c r="A182" s="861"/>
      <c r="B182" s="885"/>
      <c r="C182" s="1042"/>
      <c r="D182" s="1043"/>
      <c r="E182" s="1043"/>
      <c r="F182" s="1043"/>
      <c r="G182" s="1044"/>
      <c r="H182" s="1045"/>
      <c r="I182" s="1043"/>
      <c r="J182" s="1043"/>
      <c r="K182" s="1043"/>
      <c r="L182" s="1046"/>
      <c r="M182" s="1047"/>
      <c r="N182" s="1043"/>
      <c r="O182" s="1043"/>
      <c r="P182" s="1043"/>
      <c r="Q182" s="1044"/>
      <c r="R182" s="1045"/>
      <c r="S182" s="1043"/>
      <c r="T182" s="1043"/>
      <c r="U182" s="1043"/>
      <c r="V182" s="1043"/>
      <c r="W182" s="2104"/>
      <c r="X182" s="664"/>
      <c r="Y182" s="664"/>
      <c r="Z182" s="664"/>
      <c r="AA182" s="664"/>
      <c r="AB182" s="664"/>
      <c r="AC182" s="664"/>
      <c r="AD182" s="664"/>
      <c r="AE182" s="664"/>
      <c r="AF182" s="664"/>
      <c r="AG182" s="664"/>
      <c r="AH182" s="664"/>
      <c r="AI182" s="664"/>
      <c r="AJ182" s="664"/>
      <c r="AK182" s="664"/>
      <c r="AL182" s="664"/>
      <c r="AM182" s="664"/>
      <c r="AN182" s="664"/>
      <c r="AO182" s="664"/>
      <c r="AP182" s="664"/>
      <c r="AQ182" s="664"/>
      <c r="AR182" s="664"/>
      <c r="AS182" s="664"/>
      <c r="AT182" s="664"/>
      <c r="AU182" s="664"/>
      <c r="AV182" s="664"/>
      <c r="AW182" s="664"/>
      <c r="AX182" s="664"/>
      <c r="AY182" s="664"/>
      <c r="AZ182" s="216"/>
      <c r="BA182" s="474"/>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2141"/>
      <c r="BX182" s="2204"/>
      <c r="BY182" s="2205"/>
      <c r="BZ182" s="2205"/>
      <c r="CA182" s="2205"/>
      <c r="CB182" s="2205"/>
      <c r="CC182" s="2205"/>
      <c r="CD182" s="2205"/>
      <c r="CE182" s="2205"/>
      <c r="CF182" s="2205"/>
      <c r="CG182" s="2205"/>
      <c r="CH182" s="2205"/>
      <c r="CI182" s="2205"/>
      <c r="CJ182" s="2205"/>
      <c r="CK182" s="2205"/>
      <c r="CL182" s="2205"/>
      <c r="CM182" s="2205"/>
      <c r="CN182" s="2205"/>
      <c r="CO182" s="2205"/>
      <c r="CP182" s="2205"/>
      <c r="CQ182" s="2205"/>
      <c r="CR182" s="2205"/>
      <c r="CS182" s="2205"/>
      <c r="CT182" s="2205"/>
      <c r="CU182" s="2205"/>
      <c r="CV182" s="2205"/>
      <c r="CW182" s="2205"/>
      <c r="CX182" s="2205"/>
      <c r="CY182" s="2205"/>
      <c r="CZ182" s="2205"/>
    </row>
    <row r="183" s="693" customFormat="true" ht="15" customHeight="true" x14ac:dyDescent="0.2">
      <c r="A183" s="861"/>
      <c r="B183" s="885"/>
      <c r="C183" s="1042"/>
      <c r="D183" s="1043"/>
      <c r="E183" s="1043"/>
      <c r="F183" s="1043"/>
      <c r="G183" s="1044"/>
      <c r="H183" s="1045"/>
      <c r="I183" s="1043"/>
      <c r="J183" s="1043"/>
      <c r="K183" s="1043"/>
      <c r="L183" s="1046"/>
      <c r="M183" s="1047"/>
      <c r="N183" s="1043"/>
      <c r="O183" s="1043"/>
      <c r="P183" s="1043"/>
      <c r="Q183" s="1044"/>
      <c r="R183" s="1045"/>
      <c r="S183" s="1043"/>
      <c r="T183" s="1043"/>
      <c r="U183" s="1043"/>
      <c r="V183" s="1043"/>
      <c r="W183" s="2104"/>
      <c r="X183" s="664"/>
      <c r="Y183" s="664"/>
      <c r="Z183" s="664"/>
      <c r="AA183" s="664"/>
      <c r="AB183" s="664"/>
      <c r="AC183" s="664"/>
      <c r="AD183" s="664"/>
      <c r="AE183" s="664"/>
      <c r="AF183" s="664"/>
      <c r="AG183" s="664"/>
      <c r="AH183" s="664"/>
      <c r="AI183" s="664"/>
      <c r="AJ183" s="664"/>
      <c r="AK183" s="664"/>
      <c r="AL183" s="664"/>
      <c r="AM183" s="664"/>
      <c r="AN183" s="664"/>
      <c r="AO183" s="664"/>
      <c r="AP183" s="664"/>
      <c r="AQ183" s="664"/>
      <c r="AR183" s="664"/>
      <c r="AS183" s="664"/>
      <c r="AT183" s="664"/>
      <c r="AU183" s="664"/>
      <c r="AV183" s="664"/>
      <c r="AW183" s="664"/>
      <c r="AX183" s="664"/>
      <c r="AY183" s="664"/>
      <c r="AZ183" s="216"/>
      <c r="BA183" s="474"/>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2141"/>
      <c r="BX183" s="2204"/>
      <c r="BY183" s="2205"/>
      <c r="BZ183" s="2205"/>
      <c r="CA183" s="2205"/>
      <c r="CB183" s="2205"/>
      <c r="CC183" s="2205"/>
      <c r="CD183" s="2205"/>
      <c r="CE183" s="2205"/>
      <c r="CF183" s="2205"/>
      <c r="CG183" s="2205"/>
      <c r="CH183" s="2205"/>
      <c r="CI183" s="2205"/>
      <c r="CJ183" s="2205"/>
      <c r="CK183" s="2205"/>
      <c r="CL183" s="2205"/>
      <c r="CM183" s="2205"/>
      <c r="CN183" s="2205"/>
      <c r="CO183" s="2205"/>
      <c r="CP183" s="2205"/>
      <c r="CQ183" s="2205"/>
      <c r="CR183" s="2205"/>
      <c r="CS183" s="2205"/>
      <c r="CT183" s="2205"/>
      <c r="CU183" s="2205"/>
      <c r="CV183" s="2205"/>
      <c r="CW183" s="2205"/>
      <c r="CX183" s="2205"/>
      <c r="CY183" s="2205"/>
      <c r="CZ183" s="2205"/>
    </row>
    <row r="184" s="693" customFormat="true" ht="15" customHeight="true" x14ac:dyDescent="0.2">
      <c r="A184" s="861"/>
      <c r="B184" s="885"/>
      <c r="C184" s="1042"/>
      <c r="D184" s="1043"/>
      <c r="E184" s="1043"/>
      <c r="F184" s="1043"/>
      <c r="G184" s="1044"/>
      <c r="H184" s="1045"/>
      <c r="I184" s="1043"/>
      <c r="J184" s="1043"/>
      <c r="K184" s="1043"/>
      <c r="L184" s="1046"/>
      <c r="M184" s="1047"/>
      <c r="N184" s="1043"/>
      <c r="O184" s="1043"/>
      <c r="P184" s="1043"/>
      <c r="Q184" s="1044"/>
      <c r="R184" s="1045"/>
      <c r="S184" s="1043"/>
      <c r="T184" s="1043"/>
      <c r="U184" s="1043"/>
      <c r="V184" s="1043"/>
      <c r="W184" s="2104"/>
      <c r="X184" s="664"/>
      <c r="Y184" s="664"/>
      <c r="Z184" s="664"/>
      <c r="AA184" s="664"/>
      <c r="AB184" s="664"/>
      <c r="AC184" s="664"/>
      <c r="AD184" s="664"/>
      <c r="AE184" s="664"/>
      <c r="AF184" s="664"/>
      <c r="AG184" s="664"/>
      <c r="AH184" s="664"/>
      <c r="AI184" s="664"/>
      <c r="AJ184" s="664"/>
      <c r="AK184" s="664"/>
      <c r="AL184" s="664"/>
      <c r="AM184" s="664"/>
      <c r="AN184" s="664"/>
      <c r="AO184" s="664"/>
      <c r="AP184" s="664"/>
      <c r="AQ184" s="664"/>
      <c r="AR184" s="664"/>
      <c r="AS184" s="664"/>
      <c r="AT184" s="664"/>
      <c r="AU184" s="664"/>
      <c r="AV184" s="664"/>
      <c r="AW184" s="664"/>
      <c r="AX184" s="664"/>
      <c r="AY184" s="664"/>
      <c r="AZ184" s="216"/>
      <c r="BA184" s="474"/>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2141"/>
      <c r="BX184" s="2204"/>
      <c r="BY184" s="2205"/>
      <c r="BZ184" s="2205"/>
      <c r="CA184" s="2205"/>
      <c r="CB184" s="2205"/>
      <c r="CC184" s="2205"/>
      <c r="CD184" s="2205"/>
      <c r="CE184" s="2205"/>
      <c r="CF184" s="2205"/>
      <c r="CG184" s="2205"/>
      <c r="CH184" s="2205"/>
      <c r="CI184" s="2205"/>
      <c r="CJ184" s="2205"/>
      <c r="CK184" s="2205"/>
      <c r="CL184" s="2205"/>
      <c r="CM184" s="2205"/>
      <c r="CN184" s="2205"/>
      <c r="CO184" s="2205"/>
      <c r="CP184" s="2205"/>
      <c r="CQ184" s="2205"/>
      <c r="CR184" s="2205"/>
      <c r="CS184" s="2205"/>
      <c r="CT184" s="2205"/>
      <c r="CU184" s="2205"/>
      <c r="CV184" s="2205"/>
      <c r="CW184" s="2205"/>
      <c r="CX184" s="2205"/>
      <c r="CY184" s="2205"/>
      <c r="CZ184" s="2205"/>
    </row>
    <row r="185" s="693" customFormat="true" ht="15" customHeight="true" x14ac:dyDescent="0.2">
      <c r="A185" s="861"/>
      <c r="B185" s="885"/>
      <c r="C185" s="1042"/>
      <c r="D185" s="1043"/>
      <c r="E185" s="1043"/>
      <c r="F185" s="1043"/>
      <c r="G185" s="1044"/>
      <c r="H185" s="1045"/>
      <c r="I185" s="1043"/>
      <c r="J185" s="1043"/>
      <c r="K185" s="1043"/>
      <c r="L185" s="1046"/>
      <c r="M185" s="1047"/>
      <c r="N185" s="1043"/>
      <c r="O185" s="1043"/>
      <c r="P185" s="1043"/>
      <c r="Q185" s="1044"/>
      <c r="R185" s="1045"/>
      <c r="S185" s="1043"/>
      <c r="T185" s="1043"/>
      <c r="U185" s="1043"/>
      <c r="V185" s="1043"/>
      <c r="W185" s="2104"/>
      <c r="X185" s="664"/>
      <c r="Y185" s="664"/>
      <c r="Z185" s="664"/>
      <c r="AA185" s="664"/>
      <c r="AB185" s="664"/>
      <c r="AC185" s="664"/>
      <c r="AD185" s="664"/>
      <c r="AE185" s="664"/>
      <c r="AF185" s="664"/>
      <c r="AG185" s="664"/>
      <c r="AH185" s="664"/>
      <c r="AI185" s="664"/>
      <c r="AJ185" s="664"/>
      <c r="AK185" s="664"/>
      <c r="AL185" s="664"/>
      <c r="AM185" s="664"/>
      <c r="AN185" s="664"/>
      <c r="AO185" s="664"/>
      <c r="AP185" s="664"/>
      <c r="AQ185" s="664"/>
      <c r="AR185" s="664"/>
      <c r="AS185" s="664"/>
      <c r="AT185" s="664"/>
      <c r="AU185" s="664"/>
      <c r="AV185" s="664"/>
      <c r="AW185" s="664"/>
      <c r="AX185" s="664"/>
      <c r="AY185" s="664"/>
      <c r="AZ185" s="216"/>
      <c r="BA185" s="474"/>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2141"/>
      <c r="BX185" s="2204"/>
      <c r="BY185" s="2205"/>
      <c r="BZ185" s="2205"/>
      <c r="CA185" s="2205"/>
      <c r="CB185" s="2205"/>
      <c r="CC185" s="2205"/>
      <c r="CD185" s="2205"/>
      <c r="CE185" s="2205"/>
      <c r="CF185" s="2205"/>
      <c r="CG185" s="2205"/>
      <c r="CH185" s="2205"/>
      <c r="CI185" s="2205"/>
      <c r="CJ185" s="2205"/>
      <c r="CK185" s="2205"/>
      <c r="CL185" s="2205"/>
      <c r="CM185" s="2205"/>
      <c r="CN185" s="2205"/>
      <c r="CO185" s="2205"/>
      <c r="CP185" s="2205"/>
      <c r="CQ185" s="2205"/>
      <c r="CR185" s="2205"/>
      <c r="CS185" s="2205"/>
      <c r="CT185" s="2205"/>
      <c r="CU185" s="2205"/>
      <c r="CV185" s="2205"/>
      <c r="CW185" s="2205"/>
      <c r="CX185" s="2205"/>
      <c r="CY185" s="2205"/>
      <c r="CZ185" s="2205"/>
    </row>
    <row r="186" s="693" customFormat="true" ht="15" customHeight="true" x14ac:dyDescent="0.2">
      <c r="A186" s="861"/>
      <c r="B186" s="885"/>
      <c r="C186" s="1042"/>
      <c r="D186" s="1043"/>
      <c r="E186" s="1043"/>
      <c r="F186" s="1043"/>
      <c r="G186" s="1044"/>
      <c r="H186" s="1045"/>
      <c r="I186" s="1043"/>
      <c r="J186" s="1043"/>
      <c r="K186" s="1043"/>
      <c r="L186" s="1046"/>
      <c r="M186" s="1047"/>
      <c r="N186" s="1043"/>
      <c r="O186" s="1043"/>
      <c r="P186" s="1043"/>
      <c r="Q186" s="1044"/>
      <c r="R186" s="1045"/>
      <c r="S186" s="1043"/>
      <c r="T186" s="1043"/>
      <c r="U186" s="1043"/>
      <c r="V186" s="1043"/>
      <c r="W186" s="2104"/>
      <c r="X186" s="664"/>
      <c r="Y186" s="664"/>
      <c r="Z186" s="664"/>
      <c r="AA186" s="664"/>
      <c r="AB186" s="664"/>
      <c r="AC186" s="664"/>
      <c r="AD186" s="664"/>
      <c r="AE186" s="664"/>
      <c r="AF186" s="664"/>
      <c r="AG186" s="664"/>
      <c r="AH186" s="664"/>
      <c r="AI186" s="664"/>
      <c r="AJ186" s="664"/>
      <c r="AK186" s="664"/>
      <c r="AL186" s="664"/>
      <c r="AM186" s="664"/>
      <c r="AN186" s="664"/>
      <c r="AO186" s="664"/>
      <c r="AP186" s="664"/>
      <c r="AQ186" s="664"/>
      <c r="AR186" s="664"/>
      <c r="AS186" s="664"/>
      <c r="AT186" s="664"/>
      <c r="AU186" s="664"/>
      <c r="AV186" s="664"/>
      <c r="AW186" s="664"/>
      <c r="AX186" s="664"/>
      <c r="AY186" s="664"/>
      <c r="AZ186" s="216"/>
      <c r="BA186" s="474"/>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2141"/>
      <c r="BX186" s="2204"/>
      <c r="BY186" s="2205"/>
      <c r="BZ186" s="2205"/>
      <c r="CA186" s="2205"/>
      <c r="CB186" s="2205"/>
      <c r="CC186" s="2205"/>
      <c r="CD186" s="2205"/>
      <c r="CE186" s="2205"/>
      <c r="CF186" s="2205"/>
      <c r="CG186" s="2205"/>
      <c r="CH186" s="2205"/>
      <c r="CI186" s="2205"/>
      <c r="CJ186" s="2205"/>
      <c r="CK186" s="2205"/>
      <c r="CL186" s="2205"/>
      <c r="CM186" s="2205"/>
      <c r="CN186" s="2205"/>
      <c r="CO186" s="2205"/>
      <c r="CP186" s="2205"/>
      <c r="CQ186" s="2205"/>
      <c r="CR186" s="2205"/>
      <c r="CS186" s="2205"/>
      <c r="CT186" s="2205"/>
      <c r="CU186" s="2205"/>
      <c r="CV186" s="2205"/>
      <c r="CW186" s="2205"/>
      <c r="CX186" s="2205"/>
      <c r="CY186" s="2205"/>
      <c r="CZ186" s="2205"/>
    </row>
    <row r="187" s="693" customFormat="true" ht="15" customHeight="true" x14ac:dyDescent="0.2">
      <c r="A187" s="861"/>
      <c r="B187" s="885"/>
      <c r="C187" s="1042"/>
      <c r="D187" s="1043"/>
      <c r="E187" s="1043"/>
      <c r="F187" s="1043"/>
      <c r="G187" s="1044"/>
      <c r="H187" s="1045"/>
      <c r="I187" s="1043"/>
      <c r="J187" s="1043"/>
      <c r="K187" s="1043"/>
      <c r="L187" s="1046"/>
      <c r="M187" s="1047"/>
      <c r="N187" s="1043"/>
      <c r="O187" s="1043"/>
      <c r="P187" s="1043"/>
      <c r="Q187" s="1044"/>
      <c r="R187" s="1045"/>
      <c r="S187" s="1043"/>
      <c r="T187" s="1043"/>
      <c r="U187" s="1043"/>
      <c r="V187" s="1043"/>
      <c r="W187" s="2104"/>
      <c r="X187" s="664"/>
      <c r="Y187" s="664"/>
      <c r="Z187" s="664"/>
      <c r="AA187" s="664"/>
      <c r="AB187" s="664"/>
      <c r="AC187" s="664"/>
      <c r="AD187" s="664"/>
      <c r="AE187" s="664"/>
      <c r="AF187" s="664"/>
      <c r="AG187" s="664"/>
      <c r="AH187" s="664"/>
      <c r="AI187" s="664"/>
      <c r="AJ187" s="664"/>
      <c r="AK187" s="664"/>
      <c r="AL187" s="664"/>
      <c r="AM187" s="664"/>
      <c r="AN187" s="664"/>
      <c r="AO187" s="664"/>
      <c r="AP187" s="664"/>
      <c r="AQ187" s="664"/>
      <c r="AR187" s="664"/>
      <c r="AS187" s="664"/>
      <c r="AT187" s="664"/>
      <c r="AU187" s="664"/>
      <c r="AV187" s="664"/>
      <c r="AW187" s="664"/>
      <c r="AX187" s="664"/>
      <c r="AY187" s="664"/>
      <c r="AZ187" s="216"/>
      <c r="BA187" s="474"/>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2141"/>
      <c r="BX187" s="2204"/>
      <c r="BY187" s="2205"/>
      <c r="BZ187" s="2205"/>
      <c r="CA187" s="2205"/>
      <c r="CB187" s="2205"/>
      <c r="CC187" s="2205"/>
      <c r="CD187" s="2205"/>
      <c r="CE187" s="2205"/>
      <c r="CF187" s="2205"/>
      <c r="CG187" s="2205"/>
      <c r="CH187" s="2205"/>
      <c r="CI187" s="2205"/>
      <c r="CJ187" s="2205"/>
      <c r="CK187" s="2205"/>
      <c r="CL187" s="2205"/>
      <c r="CM187" s="2205"/>
      <c r="CN187" s="2205"/>
      <c r="CO187" s="2205"/>
      <c r="CP187" s="2205"/>
      <c r="CQ187" s="2205"/>
      <c r="CR187" s="2205"/>
      <c r="CS187" s="2205"/>
      <c r="CT187" s="2205"/>
      <c r="CU187" s="2205"/>
      <c r="CV187" s="2205"/>
      <c r="CW187" s="2205"/>
      <c r="CX187" s="2205"/>
      <c r="CY187" s="2205"/>
      <c r="CZ187" s="2205"/>
    </row>
    <row r="188" s="693" customFormat="true" ht="15" customHeight="true" x14ac:dyDescent="0.2">
      <c r="A188" s="861"/>
      <c r="B188" s="885"/>
      <c r="C188" s="1042"/>
      <c r="D188" s="1043"/>
      <c r="E188" s="1043"/>
      <c r="F188" s="1043"/>
      <c r="G188" s="1044"/>
      <c r="H188" s="1045"/>
      <c r="I188" s="1043"/>
      <c r="J188" s="1043"/>
      <c r="K188" s="1043"/>
      <c r="L188" s="1046"/>
      <c r="M188" s="1047"/>
      <c r="N188" s="1043"/>
      <c r="O188" s="1043"/>
      <c r="P188" s="1043"/>
      <c r="Q188" s="1044"/>
      <c r="R188" s="1045"/>
      <c r="S188" s="1043"/>
      <c r="T188" s="1043"/>
      <c r="U188" s="1043"/>
      <c r="V188" s="1043"/>
      <c r="W188" s="2104"/>
      <c r="X188" s="664"/>
      <c r="Y188" s="664"/>
      <c r="Z188" s="664"/>
      <c r="AA188" s="664"/>
      <c r="AB188" s="664"/>
      <c r="AC188" s="664"/>
      <c r="AD188" s="664"/>
      <c r="AE188" s="664"/>
      <c r="AF188" s="664"/>
      <c r="AG188" s="664"/>
      <c r="AH188" s="664"/>
      <c r="AI188" s="664"/>
      <c r="AJ188" s="664"/>
      <c r="AK188" s="664"/>
      <c r="AL188" s="664"/>
      <c r="AM188" s="664"/>
      <c r="AN188" s="664"/>
      <c r="AO188" s="664"/>
      <c r="AP188" s="664"/>
      <c r="AQ188" s="664"/>
      <c r="AR188" s="664"/>
      <c r="AS188" s="664"/>
      <c r="AT188" s="664"/>
      <c r="AU188" s="664"/>
      <c r="AV188" s="664"/>
      <c r="AW188" s="664"/>
      <c r="AX188" s="664"/>
      <c r="AY188" s="664"/>
      <c r="AZ188" s="216"/>
      <c r="BA188" s="474"/>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2141"/>
      <c r="BX188" s="2204"/>
      <c r="BY188" s="2205"/>
      <c r="BZ188" s="2205"/>
      <c r="CA188" s="2205"/>
      <c r="CB188" s="2205"/>
      <c r="CC188" s="2205"/>
      <c r="CD188" s="2205"/>
      <c r="CE188" s="2205"/>
      <c r="CF188" s="2205"/>
      <c r="CG188" s="2205"/>
      <c r="CH188" s="2205"/>
      <c r="CI188" s="2205"/>
      <c r="CJ188" s="2205"/>
      <c r="CK188" s="2205"/>
      <c r="CL188" s="2205"/>
      <c r="CM188" s="2205"/>
      <c r="CN188" s="2205"/>
      <c r="CO188" s="2205"/>
      <c r="CP188" s="2205"/>
      <c r="CQ188" s="2205"/>
      <c r="CR188" s="2205"/>
      <c r="CS188" s="2205"/>
      <c r="CT188" s="2205"/>
      <c r="CU188" s="2205"/>
      <c r="CV188" s="2205"/>
      <c r="CW188" s="2205"/>
      <c r="CX188" s="2205"/>
      <c r="CY188" s="2205"/>
      <c r="CZ188" s="2205"/>
    </row>
    <row r="189" s="693" customFormat="true" ht="15" customHeight="true" x14ac:dyDescent="0.2">
      <c r="A189" s="861"/>
      <c r="B189" s="885"/>
      <c r="C189" s="1042"/>
      <c r="D189" s="1043"/>
      <c r="E189" s="1043"/>
      <c r="F189" s="1043"/>
      <c r="G189" s="1044"/>
      <c r="H189" s="1045"/>
      <c r="I189" s="1043"/>
      <c r="J189" s="1043"/>
      <c r="K189" s="1043"/>
      <c r="L189" s="1046"/>
      <c r="M189" s="1047"/>
      <c r="N189" s="1043"/>
      <c r="O189" s="1043"/>
      <c r="P189" s="1043"/>
      <c r="Q189" s="1044"/>
      <c r="R189" s="1045"/>
      <c r="S189" s="1043"/>
      <c r="T189" s="1043"/>
      <c r="U189" s="1043"/>
      <c r="V189" s="1043"/>
      <c r="W189" s="2104"/>
      <c r="X189" s="664"/>
      <c r="Y189" s="664"/>
      <c r="Z189" s="664"/>
      <c r="AA189" s="664"/>
      <c r="AB189" s="664"/>
      <c r="AC189" s="664"/>
      <c r="AD189" s="664"/>
      <c r="AE189" s="664"/>
      <c r="AF189" s="664"/>
      <c r="AG189" s="664"/>
      <c r="AH189" s="664"/>
      <c r="AI189" s="664"/>
      <c r="AJ189" s="664"/>
      <c r="AK189" s="664"/>
      <c r="AL189" s="664"/>
      <c r="AM189" s="664"/>
      <c r="AN189" s="664"/>
      <c r="AO189" s="664"/>
      <c r="AP189" s="664"/>
      <c r="AQ189" s="664"/>
      <c r="AR189" s="664"/>
      <c r="AS189" s="664"/>
      <c r="AT189" s="664"/>
      <c r="AU189" s="664"/>
      <c r="AV189" s="664"/>
      <c r="AW189" s="664"/>
      <c r="AX189" s="664"/>
      <c r="AY189" s="664"/>
      <c r="AZ189" s="216"/>
      <c r="BA189" s="474"/>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2141"/>
      <c r="BX189" s="2204"/>
      <c r="BY189" s="2205"/>
      <c r="BZ189" s="2205"/>
      <c r="CA189" s="2205"/>
      <c r="CB189" s="2205"/>
      <c r="CC189" s="2205"/>
      <c r="CD189" s="2205"/>
      <c r="CE189" s="2205"/>
      <c r="CF189" s="2205"/>
      <c r="CG189" s="2205"/>
      <c r="CH189" s="2205"/>
      <c r="CI189" s="2205"/>
      <c r="CJ189" s="2205"/>
      <c r="CK189" s="2205"/>
      <c r="CL189" s="2205"/>
      <c r="CM189" s="2205"/>
      <c r="CN189" s="2205"/>
      <c r="CO189" s="2205"/>
      <c r="CP189" s="2205"/>
      <c r="CQ189" s="2205"/>
      <c r="CR189" s="2205"/>
      <c r="CS189" s="2205"/>
      <c r="CT189" s="2205"/>
      <c r="CU189" s="2205"/>
      <c r="CV189" s="2205"/>
      <c r="CW189" s="2205"/>
      <c r="CX189" s="2205"/>
      <c r="CY189" s="2205"/>
      <c r="CZ189" s="2205"/>
    </row>
    <row r="190" s="693" customFormat="true" ht="15" customHeight="true" x14ac:dyDescent="0.2">
      <c r="A190" s="861"/>
      <c r="B190" s="885"/>
      <c r="C190" s="1042"/>
      <c r="D190" s="1043"/>
      <c r="E190" s="1043"/>
      <c r="F190" s="1043"/>
      <c r="G190" s="1044"/>
      <c r="H190" s="1045"/>
      <c r="I190" s="1043"/>
      <c r="J190" s="1043"/>
      <c r="K190" s="1043"/>
      <c r="L190" s="1046"/>
      <c r="M190" s="1047"/>
      <c r="N190" s="1043"/>
      <c r="O190" s="1043"/>
      <c r="P190" s="1043"/>
      <c r="Q190" s="1044"/>
      <c r="R190" s="1045"/>
      <c r="S190" s="1043"/>
      <c r="T190" s="1043"/>
      <c r="U190" s="1043"/>
      <c r="V190" s="1043"/>
      <c r="W190" s="2104"/>
      <c r="X190" s="664"/>
      <c r="Y190" s="664"/>
      <c r="Z190" s="664"/>
      <c r="AA190" s="664"/>
      <c r="AB190" s="664"/>
      <c r="AC190" s="664"/>
      <c r="AD190" s="664"/>
      <c r="AE190" s="664"/>
      <c r="AF190" s="664"/>
      <c r="AG190" s="664"/>
      <c r="AH190" s="664"/>
      <c r="AI190" s="664"/>
      <c r="AJ190" s="664"/>
      <c r="AK190" s="664"/>
      <c r="AL190" s="664"/>
      <c r="AM190" s="664"/>
      <c r="AN190" s="664"/>
      <c r="AO190" s="664"/>
      <c r="AP190" s="664"/>
      <c r="AQ190" s="664"/>
      <c r="AR190" s="664"/>
      <c r="AS190" s="664"/>
      <c r="AT190" s="664"/>
      <c r="AU190" s="664"/>
      <c r="AV190" s="664"/>
      <c r="AW190" s="664"/>
      <c r="AX190" s="664"/>
      <c r="AY190" s="664"/>
      <c r="AZ190" s="216"/>
      <c r="BA190" s="474"/>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2141"/>
      <c r="BX190" s="2204"/>
      <c r="BY190" s="2205"/>
      <c r="BZ190" s="2205"/>
      <c r="CA190" s="2205"/>
      <c r="CB190" s="2205"/>
      <c r="CC190" s="2205"/>
      <c r="CD190" s="2205"/>
      <c r="CE190" s="2205"/>
      <c r="CF190" s="2205"/>
      <c r="CG190" s="2205"/>
      <c r="CH190" s="2205"/>
      <c r="CI190" s="2205"/>
      <c r="CJ190" s="2205"/>
      <c r="CK190" s="2205"/>
      <c r="CL190" s="2205"/>
      <c r="CM190" s="2205"/>
      <c r="CN190" s="2205"/>
      <c r="CO190" s="2205"/>
      <c r="CP190" s="2205"/>
      <c r="CQ190" s="2205"/>
      <c r="CR190" s="2205"/>
      <c r="CS190" s="2205"/>
      <c r="CT190" s="2205"/>
      <c r="CU190" s="2205"/>
      <c r="CV190" s="2205"/>
      <c r="CW190" s="2205"/>
      <c r="CX190" s="2205"/>
      <c r="CY190" s="2205"/>
      <c r="CZ190" s="2205"/>
    </row>
    <row r="191" s="693" customFormat="true" ht="15" customHeight="true" x14ac:dyDescent="0.2">
      <c r="A191" s="862"/>
      <c r="B191" s="886"/>
      <c r="C191" s="1048"/>
      <c r="D191" s="1049"/>
      <c r="E191" s="1049"/>
      <c r="F191" s="1049"/>
      <c r="G191" s="1050"/>
      <c r="H191" s="1051"/>
      <c r="I191" s="1049"/>
      <c r="J191" s="1049"/>
      <c r="K191" s="1049"/>
      <c r="L191" s="1052"/>
      <c r="M191" s="1053"/>
      <c r="N191" s="1049"/>
      <c r="O191" s="1049"/>
      <c r="P191" s="1049"/>
      <c r="Q191" s="1050"/>
      <c r="R191" s="1051"/>
      <c r="S191" s="1049"/>
      <c r="T191" s="1049"/>
      <c r="U191" s="1049"/>
      <c r="V191" s="1049"/>
      <c r="W191" s="2105"/>
      <c r="X191" s="664"/>
      <c r="Y191" s="664"/>
      <c r="Z191" s="664"/>
      <c r="AA191" s="664"/>
      <c r="AB191" s="664"/>
      <c r="AC191" s="664"/>
      <c r="AD191" s="664"/>
      <c r="AE191" s="664"/>
      <c r="AF191" s="664"/>
      <c r="AG191" s="664"/>
      <c r="AH191" s="664"/>
      <c r="AI191" s="664"/>
      <c r="AJ191" s="664"/>
      <c r="AK191" s="664"/>
      <c r="AL191" s="664"/>
      <c r="AM191" s="664"/>
      <c r="AN191" s="664"/>
      <c r="AO191" s="664"/>
      <c r="AP191" s="664"/>
      <c r="AQ191" s="664"/>
      <c r="AR191" s="664"/>
      <c r="AS191" s="664"/>
      <c r="AT191" s="664"/>
      <c r="AU191" s="664"/>
      <c r="AV191" s="664"/>
      <c r="AW191" s="664"/>
      <c r="AX191" s="664"/>
      <c r="AY191" s="664"/>
      <c r="AZ191" s="216"/>
      <c r="BA191" s="474"/>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2141"/>
      <c r="BX191" s="2204"/>
      <c r="BY191" s="2205"/>
      <c r="BZ191" s="2205"/>
      <c r="CA191" s="2205"/>
      <c r="CB191" s="2205"/>
      <c r="CC191" s="2205"/>
      <c r="CD191" s="2205"/>
      <c r="CE191" s="2205"/>
      <c r="CF191" s="2205"/>
      <c r="CG191" s="2205"/>
      <c r="CH191" s="2205"/>
      <c r="CI191" s="2205"/>
      <c r="CJ191" s="2205"/>
      <c r="CK191" s="2205"/>
      <c r="CL191" s="2205"/>
      <c r="CM191" s="2205"/>
      <c r="CN191" s="2205"/>
      <c r="CO191" s="2205"/>
      <c r="CP191" s="2205"/>
      <c r="CQ191" s="2205"/>
      <c r="CR191" s="2205"/>
      <c r="CS191" s="2205"/>
      <c r="CT191" s="2205"/>
      <c r="CU191" s="2205"/>
      <c r="CV191" s="2205"/>
      <c r="CW191" s="2205"/>
      <c r="CX191" s="2205"/>
      <c r="CY191" s="2205"/>
      <c r="CZ191" s="2205"/>
    </row>
    <row r="192" s="693" customFormat="true" ht="15" customHeight="true" x14ac:dyDescent="0.2">
      <c r="A192" s="769"/>
      <c r="B192" s="887"/>
      <c r="C192" s="972"/>
      <c r="D192" s="934"/>
      <c r="E192" s="934"/>
      <c r="F192" s="934"/>
      <c r="G192" s="935"/>
      <c r="H192" s="973"/>
      <c r="I192" s="934"/>
      <c r="J192" s="934"/>
      <c r="K192" s="934"/>
      <c r="L192" s="974"/>
      <c r="M192" s="972"/>
      <c r="N192" s="934"/>
      <c r="O192" s="934"/>
      <c r="P192" s="934"/>
      <c r="Q192" s="935"/>
      <c r="R192" s="973"/>
      <c r="S192" s="934"/>
      <c r="T192" s="934"/>
      <c r="U192" s="934"/>
      <c r="V192" s="934"/>
      <c r="W192" s="974"/>
      <c r="X192" s="664"/>
      <c r="Y192" s="664"/>
      <c r="Z192" s="664"/>
      <c r="AA192" s="664"/>
      <c r="AB192" s="664"/>
      <c r="AC192" s="664"/>
      <c r="AD192" s="664"/>
      <c r="AE192" s="664"/>
      <c r="AF192" s="664"/>
      <c r="AG192" s="664"/>
      <c r="AH192" s="664"/>
      <c r="AI192" s="664"/>
      <c r="AJ192" s="664"/>
      <c r="AK192" s="664"/>
      <c r="AL192" s="664"/>
      <c r="AM192" s="664"/>
      <c r="AN192" s="664"/>
      <c r="AO192" s="664"/>
      <c r="AP192" s="664"/>
      <c r="AQ192" s="664"/>
      <c r="AR192" s="664"/>
      <c r="AS192" s="664"/>
      <c r="AT192" s="664"/>
      <c r="AU192" s="664"/>
      <c r="AV192" s="664"/>
      <c r="AW192" s="664"/>
      <c r="AX192" s="664"/>
      <c r="AY192" s="664"/>
      <c r="AZ192" s="216"/>
      <c r="BA192" s="474"/>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2141"/>
      <c r="BX192" s="2204"/>
      <c r="BY192" s="2205"/>
      <c r="BZ192" s="2205"/>
      <c r="CA192" s="2205"/>
      <c r="CB192" s="2205"/>
      <c r="CC192" s="2205"/>
      <c r="CD192" s="2205"/>
      <c r="CE192" s="2205"/>
      <c r="CF192" s="2205"/>
      <c r="CG192" s="2205"/>
      <c r="CH192" s="2205"/>
      <c r="CI192" s="2205"/>
      <c r="CJ192" s="2205"/>
      <c r="CK192" s="2205"/>
      <c r="CL192" s="2205"/>
      <c r="CM192" s="2205"/>
      <c r="CN192" s="2205"/>
      <c r="CO192" s="2205"/>
      <c r="CP192" s="2205"/>
      <c r="CQ192" s="2205"/>
      <c r="CR192" s="2205"/>
      <c r="CS192" s="2205"/>
      <c r="CT192" s="2205"/>
      <c r="CU192" s="2205"/>
      <c r="CV192" s="2205"/>
      <c r="CW192" s="2205"/>
      <c r="CX192" s="2205"/>
      <c r="CY192" s="2205"/>
      <c r="CZ192" s="2205"/>
    </row>
    <row r="193" s="131" customFormat="true" ht="15" customHeight="true" x14ac:dyDescent="0.2">
      <c r="A193" s="770"/>
      <c r="B193" s="888"/>
      <c r="C193" s="972"/>
      <c r="D193" s="934"/>
      <c r="E193" s="934"/>
      <c r="F193" s="934"/>
      <c r="G193" s="935"/>
      <c r="H193" s="973"/>
      <c r="I193" s="934"/>
      <c r="J193" s="934"/>
      <c r="K193" s="934"/>
      <c r="L193" s="974"/>
      <c r="M193" s="972"/>
      <c r="N193" s="934"/>
      <c r="O193" s="934"/>
      <c r="P193" s="934"/>
      <c r="Q193" s="935"/>
      <c r="R193" s="973"/>
      <c r="S193" s="934"/>
      <c r="T193" s="934"/>
      <c r="U193" s="934"/>
      <c r="V193" s="934"/>
      <c r="W193" s="974"/>
      <c r="X193" s="664"/>
      <c r="Y193" s="664"/>
      <c r="Z193" s="664"/>
      <c r="AA193" s="664"/>
      <c r="AB193" s="664"/>
      <c r="AC193" s="664"/>
      <c r="AD193" s="664"/>
      <c r="AE193" s="664"/>
      <c r="AF193" s="664"/>
      <c r="AG193" s="664"/>
      <c r="AH193" s="664"/>
      <c r="AI193" s="664"/>
      <c r="AJ193" s="664"/>
      <c r="AK193" s="664"/>
      <c r="AL193" s="664"/>
      <c r="AM193" s="664"/>
      <c r="AN193" s="664"/>
      <c r="AO193" s="664"/>
      <c r="AP193" s="664"/>
      <c r="AQ193" s="664"/>
      <c r="AR193" s="664"/>
      <c r="AS193" s="664"/>
      <c r="AT193" s="664"/>
      <c r="AU193" s="664"/>
      <c r="AV193" s="664"/>
      <c r="AW193" s="664"/>
      <c r="AX193" s="664"/>
      <c r="AY193" s="664"/>
      <c r="AZ193" s="216"/>
      <c r="BA193" s="474"/>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2141"/>
      <c r="BX193" s="2204"/>
      <c r="BY193" s="2205"/>
      <c r="BZ193" s="2205"/>
      <c r="CA193" s="2205"/>
      <c r="CB193" s="2205"/>
      <c r="CC193" s="2205"/>
      <c r="CD193" s="2205"/>
      <c r="CE193" s="2205"/>
      <c r="CF193" s="2205"/>
      <c r="CG193" s="2205"/>
      <c r="CH193" s="2205"/>
      <c r="CI193" s="2205"/>
      <c r="CJ193" s="2205"/>
      <c r="CK193" s="2205"/>
      <c r="CL193" s="2205"/>
      <c r="CM193" s="2205"/>
      <c r="CN193" s="2205"/>
      <c r="CO193" s="2205"/>
      <c r="CP193" s="2205"/>
      <c r="CQ193" s="2205"/>
      <c r="CR193" s="2205"/>
      <c r="CS193" s="2205"/>
      <c r="CT193" s="2205"/>
      <c r="CU193" s="2205"/>
      <c r="CV193" s="2205"/>
      <c r="CW193" s="2205"/>
      <c r="CX193" s="2205"/>
      <c r="CY193" s="2205"/>
      <c r="CZ193" s="2205"/>
    </row>
    <row r="194" s="131" customFormat="true" ht="15" customHeight="true" x14ac:dyDescent="0.2">
      <c r="A194" s="770"/>
      <c r="B194" s="888"/>
      <c r="C194" s="972"/>
      <c r="D194" s="934"/>
      <c r="E194" s="934"/>
      <c r="F194" s="934"/>
      <c r="G194" s="935"/>
      <c r="H194" s="973"/>
      <c r="I194" s="934"/>
      <c r="J194" s="934"/>
      <c r="K194" s="934"/>
      <c r="L194" s="974"/>
      <c r="M194" s="972"/>
      <c r="N194" s="934"/>
      <c r="O194" s="934"/>
      <c r="P194" s="934"/>
      <c r="Q194" s="935"/>
      <c r="R194" s="973"/>
      <c r="S194" s="934"/>
      <c r="T194" s="934"/>
      <c r="U194" s="934"/>
      <c r="V194" s="934"/>
      <c r="W194" s="974"/>
      <c r="X194" s="664"/>
      <c r="Y194" s="664"/>
      <c r="Z194" s="664"/>
      <c r="AA194" s="664"/>
      <c r="AB194" s="664"/>
      <c r="AC194" s="664"/>
      <c r="AD194" s="664"/>
      <c r="AE194" s="664"/>
      <c r="AF194" s="664"/>
      <c r="AG194" s="664"/>
      <c r="AH194" s="664"/>
      <c r="AI194" s="664"/>
      <c r="AJ194" s="664"/>
      <c r="AK194" s="664"/>
      <c r="AL194" s="664"/>
      <c r="AM194" s="664"/>
      <c r="AN194" s="664"/>
      <c r="AO194" s="664"/>
      <c r="AP194" s="664"/>
      <c r="AQ194" s="664"/>
      <c r="AR194" s="664"/>
      <c r="AS194" s="664"/>
      <c r="AT194" s="664"/>
      <c r="AU194" s="664"/>
      <c r="AV194" s="664"/>
      <c r="AW194" s="664"/>
      <c r="AX194" s="664"/>
      <c r="AY194" s="664"/>
      <c r="AZ194" s="216"/>
      <c r="BA194" s="474"/>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2141"/>
      <c r="BX194" s="2204"/>
      <c r="BY194" s="2205"/>
      <c r="BZ194" s="2205"/>
      <c r="CA194" s="2205"/>
      <c r="CB194" s="2205"/>
      <c r="CC194" s="2205"/>
      <c r="CD194" s="2205"/>
      <c r="CE194" s="2205"/>
      <c r="CF194" s="2205"/>
      <c r="CG194" s="2205"/>
      <c r="CH194" s="2205"/>
      <c r="CI194" s="2205"/>
      <c r="CJ194" s="2205"/>
      <c r="CK194" s="2205"/>
      <c r="CL194" s="2205"/>
      <c r="CM194" s="2205"/>
      <c r="CN194" s="2205"/>
      <c r="CO194" s="2205"/>
      <c r="CP194" s="2205"/>
      <c r="CQ194" s="2205"/>
      <c r="CR194" s="2205"/>
      <c r="CS194" s="2205"/>
      <c r="CT194" s="2205"/>
      <c r="CU194" s="2205"/>
      <c r="CV194" s="2205"/>
      <c r="CW194" s="2205"/>
      <c r="CX194" s="2205"/>
      <c r="CY194" s="2205"/>
      <c r="CZ194" s="2205"/>
    </row>
    <row r="195" s="131" customFormat="true" ht="15" customHeight="true" x14ac:dyDescent="0.2">
      <c r="A195" s="770"/>
      <c r="B195" s="888"/>
      <c r="C195" s="972"/>
      <c r="D195" s="934"/>
      <c r="E195" s="934"/>
      <c r="F195" s="934"/>
      <c r="G195" s="935"/>
      <c r="H195" s="973"/>
      <c r="I195" s="934"/>
      <c r="J195" s="934"/>
      <c r="K195" s="934"/>
      <c r="L195" s="974"/>
      <c r="M195" s="972"/>
      <c r="N195" s="934"/>
      <c r="O195" s="934"/>
      <c r="P195" s="934"/>
      <c r="Q195" s="935"/>
      <c r="R195" s="973"/>
      <c r="S195" s="934"/>
      <c r="T195" s="934"/>
      <c r="U195" s="934"/>
      <c r="V195" s="934"/>
      <c r="W195" s="974"/>
      <c r="X195" s="664"/>
      <c r="Y195" s="664"/>
      <c r="Z195" s="664"/>
      <c r="AA195" s="664"/>
      <c r="AB195" s="664"/>
      <c r="AC195" s="664"/>
      <c r="AD195" s="664"/>
      <c r="AE195" s="664"/>
      <c r="AF195" s="664"/>
      <c r="AG195" s="664"/>
      <c r="AH195" s="664"/>
      <c r="AI195" s="664"/>
      <c r="AJ195" s="664"/>
      <c r="AK195" s="664"/>
      <c r="AL195" s="664"/>
      <c r="AM195" s="664"/>
      <c r="AN195" s="664"/>
      <c r="AO195" s="664"/>
      <c r="AP195" s="664"/>
      <c r="AQ195" s="664"/>
      <c r="AR195" s="664"/>
      <c r="AS195" s="664"/>
      <c r="AT195" s="664"/>
      <c r="AU195" s="664"/>
      <c r="AV195" s="664"/>
      <c r="AW195" s="664"/>
      <c r="AX195" s="664"/>
      <c r="AY195" s="664"/>
      <c r="AZ195" s="216"/>
      <c r="BA195" s="474"/>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2141"/>
      <c r="BX195" s="2204"/>
      <c r="BY195" s="2205"/>
      <c r="BZ195" s="2205"/>
      <c r="CA195" s="2205"/>
      <c r="CB195" s="2205"/>
      <c r="CC195" s="2205"/>
      <c r="CD195" s="2205"/>
      <c r="CE195" s="2205"/>
      <c r="CF195" s="2205"/>
      <c r="CG195" s="2205"/>
      <c r="CH195" s="2205"/>
      <c r="CI195" s="2205"/>
      <c r="CJ195" s="2205"/>
      <c r="CK195" s="2205"/>
      <c r="CL195" s="2205"/>
      <c r="CM195" s="2205"/>
      <c r="CN195" s="2205"/>
      <c r="CO195" s="2205"/>
      <c r="CP195" s="2205"/>
      <c r="CQ195" s="2205"/>
      <c r="CR195" s="2205"/>
      <c r="CS195" s="2205"/>
      <c r="CT195" s="2205"/>
      <c r="CU195" s="2205"/>
      <c r="CV195" s="2205"/>
      <c r="CW195" s="2205"/>
      <c r="CX195" s="2205"/>
      <c r="CY195" s="2205"/>
      <c r="CZ195" s="2205"/>
    </row>
    <row r="196" s="131" customFormat="true" ht="15" customHeight="true" x14ac:dyDescent="0.2">
      <c r="A196" s="770"/>
      <c r="B196" s="888"/>
      <c r="C196" s="972"/>
      <c r="D196" s="934"/>
      <c r="E196" s="934"/>
      <c r="F196" s="934"/>
      <c r="G196" s="935"/>
      <c r="H196" s="973"/>
      <c r="I196" s="934"/>
      <c r="J196" s="934"/>
      <c r="K196" s="934"/>
      <c r="L196" s="974"/>
      <c r="M196" s="972"/>
      <c r="N196" s="934"/>
      <c r="O196" s="934"/>
      <c r="P196" s="934"/>
      <c r="Q196" s="935"/>
      <c r="R196" s="973"/>
      <c r="S196" s="934"/>
      <c r="T196" s="934"/>
      <c r="U196" s="934"/>
      <c r="V196" s="934"/>
      <c r="W196" s="974"/>
      <c r="X196" s="664"/>
      <c r="Y196" s="664"/>
      <c r="Z196" s="664"/>
      <c r="AA196" s="664"/>
      <c r="AB196" s="664"/>
      <c r="AC196" s="664"/>
      <c r="AD196" s="664"/>
      <c r="AE196" s="664"/>
      <c r="AF196" s="664"/>
      <c r="AG196" s="664"/>
      <c r="AH196" s="664"/>
      <c r="AI196" s="664"/>
      <c r="AJ196" s="664"/>
      <c r="AK196" s="664"/>
      <c r="AL196" s="664"/>
      <c r="AM196" s="664"/>
      <c r="AN196" s="664"/>
      <c r="AO196" s="664"/>
      <c r="AP196" s="664"/>
      <c r="AQ196" s="664"/>
      <c r="AR196" s="664"/>
      <c r="AS196" s="664"/>
      <c r="AT196" s="664"/>
      <c r="AU196" s="664"/>
      <c r="AV196" s="664"/>
      <c r="AW196" s="664"/>
      <c r="AX196" s="664"/>
      <c r="AY196" s="664"/>
      <c r="AZ196" s="216"/>
      <c r="BA196" s="474"/>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2141"/>
      <c r="BX196" s="2204"/>
      <c r="BY196" s="2205"/>
      <c r="BZ196" s="2205"/>
      <c r="CA196" s="2205"/>
      <c r="CB196" s="2205"/>
      <c r="CC196" s="2205"/>
      <c r="CD196" s="2205"/>
      <c r="CE196" s="2205"/>
      <c r="CF196" s="2205"/>
      <c r="CG196" s="2205"/>
      <c r="CH196" s="2205"/>
      <c r="CI196" s="2205"/>
      <c r="CJ196" s="2205"/>
      <c r="CK196" s="2205"/>
      <c r="CL196" s="2205"/>
      <c r="CM196" s="2205"/>
      <c r="CN196" s="2205"/>
      <c r="CO196" s="2205"/>
      <c r="CP196" s="2205"/>
      <c r="CQ196" s="2205"/>
      <c r="CR196" s="2205"/>
      <c r="CS196" s="2205"/>
      <c r="CT196" s="2205"/>
      <c r="CU196" s="2205"/>
      <c r="CV196" s="2205"/>
      <c r="CW196" s="2205"/>
      <c r="CX196" s="2205"/>
      <c r="CY196" s="2205"/>
      <c r="CZ196" s="2205"/>
    </row>
    <row r="197" s="131" customFormat="true" ht="15" customHeight="true" x14ac:dyDescent="0.2">
      <c r="A197" s="770"/>
      <c r="B197" s="888"/>
      <c r="C197" s="972"/>
      <c r="D197" s="934"/>
      <c r="E197" s="934"/>
      <c r="F197" s="934"/>
      <c r="G197" s="935"/>
      <c r="H197" s="973"/>
      <c r="I197" s="934"/>
      <c r="J197" s="934"/>
      <c r="K197" s="934"/>
      <c r="L197" s="974"/>
      <c r="M197" s="972"/>
      <c r="N197" s="934"/>
      <c r="O197" s="934"/>
      <c r="P197" s="934"/>
      <c r="Q197" s="935"/>
      <c r="R197" s="973"/>
      <c r="S197" s="934"/>
      <c r="T197" s="934"/>
      <c r="U197" s="934"/>
      <c r="V197" s="934"/>
      <c r="W197" s="974"/>
      <c r="X197" s="664"/>
      <c r="Y197" s="664"/>
      <c r="Z197" s="664"/>
      <c r="AA197" s="664"/>
      <c r="AB197" s="664"/>
      <c r="AC197" s="664"/>
      <c r="AD197" s="664"/>
      <c r="AE197" s="664"/>
      <c r="AF197" s="664"/>
      <c r="AG197" s="664"/>
      <c r="AH197" s="664"/>
      <c r="AI197" s="664"/>
      <c r="AJ197" s="664"/>
      <c r="AK197" s="664"/>
      <c r="AL197" s="664"/>
      <c r="AM197" s="664"/>
      <c r="AN197" s="664"/>
      <c r="AO197" s="664"/>
      <c r="AP197" s="664"/>
      <c r="AQ197" s="664"/>
      <c r="AR197" s="664"/>
      <c r="AS197" s="664"/>
      <c r="AT197" s="664"/>
      <c r="AU197" s="664"/>
      <c r="AV197" s="664"/>
      <c r="AW197" s="664"/>
      <c r="AX197" s="664"/>
      <c r="AY197" s="664"/>
      <c r="AZ197" s="216"/>
      <c r="BA197" s="474"/>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2141"/>
      <c r="BX197" s="2204"/>
      <c r="BY197" s="2205"/>
      <c r="BZ197" s="2205"/>
      <c r="CA197" s="2205"/>
      <c r="CB197" s="2205"/>
      <c r="CC197" s="2205"/>
      <c r="CD197" s="2205"/>
      <c r="CE197" s="2205"/>
      <c r="CF197" s="2205"/>
      <c r="CG197" s="2205"/>
      <c r="CH197" s="2205"/>
      <c r="CI197" s="2205"/>
      <c r="CJ197" s="2205"/>
      <c r="CK197" s="2205"/>
      <c r="CL197" s="2205"/>
      <c r="CM197" s="2205"/>
      <c r="CN197" s="2205"/>
      <c r="CO197" s="2205"/>
      <c r="CP197" s="2205"/>
      <c r="CQ197" s="2205"/>
      <c r="CR197" s="2205"/>
      <c r="CS197" s="2205"/>
      <c r="CT197" s="2205"/>
      <c r="CU197" s="2205"/>
      <c r="CV197" s="2205"/>
      <c r="CW197" s="2205"/>
      <c r="CX197" s="2205"/>
      <c r="CY197" s="2205"/>
      <c r="CZ197" s="2205"/>
    </row>
    <row r="198" s="131" customFormat="true" ht="15" customHeight="true" x14ac:dyDescent="0.2">
      <c r="A198" s="770"/>
      <c r="B198" s="888"/>
      <c r="C198" s="972"/>
      <c r="D198" s="934"/>
      <c r="E198" s="934"/>
      <c r="F198" s="934"/>
      <c r="G198" s="935"/>
      <c r="H198" s="973"/>
      <c r="I198" s="934"/>
      <c r="J198" s="934"/>
      <c r="K198" s="934"/>
      <c r="L198" s="974"/>
      <c r="M198" s="972"/>
      <c r="N198" s="934"/>
      <c r="O198" s="934"/>
      <c r="P198" s="934"/>
      <c r="Q198" s="935"/>
      <c r="R198" s="973"/>
      <c r="S198" s="934"/>
      <c r="T198" s="934"/>
      <c r="U198" s="934"/>
      <c r="V198" s="934"/>
      <c r="W198" s="974"/>
      <c r="X198" s="664"/>
      <c r="Y198" s="664"/>
      <c r="Z198" s="664"/>
      <c r="AA198" s="664"/>
      <c r="AB198" s="664"/>
      <c r="AC198" s="664"/>
      <c r="AD198" s="664"/>
      <c r="AE198" s="664"/>
      <c r="AF198" s="664"/>
      <c r="AG198" s="664"/>
      <c r="AH198" s="664"/>
      <c r="AI198" s="664"/>
      <c r="AJ198" s="664"/>
      <c r="AK198" s="664"/>
      <c r="AL198" s="664"/>
      <c r="AM198" s="664"/>
      <c r="AN198" s="664"/>
      <c r="AO198" s="664"/>
      <c r="AP198" s="664"/>
      <c r="AQ198" s="664"/>
      <c r="AR198" s="664"/>
      <c r="AS198" s="664"/>
      <c r="AT198" s="664"/>
      <c r="AU198" s="664"/>
      <c r="AV198" s="664"/>
      <c r="AW198" s="664"/>
      <c r="AX198" s="664"/>
      <c r="AY198" s="664"/>
      <c r="AZ198" s="216"/>
      <c r="BA198" s="474"/>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2141"/>
      <c r="BX198" s="2204"/>
      <c r="BY198" s="2205"/>
      <c r="BZ198" s="2205"/>
      <c r="CA198" s="2205"/>
      <c r="CB198" s="2205"/>
      <c r="CC198" s="2205"/>
      <c r="CD198" s="2205"/>
      <c r="CE198" s="2205"/>
      <c r="CF198" s="2205"/>
      <c r="CG198" s="2205"/>
      <c r="CH198" s="2205"/>
      <c r="CI198" s="2205"/>
      <c r="CJ198" s="2205"/>
      <c r="CK198" s="2205"/>
      <c r="CL198" s="2205"/>
      <c r="CM198" s="2205"/>
      <c r="CN198" s="2205"/>
      <c r="CO198" s="2205"/>
      <c r="CP198" s="2205"/>
      <c r="CQ198" s="2205"/>
      <c r="CR198" s="2205"/>
      <c r="CS198" s="2205"/>
      <c r="CT198" s="2205"/>
      <c r="CU198" s="2205"/>
      <c r="CV198" s="2205"/>
      <c r="CW198" s="2205"/>
      <c r="CX198" s="2205"/>
      <c r="CY198" s="2205"/>
      <c r="CZ198" s="2205"/>
    </row>
    <row r="199" s="131" customFormat="true" ht="15" customHeight="true" x14ac:dyDescent="0.2">
      <c r="A199" s="770"/>
      <c r="B199" s="888"/>
      <c r="C199" s="972"/>
      <c r="D199" s="934"/>
      <c r="E199" s="934"/>
      <c r="F199" s="934"/>
      <c r="G199" s="935"/>
      <c r="H199" s="973"/>
      <c r="I199" s="934"/>
      <c r="J199" s="934"/>
      <c r="K199" s="934"/>
      <c r="L199" s="974"/>
      <c r="M199" s="972"/>
      <c r="N199" s="934"/>
      <c r="O199" s="934"/>
      <c r="P199" s="934"/>
      <c r="Q199" s="935"/>
      <c r="R199" s="973"/>
      <c r="S199" s="934"/>
      <c r="T199" s="934"/>
      <c r="U199" s="934"/>
      <c r="V199" s="934"/>
      <c r="W199" s="974"/>
      <c r="X199" s="664"/>
      <c r="Y199" s="664"/>
      <c r="Z199" s="664"/>
      <c r="AA199" s="664"/>
      <c r="AB199" s="664"/>
      <c r="AC199" s="664"/>
      <c r="AD199" s="664"/>
      <c r="AE199" s="664"/>
      <c r="AF199" s="664"/>
      <c r="AG199" s="664"/>
      <c r="AH199" s="664"/>
      <c r="AI199" s="664"/>
      <c r="AJ199" s="664"/>
      <c r="AK199" s="664"/>
      <c r="AL199" s="664"/>
      <c r="AM199" s="664"/>
      <c r="AN199" s="664"/>
      <c r="AO199" s="664"/>
      <c r="AP199" s="664"/>
      <c r="AQ199" s="664"/>
      <c r="AR199" s="664"/>
      <c r="AS199" s="664"/>
      <c r="AT199" s="664"/>
      <c r="AU199" s="664"/>
      <c r="AV199" s="664"/>
      <c r="AW199" s="664"/>
      <c r="AX199" s="664"/>
      <c r="AY199" s="664"/>
      <c r="AZ199" s="216"/>
      <c r="BA199" s="474"/>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2141"/>
      <c r="BX199" s="2204"/>
      <c r="BY199" s="2205"/>
      <c r="BZ199" s="2205"/>
      <c r="CA199" s="2205"/>
      <c r="CB199" s="2205"/>
      <c r="CC199" s="2205"/>
      <c r="CD199" s="2205"/>
      <c r="CE199" s="2205"/>
      <c r="CF199" s="2205"/>
      <c r="CG199" s="2205"/>
      <c r="CH199" s="2205"/>
      <c r="CI199" s="2205"/>
      <c r="CJ199" s="2205"/>
      <c r="CK199" s="2205"/>
      <c r="CL199" s="2205"/>
      <c r="CM199" s="2205"/>
      <c r="CN199" s="2205"/>
      <c r="CO199" s="2205"/>
      <c r="CP199" s="2205"/>
      <c r="CQ199" s="2205"/>
      <c r="CR199" s="2205"/>
      <c r="CS199" s="2205"/>
      <c r="CT199" s="2205"/>
      <c r="CU199" s="2205"/>
      <c r="CV199" s="2205"/>
      <c r="CW199" s="2205"/>
      <c r="CX199" s="2205"/>
      <c r="CY199" s="2205"/>
      <c r="CZ199" s="2205"/>
    </row>
    <row r="200" s="131" customFormat="true" ht="15" customHeight="true" x14ac:dyDescent="0.2">
      <c r="A200" s="770"/>
      <c r="B200" s="888"/>
      <c r="C200" s="972"/>
      <c r="D200" s="934"/>
      <c r="E200" s="934"/>
      <c r="F200" s="934"/>
      <c r="G200" s="935"/>
      <c r="H200" s="973"/>
      <c r="I200" s="934"/>
      <c r="J200" s="934"/>
      <c r="K200" s="934"/>
      <c r="L200" s="974"/>
      <c r="M200" s="972"/>
      <c r="N200" s="934"/>
      <c r="O200" s="934"/>
      <c r="P200" s="934"/>
      <c r="Q200" s="935"/>
      <c r="R200" s="973"/>
      <c r="S200" s="934"/>
      <c r="T200" s="934"/>
      <c r="U200" s="934"/>
      <c r="V200" s="934"/>
      <c r="W200" s="974"/>
      <c r="X200" s="664"/>
      <c r="Y200" s="664"/>
      <c r="Z200" s="664"/>
      <c r="AA200" s="664"/>
      <c r="AB200" s="664"/>
      <c r="AC200" s="664"/>
      <c r="AD200" s="664"/>
      <c r="AE200" s="664"/>
      <c r="AF200" s="664"/>
      <c r="AG200" s="664"/>
      <c r="AH200" s="664"/>
      <c r="AI200" s="664"/>
      <c r="AJ200" s="664"/>
      <c r="AK200" s="664"/>
      <c r="AL200" s="664"/>
      <c r="AM200" s="664"/>
      <c r="AN200" s="664"/>
      <c r="AO200" s="664"/>
      <c r="AP200" s="664"/>
      <c r="AQ200" s="664"/>
      <c r="AR200" s="664"/>
      <c r="AS200" s="664"/>
      <c r="AT200" s="664"/>
      <c r="AU200" s="664"/>
      <c r="AV200" s="664"/>
      <c r="AW200" s="664"/>
      <c r="AX200" s="664"/>
      <c r="AY200" s="664"/>
      <c r="AZ200" s="216"/>
      <c r="BA200" s="474"/>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2141"/>
      <c r="BX200" s="2204"/>
      <c r="BY200" s="2205"/>
      <c r="BZ200" s="2205"/>
      <c r="CA200" s="2205"/>
      <c r="CB200" s="2205"/>
      <c r="CC200" s="2205"/>
      <c r="CD200" s="2205"/>
      <c r="CE200" s="2205"/>
      <c r="CF200" s="2205"/>
      <c r="CG200" s="2205"/>
      <c r="CH200" s="2205"/>
      <c r="CI200" s="2205"/>
      <c r="CJ200" s="2205"/>
      <c r="CK200" s="2205"/>
      <c r="CL200" s="2205"/>
      <c r="CM200" s="2205"/>
      <c r="CN200" s="2205"/>
      <c r="CO200" s="2205"/>
      <c r="CP200" s="2205"/>
      <c r="CQ200" s="2205"/>
      <c r="CR200" s="2205"/>
      <c r="CS200" s="2205"/>
      <c r="CT200" s="2205"/>
      <c r="CU200" s="2205"/>
      <c r="CV200" s="2205"/>
      <c r="CW200" s="2205"/>
      <c r="CX200" s="2205"/>
      <c r="CY200" s="2205"/>
      <c r="CZ200" s="2205"/>
    </row>
    <row r="201" s="131" customFormat="true" ht="15" customHeight="true" x14ac:dyDescent="0.2">
      <c r="A201" s="770"/>
      <c r="B201" s="888"/>
      <c r="C201" s="972"/>
      <c r="D201" s="934"/>
      <c r="E201" s="934"/>
      <c r="F201" s="934"/>
      <c r="G201" s="935"/>
      <c r="H201" s="973"/>
      <c r="I201" s="934"/>
      <c r="J201" s="934"/>
      <c r="K201" s="934"/>
      <c r="L201" s="974"/>
      <c r="M201" s="972"/>
      <c r="N201" s="934"/>
      <c r="O201" s="934"/>
      <c r="P201" s="934"/>
      <c r="Q201" s="935"/>
      <c r="R201" s="973"/>
      <c r="S201" s="934"/>
      <c r="T201" s="934"/>
      <c r="U201" s="934"/>
      <c r="V201" s="934"/>
      <c r="W201" s="974"/>
      <c r="X201" s="664"/>
      <c r="Y201" s="664"/>
      <c r="Z201" s="664"/>
      <c r="AA201" s="664"/>
      <c r="AB201" s="664"/>
      <c r="AC201" s="664"/>
      <c r="AD201" s="664"/>
      <c r="AE201" s="664"/>
      <c r="AF201" s="664"/>
      <c r="AG201" s="664"/>
      <c r="AH201" s="664"/>
      <c r="AI201" s="664"/>
      <c r="AJ201" s="664"/>
      <c r="AK201" s="664"/>
      <c r="AL201" s="664"/>
      <c r="AM201" s="664"/>
      <c r="AN201" s="664"/>
      <c r="AO201" s="664"/>
      <c r="AP201" s="664"/>
      <c r="AQ201" s="664"/>
      <c r="AR201" s="664"/>
      <c r="AS201" s="664"/>
      <c r="AT201" s="664"/>
      <c r="AU201" s="664"/>
      <c r="AV201" s="664"/>
      <c r="AW201" s="664"/>
      <c r="AX201" s="664"/>
      <c r="AY201" s="664"/>
      <c r="AZ201" s="216"/>
      <c r="BA201" s="474"/>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2141"/>
      <c r="BX201" s="2204"/>
      <c r="BY201" s="2205"/>
      <c r="BZ201" s="2205"/>
      <c r="CA201" s="2205"/>
      <c r="CB201" s="2205"/>
      <c r="CC201" s="2205"/>
      <c r="CD201" s="2205"/>
      <c r="CE201" s="2205"/>
      <c r="CF201" s="2205"/>
      <c r="CG201" s="2205"/>
      <c r="CH201" s="2205"/>
      <c r="CI201" s="2205"/>
      <c r="CJ201" s="2205"/>
      <c r="CK201" s="2205"/>
      <c r="CL201" s="2205"/>
      <c r="CM201" s="2205"/>
      <c r="CN201" s="2205"/>
      <c r="CO201" s="2205"/>
      <c r="CP201" s="2205"/>
      <c r="CQ201" s="2205"/>
      <c r="CR201" s="2205"/>
      <c r="CS201" s="2205"/>
      <c r="CT201" s="2205"/>
      <c r="CU201" s="2205"/>
      <c r="CV201" s="2205"/>
      <c r="CW201" s="2205"/>
      <c r="CX201" s="2205"/>
      <c r="CY201" s="2205"/>
      <c r="CZ201" s="2205"/>
    </row>
    <row r="202" s="131" customFormat="true" ht="15" customHeight="true" x14ac:dyDescent="0.2">
      <c r="A202" s="770"/>
      <c r="B202" s="888"/>
      <c r="C202" s="972"/>
      <c r="D202" s="934"/>
      <c r="E202" s="934"/>
      <c r="F202" s="934"/>
      <c r="G202" s="935"/>
      <c r="H202" s="973"/>
      <c r="I202" s="934"/>
      <c r="J202" s="934"/>
      <c r="K202" s="934"/>
      <c r="L202" s="974"/>
      <c r="M202" s="972"/>
      <c r="N202" s="934"/>
      <c r="O202" s="934"/>
      <c r="P202" s="934"/>
      <c r="Q202" s="935"/>
      <c r="R202" s="973"/>
      <c r="S202" s="934"/>
      <c r="T202" s="934"/>
      <c r="U202" s="934"/>
      <c r="V202" s="934"/>
      <c r="W202" s="974"/>
      <c r="X202" s="664"/>
      <c r="Y202" s="664"/>
      <c r="Z202" s="664"/>
      <c r="AA202" s="664"/>
      <c r="AB202" s="664"/>
      <c r="AC202" s="664"/>
      <c r="AD202" s="664"/>
      <c r="AE202" s="664"/>
      <c r="AF202" s="664"/>
      <c r="AG202" s="664"/>
      <c r="AH202" s="664"/>
      <c r="AI202" s="664"/>
      <c r="AJ202" s="664"/>
      <c r="AK202" s="664"/>
      <c r="AL202" s="664"/>
      <c r="AM202" s="664"/>
      <c r="AN202" s="664"/>
      <c r="AO202" s="664"/>
      <c r="AP202" s="664"/>
      <c r="AQ202" s="664"/>
      <c r="AR202" s="664"/>
      <c r="AS202" s="664"/>
      <c r="AT202" s="664"/>
      <c r="AU202" s="664"/>
      <c r="AV202" s="664"/>
      <c r="AW202" s="664"/>
      <c r="AX202" s="664"/>
      <c r="AY202" s="664"/>
      <c r="AZ202" s="216"/>
      <c r="BA202" s="474"/>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2141"/>
      <c r="BX202" s="2204"/>
      <c r="BY202" s="2205"/>
      <c r="BZ202" s="2205"/>
      <c r="CA202" s="2205"/>
      <c r="CB202" s="2205"/>
      <c r="CC202" s="2205"/>
      <c r="CD202" s="2205"/>
      <c r="CE202" s="2205"/>
      <c r="CF202" s="2205"/>
      <c r="CG202" s="2205"/>
      <c r="CH202" s="2205"/>
      <c r="CI202" s="2205"/>
      <c r="CJ202" s="2205"/>
      <c r="CK202" s="2205"/>
      <c r="CL202" s="2205"/>
      <c r="CM202" s="2205"/>
      <c r="CN202" s="2205"/>
      <c r="CO202" s="2205"/>
      <c r="CP202" s="2205"/>
      <c r="CQ202" s="2205"/>
      <c r="CR202" s="2205"/>
      <c r="CS202" s="2205"/>
      <c r="CT202" s="2205"/>
      <c r="CU202" s="2205"/>
      <c r="CV202" s="2205"/>
      <c r="CW202" s="2205"/>
      <c r="CX202" s="2205"/>
      <c r="CY202" s="2205"/>
      <c r="CZ202" s="2205"/>
    </row>
    <row r="203" s="131" customFormat="true" ht="15" customHeight="true" x14ac:dyDescent="0.2">
      <c r="A203" s="863"/>
      <c r="B203" s="889"/>
      <c r="C203" s="1054"/>
      <c r="D203" s="1055"/>
      <c r="E203" s="1055"/>
      <c r="F203" s="1055"/>
      <c r="G203" s="1056"/>
      <c r="H203" s="1057"/>
      <c r="I203" s="1055"/>
      <c r="J203" s="1055"/>
      <c r="K203" s="1055"/>
      <c r="L203" s="1058"/>
      <c r="M203" s="1054"/>
      <c r="N203" s="1055"/>
      <c r="O203" s="1055"/>
      <c r="P203" s="1055"/>
      <c r="Q203" s="1056"/>
      <c r="R203" s="1057"/>
      <c r="S203" s="1055"/>
      <c r="T203" s="1055"/>
      <c r="U203" s="1055"/>
      <c r="V203" s="934"/>
      <c r="W203" s="974"/>
      <c r="X203" s="664"/>
      <c r="Y203" s="664"/>
      <c r="Z203" s="664"/>
      <c r="AA203" s="664"/>
      <c r="AB203" s="664"/>
      <c r="AC203" s="664"/>
      <c r="AD203" s="664"/>
      <c r="AE203" s="664"/>
      <c r="AF203" s="664"/>
      <c r="AG203" s="664"/>
      <c r="AH203" s="664"/>
      <c r="AI203" s="664"/>
      <c r="AJ203" s="664"/>
      <c r="AK203" s="664"/>
      <c r="AL203" s="664"/>
      <c r="AM203" s="664"/>
      <c r="AN203" s="664"/>
      <c r="AO203" s="664"/>
      <c r="AP203" s="664"/>
      <c r="AQ203" s="664"/>
      <c r="AR203" s="664"/>
      <c r="AS203" s="664"/>
      <c r="AT203" s="664"/>
      <c r="AU203" s="664"/>
      <c r="AV203" s="664"/>
      <c r="AW203" s="664"/>
      <c r="AX203" s="664"/>
      <c r="AY203" s="664"/>
      <c r="AZ203" s="216"/>
      <c r="BA203" s="474"/>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2141"/>
      <c r="BX203" s="2204"/>
      <c r="BY203" s="2205"/>
      <c r="BZ203" s="2205"/>
      <c r="CA203" s="2205"/>
      <c r="CB203" s="2205"/>
      <c r="CC203" s="2205"/>
      <c r="CD203" s="2205"/>
      <c r="CE203" s="2205"/>
      <c r="CF203" s="2205"/>
      <c r="CG203" s="2205"/>
      <c r="CH203" s="2205"/>
      <c r="CI203" s="2205"/>
      <c r="CJ203" s="2205"/>
      <c r="CK203" s="2205"/>
      <c r="CL203" s="2205"/>
      <c r="CM203" s="2205"/>
      <c r="CN203" s="2205"/>
      <c r="CO203" s="2205"/>
      <c r="CP203" s="2205"/>
      <c r="CQ203" s="2205"/>
      <c r="CR203" s="2205"/>
      <c r="CS203" s="2205"/>
      <c r="CT203" s="2205"/>
      <c r="CU203" s="2205"/>
      <c r="CV203" s="2205"/>
      <c r="CW203" s="2205"/>
      <c r="CX203" s="2205"/>
      <c r="CY203" s="2205"/>
      <c r="CZ203" s="2205"/>
    </row>
    <row r="204" s="131" customFormat="true" ht="15" customHeight="true" x14ac:dyDescent="0.2">
      <c r="A204" s="770"/>
      <c r="B204" s="888"/>
      <c r="C204" s="972"/>
      <c r="D204" s="934"/>
      <c r="E204" s="934"/>
      <c r="F204" s="934"/>
      <c r="G204" s="935"/>
      <c r="H204" s="973"/>
      <c r="I204" s="934"/>
      <c r="J204" s="934"/>
      <c r="K204" s="934"/>
      <c r="L204" s="974"/>
      <c r="M204" s="972"/>
      <c r="N204" s="934"/>
      <c r="O204" s="934"/>
      <c r="P204" s="934"/>
      <c r="Q204" s="935"/>
      <c r="R204" s="973"/>
      <c r="S204" s="934"/>
      <c r="T204" s="934"/>
      <c r="U204" s="934"/>
      <c r="V204" s="934"/>
      <c r="W204" s="974"/>
      <c r="X204" s="664"/>
      <c r="Y204" s="664"/>
      <c r="Z204" s="664"/>
      <c r="AA204" s="664"/>
      <c r="AB204" s="664"/>
      <c r="AC204" s="664"/>
      <c r="AD204" s="664"/>
      <c r="AE204" s="664"/>
      <c r="AF204" s="664"/>
      <c r="AG204" s="664"/>
      <c r="AH204" s="664"/>
      <c r="AI204" s="664"/>
      <c r="AJ204" s="664"/>
      <c r="AK204" s="664"/>
      <c r="AL204" s="664"/>
      <c r="AM204" s="664"/>
      <c r="AN204" s="664"/>
      <c r="AO204" s="664"/>
      <c r="AP204" s="664"/>
      <c r="AQ204" s="664"/>
      <c r="AR204" s="664"/>
      <c r="AS204" s="664"/>
      <c r="AT204" s="664"/>
      <c r="AU204" s="664"/>
      <c r="AV204" s="664"/>
      <c r="AW204" s="664"/>
      <c r="AX204" s="664"/>
      <c r="AY204" s="664"/>
      <c r="AZ204" s="216"/>
      <c r="BA204" s="474"/>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2141"/>
      <c r="BX204" s="2204"/>
      <c r="BY204" s="2205"/>
      <c r="BZ204" s="2205"/>
      <c r="CA204" s="2205"/>
      <c r="CB204" s="2205"/>
      <c r="CC204" s="2205"/>
      <c r="CD204" s="2205"/>
      <c r="CE204" s="2205"/>
      <c r="CF204" s="2205"/>
      <c r="CG204" s="2205"/>
      <c r="CH204" s="2205"/>
      <c r="CI204" s="2205"/>
      <c r="CJ204" s="2205"/>
      <c r="CK204" s="2205"/>
      <c r="CL204" s="2205"/>
      <c r="CM204" s="2205"/>
      <c r="CN204" s="2205"/>
      <c r="CO204" s="2205"/>
      <c r="CP204" s="2205"/>
      <c r="CQ204" s="2205"/>
      <c r="CR204" s="2205"/>
      <c r="CS204" s="2205"/>
      <c r="CT204" s="2205"/>
      <c r="CU204" s="2205"/>
      <c r="CV204" s="2205"/>
      <c r="CW204" s="2205"/>
      <c r="CX204" s="2205"/>
      <c r="CY204" s="2205"/>
      <c r="CZ204" s="2205"/>
    </row>
    <row r="205" s="131" customFormat="true" ht="15" customHeight="true" x14ac:dyDescent="0.2">
      <c r="A205" s="771"/>
      <c r="B205" s="890"/>
      <c r="C205" s="1059"/>
      <c r="D205" s="985"/>
      <c r="E205" s="985"/>
      <c r="F205" s="985"/>
      <c r="G205" s="986"/>
      <c r="H205" s="1060"/>
      <c r="I205" s="985"/>
      <c r="J205" s="985"/>
      <c r="K205" s="985"/>
      <c r="L205" s="1061"/>
      <c r="M205" s="1059"/>
      <c r="N205" s="985"/>
      <c r="O205" s="985"/>
      <c r="P205" s="985"/>
      <c r="Q205" s="986"/>
      <c r="R205" s="1060"/>
      <c r="S205" s="985"/>
      <c r="T205" s="985"/>
      <c r="U205" s="985"/>
      <c r="V205" s="985"/>
      <c r="W205" s="1061"/>
      <c r="X205" s="664"/>
      <c r="Y205" s="664"/>
      <c r="Z205" s="664"/>
      <c r="AA205" s="664"/>
      <c r="AB205" s="664"/>
      <c r="AC205" s="664"/>
      <c r="AD205" s="664"/>
      <c r="AE205" s="664"/>
      <c r="AF205" s="664"/>
      <c r="AG205" s="664"/>
      <c r="AH205" s="664"/>
      <c r="AI205" s="664"/>
      <c r="AJ205" s="664"/>
      <c r="AK205" s="664"/>
      <c r="AL205" s="664"/>
      <c r="AM205" s="664"/>
      <c r="AN205" s="664"/>
      <c r="AO205" s="664"/>
      <c r="AP205" s="664"/>
      <c r="AQ205" s="664"/>
      <c r="AR205" s="664"/>
      <c r="AS205" s="664"/>
      <c r="AT205" s="664"/>
      <c r="AU205" s="664"/>
      <c r="AV205" s="664"/>
      <c r="AW205" s="664"/>
      <c r="AX205" s="664"/>
      <c r="AY205" s="664"/>
      <c r="AZ205" s="216"/>
      <c r="BA205" s="474"/>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2142"/>
      <c r="BX205" s="2204"/>
      <c r="BY205" s="2205"/>
      <c r="BZ205" s="2205"/>
      <c r="CA205" s="2205"/>
      <c r="CB205" s="2205"/>
      <c r="CC205" s="2205"/>
      <c r="CD205" s="2205"/>
      <c r="CE205" s="2205"/>
      <c r="CF205" s="2205"/>
      <c r="CG205" s="2205"/>
      <c r="CH205" s="2205"/>
      <c r="CI205" s="2205"/>
      <c r="CJ205" s="2205"/>
      <c r="CK205" s="2205"/>
      <c r="CL205" s="2205"/>
      <c r="CM205" s="2205"/>
      <c r="CN205" s="2205"/>
      <c r="CO205" s="2205"/>
      <c r="CP205" s="2205"/>
      <c r="CQ205" s="2205"/>
      <c r="CR205" s="2205"/>
      <c r="CS205" s="2205"/>
      <c r="CT205" s="2205"/>
      <c r="CU205" s="2205"/>
      <c r="CV205" s="2205"/>
      <c r="CW205" s="2205"/>
      <c r="CX205" s="2205"/>
      <c r="CY205" s="2205"/>
      <c r="CZ205" s="2205"/>
    </row>
    <row r="206" s="131" customFormat="true" ht="250.15" customHeight="true" x14ac:dyDescent="0.2">
      <c r="B206" s="133"/>
      <c r="X206" s="216"/>
      <c r="Y206" s="216"/>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2"/>
      <c r="BX206" s="215"/>
      <c r="BY206" s="215"/>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X207" s="211"/>
      <c r="Y207" s="211"/>
      <c r="Z207" s="211"/>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X207" s="211"/>
      <c r="BY207" s="211"/>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518" t="str">
        <f>A1026</f>
        <v>Angola</v>
      </c>
      <c r="B208" s="2519"/>
      <c r="X208" s="211"/>
      <c r="Y208" s="211"/>
      <c r="Z208" s="211"/>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X208" s="211"/>
      <c r="BY208" s="211"/>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2000</v>
      </c>
      <c r="B209" s="139"/>
      <c r="X209" s="211"/>
      <c r="Y209" s="211"/>
      <c r="Z209" s="211"/>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X209" s="211"/>
      <c r="BY209" s="211"/>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475" t="s">
        <v>110</v>
      </c>
      <c r="B210" s="141"/>
      <c r="X210" s="211"/>
      <c r="Y210" s="211"/>
      <c r="Z210" s="21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X210" s="211"/>
      <c r="BY210" s="211"/>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95</v>
      </c>
      <c r="B211" s="139"/>
      <c r="X211" s="211"/>
      <c r="Y211" s="211"/>
      <c r="Z211" s="211"/>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X211" s="211"/>
      <c r="BY211" s="211"/>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476" t="s">
        <v>96</v>
      </c>
      <c r="B212" s="222"/>
      <c r="X212" s="211"/>
      <c r="Y212" s="211"/>
      <c r="Z212" s="211"/>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X212" s="211"/>
      <c r="BY212" s="211"/>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X213" s="211"/>
      <c r="Y213" s="211"/>
      <c r="Z213" s="211"/>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X213" s="211"/>
      <c r="BY213" s="211"/>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X214" s="211"/>
      <c r="Y214" s="211"/>
      <c r="Z214" s="211"/>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X214" s="211"/>
      <c r="BY214" s="211"/>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132</v>
      </c>
      <c r="B215" s="221" t="str">
        <f>A1025</f>
        <v>MICS00</v>
      </c>
      <c r="X215" s="211"/>
      <c r="Y215" s="211"/>
      <c r="Z215" s="211"/>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X215" s="211"/>
      <c r="BY215" s="211"/>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703"/>
      <c r="B216" s="701"/>
      <c r="X216" s="211"/>
      <c r="Y216" s="211"/>
      <c r="Z216" s="211"/>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X216" s="211"/>
      <c r="BY216" s="211"/>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703"/>
      <c r="B217" s="702"/>
      <c r="X217" s="211"/>
      <c r="Y217" s="211"/>
      <c r="Z217" s="211"/>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X217" s="211"/>
      <c r="BY217" s="211"/>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703"/>
      <c r="B218" s="701"/>
      <c r="X218" s="211"/>
      <c r="Y218" s="211"/>
      <c r="Z218" s="211"/>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X218" s="211"/>
      <c r="BY218" s="211"/>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704"/>
      <c r="B219" s="705"/>
      <c r="X219" s="211"/>
      <c r="Y219" s="211"/>
      <c r="Z219" s="211"/>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X219" s="211"/>
      <c r="BY219" s="211"/>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693" customFormat="true" ht="15" customHeight="true" x14ac:dyDescent="0.2">
      <c r="A220" s="114" t="s">
        <v>85</v>
      </c>
      <c r="B220" s="206"/>
      <c r="C220" s="2520" t="s">
        <v>113</v>
      </c>
      <c r="D220" s="2521"/>
      <c r="E220" s="2521"/>
      <c r="F220" s="2521"/>
      <c r="G220" s="2522"/>
      <c r="H220" s="2494" t="s">
        <v>38</v>
      </c>
      <c r="I220" s="2495"/>
      <c r="J220" s="2495"/>
      <c r="K220" s="2495"/>
      <c r="L220" s="2496"/>
      <c r="M220" s="2497" t="s">
        <v>37</v>
      </c>
      <c r="N220" s="2498"/>
      <c r="O220" s="2498"/>
      <c r="P220" s="2498"/>
      <c r="Q220" s="2499"/>
      <c r="R220" s="2035" t="s">
        <v>137</v>
      </c>
      <c r="S220" s="2074"/>
      <c r="T220" s="2074"/>
      <c r="U220" s="2074"/>
      <c r="V220" s="2074"/>
      <c r="W220" s="2075"/>
      <c r="X220" s="664"/>
      <c r="Y220" s="664"/>
      <c r="Z220" s="664"/>
      <c r="AA220" s="664"/>
      <c r="AB220" s="664"/>
      <c r="AC220" s="664"/>
      <c r="AD220" s="664"/>
      <c r="AE220" s="664"/>
      <c r="AF220" s="664"/>
      <c r="AG220" s="664"/>
      <c r="AH220" s="664"/>
      <c r="AI220" s="664"/>
      <c r="AJ220" s="664"/>
      <c r="AK220" s="664"/>
      <c r="AL220" s="664"/>
      <c r="AM220" s="664"/>
      <c r="AN220" s="664"/>
      <c r="AO220" s="664"/>
      <c r="AP220" s="664"/>
      <c r="AQ220" s="664"/>
      <c r="AR220" s="664"/>
      <c r="AS220" s="664"/>
      <c r="AT220" s="664"/>
      <c r="AU220" s="664"/>
      <c r="AV220" s="664"/>
      <c r="AW220" s="664"/>
      <c r="AX220" s="664"/>
      <c r="AY220" s="664"/>
      <c r="AZ220" s="216"/>
      <c r="BA220" s="217" t="s">
        <v>127</v>
      </c>
      <c r="BB220" s="114" t="s">
        <v>85</v>
      </c>
      <c r="BC220" s="2624" t="s">
        <v>113</v>
      </c>
      <c r="BD220" s="2625"/>
      <c r="BE220" s="2625"/>
      <c r="BF220" s="2625"/>
      <c r="BG220" s="2626"/>
      <c r="BH220" s="2627" t="s">
        <v>38</v>
      </c>
      <c r="BI220" s="2625"/>
      <c r="BJ220" s="2625"/>
      <c r="BK220" s="2625"/>
      <c r="BL220" s="2626"/>
      <c r="BM220" s="2627" t="s">
        <v>37</v>
      </c>
      <c r="BN220" s="2625"/>
      <c r="BO220" s="2625"/>
      <c r="BP220" s="2625"/>
      <c r="BQ220" s="2628"/>
      <c r="BR220" s="2055" t="s">
        <v>137</v>
      </c>
      <c r="BS220" s="2056"/>
      <c r="BT220" s="2056"/>
      <c r="BU220" s="2056"/>
      <c r="BV220" s="2056"/>
      <c r="BW220" s="2056"/>
      <c r="BX220" s="2206"/>
      <c r="BY220" s="2207"/>
      <c r="BZ220" s="215"/>
      <c r="CA220" s="215"/>
      <c r="CB220" s="215"/>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693" customFormat="true" ht="12.75" x14ac:dyDescent="0.2">
      <c r="A221" s="190" t="s">
        <v>86</v>
      </c>
      <c r="B221" s="247"/>
      <c r="C221" s="285" t="s">
        <v>0</v>
      </c>
      <c r="D221" s="286" t="s">
        <v>1</v>
      </c>
      <c r="E221" s="286" t="s">
        <v>2</v>
      </c>
      <c r="F221" s="286" t="s">
        <v>3</v>
      </c>
      <c r="G221" s="287" t="s">
        <v>4</v>
      </c>
      <c r="H221" s="828" t="s">
        <v>0</v>
      </c>
      <c r="I221" s="765" t="s">
        <v>1</v>
      </c>
      <c r="J221" s="765" t="s">
        <v>2</v>
      </c>
      <c r="K221" s="765" t="s">
        <v>3</v>
      </c>
      <c r="L221" s="766" t="s">
        <v>4</v>
      </c>
      <c r="M221" s="813" t="s">
        <v>0</v>
      </c>
      <c r="N221" s="765" t="s">
        <v>1</v>
      </c>
      <c r="O221" s="765" t="s">
        <v>2</v>
      </c>
      <c r="P221" s="765" t="s">
        <v>3</v>
      </c>
      <c r="Q221" s="848" t="s">
        <v>4</v>
      </c>
      <c r="R221" s="828" t="s">
        <v>146</v>
      </c>
      <c r="S221" s="765" t="s">
        <v>147</v>
      </c>
      <c r="T221" s="765" t="s">
        <v>148</v>
      </c>
      <c r="U221" s="765" t="s">
        <v>149</v>
      </c>
      <c r="V221" s="765" t="s">
        <v>150</v>
      </c>
      <c r="W221" s="767" t="s">
        <v>151</v>
      </c>
      <c r="X221" s="664"/>
      <c r="Y221" s="664"/>
      <c r="Z221" s="664"/>
      <c r="AA221" s="664"/>
      <c r="AB221" s="664"/>
      <c r="AC221" s="664"/>
      <c r="AD221" s="664"/>
      <c r="AE221" s="664"/>
      <c r="AF221" s="664"/>
      <c r="AG221" s="664"/>
      <c r="AH221" s="664"/>
      <c r="AI221" s="664"/>
      <c r="AJ221" s="664"/>
      <c r="AK221" s="664"/>
      <c r="AL221" s="664"/>
      <c r="AM221" s="664"/>
      <c r="AN221" s="664"/>
      <c r="AO221" s="664"/>
      <c r="AP221" s="664"/>
      <c r="AQ221" s="664"/>
      <c r="AR221" s="664"/>
      <c r="AS221" s="664"/>
      <c r="AT221" s="664"/>
      <c r="AU221" s="664"/>
      <c r="AV221" s="664"/>
      <c r="AW221" s="664"/>
      <c r="AX221" s="664"/>
      <c r="AY221" s="664"/>
      <c r="AZ221" s="216"/>
      <c r="BA221" s="202" t="s">
        <v>116</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146</v>
      </c>
      <c r="BS221" s="176" t="s">
        <v>147</v>
      </c>
      <c r="BT221" s="176" t="s">
        <v>148</v>
      </c>
      <c r="BU221" s="176" t="s">
        <v>149</v>
      </c>
      <c r="BV221" s="176" t="s">
        <v>150</v>
      </c>
      <c r="BW221" s="2143" t="s">
        <v>151</v>
      </c>
      <c r="BX221" s="2208"/>
      <c r="BY221" s="2209"/>
      <c r="BZ221" s="2209"/>
      <c r="CA221" s="2209"/>
      <c r="CB221" s="2209"/>
      <c r="CC221" s="2209"/>
      <c r="CD221" s="2209"/>
      <c r="CE221" s="2209"/>
      <c r="CF221" s="2209"/>
      <c r="CG221" s="2209"/>
      <c r="CH221" s="2209"/>
      <c r="CI221" s="2209"/>
      <c r="CJ221" s="2209"/>
      <c r="CK221" s="2209"/>
      <c r="CL221" s="2209"/>
      <c r="CM221" s="2209"/>
      <c r="CN221" s="2209"/>
      <c r="CO221" s="2209"/>
      <c r="CP221" s="2209"/>
      <c r="CQ221" s="2209"/>
      <c r="CR221" s="2209"/>
      <c r="CS221" s="2209"/>
      <c r="CT221" s="2209"/>
      <c r="CU221" s="2209"/>
      <c r="CV221" s="2209"/>
      <c r="CW221" s="2209"/>
      <c r="CX221" s="2209"/>
      <c r="CY221" s="2209"/>
      <c r="CZ221" s="2209"/>
    </row>
    <row r="222" s="693" customFormat="true" ht="15" customHeight="true" x14ac:dyDescent="0.2">
      <c r="A222" s="2500" t="s">
        <v>36</v>
      </c>
      <c r="B222" s="1122" t="s">
        <v>15</v>
      </c>
      <c r="C222" s="1140" t="s">
        <v>35</v>
      </c>
      <c r="D222" s="1150" t="s">
        <v>35</v>
      </c>
      <c r="E222" s="1150" t="s">
        <v>35</v>
      </c>
      <c r="F222" s="1150" t="s">
        <v>35</v>
      </c>
      <c r="G222" s="1160" t="s">
        <v>35</v>
      </c>
      <c r="H222" s="1170" t="s">
        <v>35</v>
      </c>
      <c r="I222" s="1150" t="s">
        <v>35</v>
      </c>
      <c r="J222" s="1150" t="s">
        <v>35</v>
      </c>
      <c r="K222" s="1150" t="s">
        <v>35</v>
      </c>
      <c r="L222" s="1180" t="s">
        <v>35</v>
      </c>
      <c r="M222" s="1140" t="s">
        <v>35</v>
      </c>
      <c r="N222" s="1150" t="s">
        <v>35</v>
      </c>
      <c r="O222" s="1150" t="s">
        <v>35</v>
      </c>
      <c r="P222" s="1150" t="s">
        <v>35</v>
      </c>
      <c r="Q222" s="1160" t="s">
        <v>35</v>
      </c>
      <c r="R222" s="1170" t="s">
        <v>35</v>
      </c>
      <c r="S222" s="1150" t="s">
        <v>35</v>
      </c>
      <c r="T222" s="1150" t="s">
        <v>35</v>
      </c>
      <c r="U222" s="1150" t="s">
        <v>35</v>
      </c>
      <c r="V222" s="1150" t="s">
        <v>35</v>
      </c>
      <c r="W222" s="1180" t="s">
        <v>35</v>
      </c>
      <c r="X222" s="664"/>
      <c r="Y222" s="664"/>
      <c r="Z222" s="664"/>
      <c r="AA222" s="664"/>
      <c r="AB222" s="664"/>
      <c r="AC222" s="664"/>
      <c r="AD222" s="664"/>
      <c r="AE222" s="664"/>
      <c r="AF222" s="664"/>
      <c r="AG222" s="664"/>
      <c r="AH222" s="664"/>
      <c r="AI222" s="664"/>
      <c r="AJ222" s="664"/>
      <c r="AK222" s="664"/>
      <c r="AL222" s="664"/>
      <c r="AM222" s="664"/>
      <c r="AN222" s="664"/>
      <c r="AO222" s="664"/>
      <c r="AP222" s="664"/>
      <c r="AQ222" s="664"/>
      <c r="AR222" s="664"/>
      <c r="AS222" s="664"/>
      <c r="AT222" s="664"/>
      <c r="AU222" s="664"/>
      <c r="AV222" s="664"/>
      <c r="AW222" s="664"/>
      <c r="AX222" s="664"/>
      <c r="AY222" s="664"/>
      <c r="AZ222" s="216"/>
      <c r="BA222" s="2629" t="s">
        <v>36</v>
      </c>
      <c r="BB222" s="160" t="s">
        <v>15</v>
      </c>
      <c r="BC222" s="1209" t="s">
        <v>35</v>
      </c>
      <c r="BD222" s="1229" t="s">
        <v>35</v>
      </c>
      <c r="BE222" s="1229" t="s">
        <v>35</v>
      </c>
      <c r="BF222" s="1229" t="s">
        <v>35</v>
      </c>
      <c r="BG222" s="1250" t="s">
        <v>35</v>
      </c>
      <c r="BH222" s="1271" t="s">
        <v>35</v>
      </c>
      <c r="BI222" s="1229" t="s">
        <v>35</v>
      </c>
      <c r="BJ222" s="1229" t="s">
        <v>35</v>
      </c>
      <c r="BK222" s="1229" t="s">
        <v>35</v>
      </c>
      <c r="BL222" s="1250" t="s">
        <v>35</v>
      </c>
      <c r="BM222" s="1271" t="s">
        <v>35</v>
      </c>
      <c r="BN222" s="1229" t="s">
        <v>35</v>
      </c>
      <c r="BO222" s="1229" t="s">
        <v>35</v>
      </c>
      <c r="BP222" s="1229" t="s">
        <v>35</v>
      </c>
      <c r="BQ222" s="1250" t="s">
        <v>35</v>
      </c>
      <c r="BR222" s="1271" t="s">
        <v>35</v>
      </c>
      <c r="BS222" s="1229" t="s">
        <v>35</v>
      </c>
      <c r="BT222" s="1229" t="s">
        <v>35</v>
      </c>
      <c r="BU222" s="1229" t="s">
        <v>35</v>
      </c>
      <c r="BV222" s="1229" t="s">
        <v>35</v>
      </c>
      <c r="BW222" s="2144" t="s">
        <v>35</v>
      </c>
      <c r="BX222" s="2210"/>
      <c r="BY222" s="2211"/>
      <c r="BZ222" s="2211"/>
      <c r="CA222" s="2211"/>
      <c r="CB222" s="2211"/>
      <c r="CC222" s="2211"/>
      <c r="CD222" s="2211"/>
      <c r="CE222" s="2211"/>
      <c r="CF222" s="2211"/>
      <c r="CG222" s="2211"/>
      <c r="CH222" s="2211"/>
      <c r="CI222" s="2211"/>
      <c r="CJ222" s="2211"/>
      <c r="CK222" s="2211"/>
      <c r="CL222" s="2211"/>
      <c r="CM222" s="2211"/>
      <c r="CN222" s="2211"/>
      <c r="CO222" s="2211"/>
      <c r="CP222" s="2211"/>
      <c r="CQ222" s="2211"/>
      <c r="CR222" s="2211"/>
      <c r="CS222" s="2211"/>
      <c r="CT222" s="2211"/>
      <c r="CU222" s="2211"/>
      <c r="CV222" s="2211"/>
      <c r="CW222" s="2211"/>
      <c r="CX222" s="2211"/>
      <c r="CY222" s="2211"/>
      <c r="CZ222" s="2212"/>
    </row>
    <row r="223" s="693" customFormat="true" ht="15" customHeight="true" x14ac:dyDescent="0.2">
      <c r="A223" s="2501"/>
      <c r="B223" s="1123" t="s">
        <v>16</v>
      </c>
      <c r="C223" s="1141" t="s">
        <v>35</v>
      </c>
      <c r="D223" s="1151" t="s">
        <v>35</v>
      </c>
      <c r="E223" s="1151" t="s">
        <v>35</v>
      </c>
      <c r="F223" s="1151" t="s">
        <v>35</v>
      </c>
      <c r="G223" s="1161" t="s">
        <v>35</v>
      </c>
      <c r="H223" s="1171" t="s">
        <v>35</v>
      </c>
      <c r="I223" s="1151" t="s">
        <v>35</v>
      </c>
      <c r="J223" s="1151" t="s">
        <v>35</v>
      </c>
      <c r="K223" s="1151" t="s">
        <v>35</v>
      </c>
      <c r="L223" s="1181" t="s">
        <v>35</v>
      </c>
      <c r="M223" s="1141" t="s">
        <v>35</v>
      </c>
      <c r="N223" s="1151" t="s">
        <v>35</v>
      </c>
      <c r="O223" s="1151" t="s">
        <v>35</v>
      </c>
      <c r="P223" s="1151" t="s">
        <v>35</v>
      </c>
      <c r="Q223" s="1161" t="s">
        <v>35</v>
      </c>
      <c r="R223" s="1171" t="s">
        <v>35</v>
      </c>
      <c r="S223" s="1151" t="s">
        <v>35</v>
      </c>
      <c r="T223" s="1151" t="s">
        <v>35</v>
      </c>
      <c r="U223" s="1151" t="s">
        <v>35</v>
      </c>
      <c r="V223" s="1151" t="s">
        <v>35</v>
      </c>
      <c r="W223" s="1181" t="s">
        <v>35</v>
      </c>
      <c r="X223" s="664"/>
      <c r="Y223" s="664"/>
      <c r="Z223" s="664"/>
      <c r="AA223" s="664"/>
      <c r="AB223" s="664"/>
      <c r="AC223" s="664"/>
      <c r="AD223" s="664"/>
      <c r="AE223" s="664"/>
      <c r="AF223" s="664"/>
      <c r="AG223" s="664"/>
      <c r="AH223" s="664"/>
      <c r="AI223" s="664"/>
      <c r="AJ223" s="664"/>
      <c r="AK223" s="664"/>
      <c r="AL223" s="664"/>
      <c r="AM223" s="664"/>
      <c r="AN223" s="664"/>
      <c r="AO223" s="664"/>
      <c r="AP223" s="664"/>
      <c r="AQ223" s="664"/>
      <c r="AR223" s="664"/>
      <c r="AS223" s="664"/>
      <c r="AT223" s="664"/>
      <c r="AU223" s="664"/>
      <c r="AV223" s="664"/>
      <c r="AW223" s="664"/>
      <c r="AX223" s="664"/>
      <c r="AY223" s="664"/>
      <c r="AZ223" s="216"/>
      <c r="BA223" s="2630"/>
      <c r="BB223" s="161" t="s">
        <v>16</v>
      </c>
      <c r="BC223" s="1210" t="s">
        <v>35</v>
      </c>
      <c r="BD223" s="1230" t="s">
        <v>35</v>
      </c>
      <c r="BE223" s="1230" t="s">
        <v>35</v>
      </c>
      <c r="BF223" s="1230" t="s">
        <v>35</v>
      </c>
      <c r="BG223" s="1251" t="s">
        <v>35</v>
      </c>
      <c r="BH223" s="1272" t="s">
        <v>35</v>
      </c>
      <c r="BI223" s="1230" t="s">
        <v>35</v>
      </c>
      <c r="BJ223" s="1230" t="s">
        <v>35</v>
      </c>
      <c r="BK223" s="1230" t="s">
        <v>35</v>
      </c>
      <c r="BL223" s="1251" t="s">
        <v>35</v>
      </c>
      <c r="BM223" s="1272" t="s">
        <v>35</v>
      </c>
      <c r="BN223" s="1230" t="s">
        <v>35</v>
      </c>
      <c r="BO223" s="1230" t="s">
        <v>35</v>
      </c>
      <c r="BP223" s="1230" t="s">
        <v>35</v>
      </c>
      <c r="BQ223" s="1251" t="s">
        <v>35</v>
      </c>
      <c r="BR223" s="1272" t="s">
        <v>35</v>
      </c>
      <c r="BS223" s="1230" t="s">
        <v>35</v>
      </c>
      <c r="BT223" s="1230" t="s">
        <v>35</v>
      </c>
      <c r="BU223" s="1230" t="s">
        <v>35</v>
      </c>
      <c r="BV223" s="1230" t="s">
        <v>35</v>
      </c>
      <c r="BW223" s="2145" t="s">
        <v>35</v>
      </c>
      <c r="BX223" s="2213"/>
      <c r="BY223" s="2214"/>
      <c r="BZ223" s="2214"/>
      <c r="CA223" s="2214"/>
      <c r="CB223" s="2214"/>
      <c r="CC223" s="2214"/>
      <c r="CD223" s="2214"/>
      <c r="CE223" s="2214"/>
      <c r="CF223" s="2214"/>
      <c r="CG223" s="2214"/>
      <c r="CH223" s="2214"/>
      <c r="CI223" s="2214"/>
      <c r="CJ223" s="2214"/>
      <c r="CK223" s="2214"/>
      <c r="CL223" s="2214"/>
      <c r="CM223" s="2214"/>
      <c r="CN223" s="2214"/>
      <c r="CO223" s="2214"/>
      <c r="CP223" s="2214"/>
      <c r="CQ223" s="2214"/>
      <c r="CR223" s="2214"/>
      <c r="CS223" s="2214"/>
      <c r="CT223" s="2214"/>
      <c r="CU223" s="2214"/>
      <c r="CV223" s="2214"/>
      <c r="CW223" s="2214"/>
      <c r="CX223" s="2214"/>
      <c r="CY223" s="2214"/>
      <c r="CZ223" s="2215"/>
    </row>
    <row r="224" s="693" customFormat="true" ht="15" customHeight="true" x14ac:dyDescent="0.2">
      <c r="A224" s="2502"/>
      <c r="B224" s="1124" t="s">
        <v>20</v>
      </c>
      <c r="C224" s="1142" t="s">
        <v>35</v>
      </c>
      <c r="D224" s="1152" t="s">
        <v>35</v>
      </c>
      <c r="E224" s="1152" t="s">
        <v>35</v>
      </c>
      <c r="F224" s="1152" t="s">
        <v>35</v>
      </c>
      <c r="G224" s="1162" t="s">
        <v>35</v>
      </c>
      <c r="H224" s="1172" t="s">
        <v>35</v>
      </c>
      <c r="I224" s="1152" t="s">
        <v>35</v>
      </c>
      <c r="J224" s="1152" t="s">
        <v>35</v>
      </c>
      <c r="K224" s="1152" t="s">
        <v>35</v>
      </c>
      <c r="L224" s="1182" t="s">
        <v>35</v>
      </c>
      <c r="M224" s="1142" t="s">
        <v>35</v>
      </c>
      <c r="N224" s="1152" t="s">
        <v>35</v>
      </c>
      <c r="O224" s="1152" t="s">
        <v>35</v>
      </c>
      <c r="P224" s="1152" t="s">
        <v>35</v>
      </c>
      <c r="Q224" s="1162" t="s">
        <v>35</v>
      </c>
      <c r="R224" s="1172" t="s">
        <v>35</v>
      </c>
      <c r="S224" s="1152" t="s">
        <v>35</v>
      </c>
      <c r="T224" s="1152" t="s">
        <v>35</v>
      </c>
      <c r="U224" s="1152" t="s">
        <v>35</v>
      </c>
      <c r="V224" s="1152" t="s">
        <v>35</v>
      </c>
      <c r="W224" s="1182" t="s">
        <v>35</v>
      </c>
      <c r="X224" s="664"/>
      <c r="Y224" s="664"/>
      <c r="Z224" s="664"/>
      <c r="AA224" s="664"/>
      <c r="AB224" s="664"/>
      <c r="AC224" s="664"/>
      <c r="AD224" s="664"/>
      <c r="AE224" s="664"/>
      <c r="AF224" s="664"/>
      <c r="AG224" s="664"/>
      <c r="AH224" s="664"/>
      <c r="AI224" s="664"/>
      <c r="AJ224" s="664"/>
      <c r="AK224" s="664"/>
      <c r="AL224" s="664"/>
      <c r="AM224" s="664"/>
      <c r="AN224" s="664"/>
      <c r="AO224" s="664"/>
      <c r="AP224" s="664"/>
      <c r="AQ224" s="664"/>
      <c r="AR224" s="664"/>
      <c r="AS224" s="664"/>
      <c r="AT224" s="664"/>
      <c r="AU224" s="664"/>
      <c r="AV224" s="664"/>
      <c r="AW224" s="664"/>
      <c r="AX224" s="664"/>
      <c r="AY224" s="664"/>
      <c r="AZ224" s="216"/>
      <c r="BA224" s="2630"/>
      <c r="BB224" s="161" t="s">
        <v>20</v>
      </c>
      <c r="BC224" s="1210" t="s">
        <v>35</v>
      </c>
      <c r="BD224" s="1230" t="s">
        <v>35</v>
      </c>
      <c r="BE224" s="1230" t="s">
        <v>35</v>
      </c>
      <c r="BF224" s="1230" t="s">
        <v>35</v>
      </c>
      <c r="BG224" s="1251" t="s">
        <v>35</v>
      </c>
      <c r="BH224" s="1272" t="s">
        <v>35</v>
      </c>
      <c r="BI224" s="1230" t="s">
        <v>35</v>
      </c>
      <c r="BJ224" s="1230" t="s">
        <v>35</v>
      </c>
      <c r="BK224" s="1230" t="s">
        <v>35</v>
      </c>
      <c r="BL224" s="1251" t="s">
        <v>35</v>
      </c>
      <c r="BM224" s="1272" t="s">
        <v>35</v>
      </c>
      <c r="BN224" s="1230" t="s">
        <v>35</v>
      </c>
      <c r="BO224" s="1230" t="s">
        <v>35</v>
      </c>
      <c r="BP224" s="1230" t="s">
        <v>35</v>
      </c>
      <c r="BQ224" s="1251" t="s">
        <v>35</v>
      </c>
      <c r="BR224" s="1272" t="s">
        <v>35</v>
      </c>
      <c r="BS224" s="1230" t="s">
        <v>35</v>
      </c>
      <c r="BT224" s="1230" t="s">
        <v>35</v>
      </c>
      <c r="BU224" s="1230" t="s">
        <v>35</v>
      </c>
      <c r="BV224" s="1230" t="s">
        <v>35</v>
      </c>
      <c r="BW224" s="2145" t="s">
        <v>35</v>
      </c>
      <c r="BX224" s="2213"/>
      <c r="BY224" s="2214"/>
      <c r="BZ224" s="2214"/>
      <c r="CA224" s="2214"/>
      <c r="CB224" s="2214"/>
      <c r="CC224" s="2214"/>
      <c r="CD224" s="2214"/>
      <c r="CE224" s="2214"/>
      <c r="CF224" s="2214"/>
      <c r="CG224" s="2214"/>
      <c r="CH224" s="2214"/>
      <c r="CI224" s="2214"/>
      <c r="CJ224" s="2214"/>
      <c r="CK224" s="2214"/>
      <c r="CL224" s="2214"/>
      <c r="CM224" s="2214"/>
      <c r="CN224" s="2214"/>
      <c r="CO224" s="2214"/>
      <c r="CP224" s="2214"/>
      <c r="CQ224" s="2214"/>
      <c r="CR224" s="2214"/>
      <c r="CS224" s="2214"/>
      <c r="CT224" s="2214"/>
      <c r="CU224" s="2214"/>
      <c r="CV224" s="2214"/>
      <c r="CW224" s="2214"/>
      <c r="CX224" s="2214"/>
      <c r="CY224" s="2214"/>
      <c r="CZ224" s="2215"/>
    </row>
    <row r="225" s="693" customFormat="true" ht="15" customHeight="true" x14ac:dyDescent="0.2">
      <c r="A225" s="875"/>
      <c r="B225" s="891"/>
      <c r="C225" s="1072"/>
      <c r="D225" s="1073"/>
      <c r="E225" s="1073"/>
      <c r="F225" s="1073"/>
      <c r="G225" s="1074"/>
      <c r="H225" s="1075"/>
      <c r="I225" s="1073"/>
      <c r="J225" s="1073"/>
      <c r="K225" s="1073"/>
      <c r="L225" s="1076"/>
      <c r="M225" s="1077"/>
      <c r="N225" s="1073"/>
      <c r="O225" s="1073"/>
      <c r="P225" s="1073"/>
      <c r="Q225" s="1074"/>
      <c r="R225" s="1075"/>
      <c r="S225" s="1073"/>
      <c r="T225" s="1073"/>
      <c r="U225" s="1073"/>
      <c r="V225" s="1073"/>
      <c r="W225" s="2106"/>
      <c r="X225" s="664"/>
      <c r="Y225" s="664"/>
      <c r="Z225" s="664"/>
      <c r="AA225" s="664"/>
      <c r="AB225" s="664"/>
      <c r="AC225" s="664"/>
      <c r="AD225" s="664"/>
      <c r="AE225" s="664"/>
      <c r="AF225" s="664"/>
      <c r="AG225" s="664"/>
      <c r="AH225" s="664"/>
      <c r="AI225" s="664"/>
      <c r="AJ225" s="664"/>
      <c r="AK225" s="664"/>
      <c r="AL225" s="664"/>
      <c r="AM225" s="664"/>
      <c r="AN225" s="664"/>
      <c r="AO225" s="664"/>
      <c r="AP225" s="664"/>
      <c r="AQ225" s="664"/>
      <c r="AR225" s="664"/>
      <c r="AS225" s="664"/>
      <c r="AT225" s="664"/>
      <c r="AU225" s="664"/>
      <c r="AV225" s="664"/>
      <c r="AW225" s="664"/>
      <c r="AX225" s="664"/>
      <c r="AY225" s="664"/>
      <c r="AZ225" s="216"/>
      <c r="BA225" s="2630" t="s">
        <v>69</v>
      </c>
      <c r="BB225" s="161" t="s">
        <v>70</v>
      </c>
      <c r="BC225" s="1210" t="s">
        <v>35</v>
      </c>
      <c r="BD225" s="1230" t="s">
        <v>35</v>
      </c>
      <c r="BE225" s="1230" t="s">
        <v>35</v>
      </c>
      <c r="BF225" s="1230" t="s">
        <v>35</v>
      </c>
      <c r="BG225" s="1251" t="s">
        <v>35</v>
      </c>
      <c r="BH225" s="1272" t="s">
        <v>35</v>
      </c>
      <c r="BI225" s="1230" t="s">
        <v>35</v>
      </c>
      <c r="BJ225" s="1230" t="s">
        <v>35</v>
      </c>
      <c r="BK225" s="1230" t="s">
        <v>35</v>
      </c>
      <c r="BL225" s="1251" t="s">
        <v>35</v>
      </c>
      <c r="BM225" s="1272" t="s">
        <v>35</v>
      </c>
      <c r="BN225" s="1230" t="s">
        <v>35</v>
      </c>
      <c r="BO225" s="1230" t="s">
        <v>35</v>
      </c>
      <c r="BP225" s="1230" t="s">
        <v>35</v>
      </c>
      <c r="BQ225" s="1251" t="s">
        <v>35</v>
      </c>
      <c r="BR225" s="1272" t="s">
        <v>35</v>
      </c>
      <c r="BS225" s="1230" t="s">
        <v>35</v>
      </c>
      <c r="BT225" s="1230" t="s">
        <v>35</v>
      </c>
      <c r="BU225" s="1230" t="s">
        <v>35</v>
      </c>
      <c r="BV225" s="1230" t="s">
        <v>35</v>
      </c>
      <c r="BW225" s="2145" t="s">
        <v>35</v>
      </c>
      <c r="BX225" s="2216"/>
      <c r="BY225" s="2215"/>
      <c r="BZ225" s="2215"/>
      <c r="CA225" s="2215"/>
      <c r="CB225" s="2215"/>
      <c r="CC225" s="2215"/>
      <c r="CD225" s="2215"/>
      <c r="CE225" s="2215"/>
      <c r="CF225" s="2215"/>
      <c r="CG225" s="2215"/>
      <c r="CH225" s="2215"/>
      <c r="CI225" s="2215"/>
      <c r="CJ225" s="2215"/>
      <c r="CK225" s="2215"/>
      <c r="CL225" s="2215"/>
      <c r="CM225" s="2215"/>
      <c r="CN225" s="2215"/>
      <c r="CO225" s="2215"/>
      <c r="CP225" s="2215"/>
      <c r="CQ225" s="2215"/>
      <c r="CR225" s="2215"/>
      <c r="CS225" s="2215"/>
      <c r="CT225" s="2215"/>
      <c r="CU225" s="2215"/>
      <c r="CV225" s="2215"/>
      <c r="CW225" s="2215"/>
      <c r="CX225" s="2215"/>
      <c r="CY225" s="2215"/>
      <c r="CZ225" s="2215"/>
    </row>
    <row r="226" s="693" customFormat="true" ht="15" customHeight="true" x14ac:dyDescent="0.2">
      <c r="A226" s="864"/>
      <c r="B226" s="1125"/>
      <c r="C226" s="786"/>
      <c r="D226" s="787"/>
      <c r="E226" s="787"/>
      <c r="F226" s="787"/>
      <c r="G226" s="844"/>
      <c r="H226" s="829"/>
      <c r="I226" s="787"/>
      <c r="J226" s="787"/>
      <c r="K226" s="787"/>
      <c r="L226" s="800"/>
      <c r="M226" s="814"/>
      <c r="N226" s="787"/>
      <c r="O226" s="787"/>
      <c r="P226" s="787"/>
      <c r="Q226" s="844"/>
      <c r="R226" s="829"/>
      <c r="S226" s="787"/>
      <c r="T226" s="787"/>
      <c r="U226" s="787"/>
      <c r="V226" s="787"/>
      <c r="W226" s="2107"/>
      <c r="X226" s="664"/>
      <c r="Y226" s="664"/>
      <c r="Z226" s="664"/>
      <c r="AA226" s="664"/>
      <c r="AB226" s="664"/>
      <c r="AC226" s="664"/>
      <c r="AD226" s="664"/>
      <c r="AE226" s="664"/>
      <c r="AF226" s="664"/>
      <c r="AG226" s="664"/>
      <c r="AH226" s="664"/>
      <c r="AI226" s="664"/>
      <c r="AJ226" s="664"/>
      <c r="AK226" s="664"/>
      <c r="AL226" s="664"/>
      <c r="AM226" s="664"/>
      <c r="AN226" s="664"/>
      <c r="AO226" s="664"/>
      <c r="AP226" s="664"/>
      <c r="AQ226" s="664"/>
      <c r="AR226" s="664"/>
      <c r="AS226" s="664"/>
      <c r="AT226" s="664"/>
      <c r="AU226" s="664"/>
      <c r="AV226" s="664"/>
      <c r="AW226" s="664"/>
      <c r="AX226" s="664"/>
      <c r="AY226" s="664"/>
      <c r="AZ226" s="216"/>
      <c r="BA226" s="2630"/>
      <c r="BB226" s="161" t="s">
        <v>71</v>
      </c>
      <c r="BC226" s="1210" t="s">
        <v>35</v>
      </c>
      <c r="BD226" s="1230" t="s">
        <v>35</v>
      </c>
      <c r="BE226" s="1230" t="s">
        <v>35</v>
      </c>
      <c r="BF226" s="1230" t="s">
        <v>35</v>
      </c>
      <c r="BG226" s="1251" t="s">
        <v>35</v>
      </c>
      <c r="BH226" s="1272" t="s">
        <v>35</v>
      </c>
      <c r="BI226" s="1230" t="s">
        <v>35</v>
      </c>
      <c r="BJ226" s="1230" t="s">
        <v>35</v>
      </c>
      <c r="BK226" s="1230" t="s">
        <v>35</v>
      </c>
      <c r="BL226" s="1251" t="s">
        <v>35</v>
      </c>
      <c r="BM226" s="1272" t="s">
        <v>35</v>
      </c>
      <c r="BN226" s="1230" t="s">
        <v>35</v>
      </c>
      <c r="BO226" s="1230" t="s">
        <v>35</v>
      </c>
      <c r="BP226" s="1230" t="s">
        <v>35</v>
      </c>
      <c r="BQ226" s="1251" t="s">
        <v>35</v>
      </c>
      <c r="BR226" s="1272" t="s">
        <v>35</v>
      </c>
      <c r="BS226" s="1230" t="s">
        <v>35</v>
      </c>
      <c r="BT226" s="1230" t="s">
        <v>35</v>
      </c>
      <c r="BU226" s="1230" t="s">
        <v>35</v>
      </c>
      <c r="BV226" s="1230" t="s">
        <v>35</v>
      </c>
      <c r="BW226" s="2145" t="s">
        <v>35</v>
      </c>
      <c r="BX226" s="2216"/>
      <c r="BY226" s="2215"/>
      <c r="BZ226" s="2215"/>
      <c r="CA226" s="2215"/>
      <c r="CB226" s="2215"/>
      <c r="CC226" s="2215"/>
      <c r="CD226" s="2215"/>
      <c r="CE226" s="2215"/>
      <c r="CF226" s="2215"/>
      <c r="CG226" s="2215"/>
      <c r="CH226" s="2215"/>
      <c r="CI226" s="2215"/>
      <c r="CJ226" s="2215"/>
      <c r="CK226" s="2215"/>
      <c r="CL226" s="2215"/>
      <c r="CM226" s="2215"/>
      <c r="CN226" s="2215"/>
      <c r="CO226" s="2215"/>
      <c r="CP226" s="2215"/>
      <c r="CQ226" s="2215"/>
      <c r="CR226" s="2215"/>
      <c r="CS226" s="2215"/>
      <c r="CT226" s="2215"/>
      <c r="CU226" s="2215"/>
      <c r="CV226" s="2215"/>
      <c r="CW226" s="2215"/>
      <c r="CX226" s="2215"/>
      <c r="CY226" s="2215"/>
      <c r="CZ226" s="2215"/>
    </row>
    <row r="227" s="693" customFormat="true" ht="15" customHeight="true" x14ac:dyDescent="0.2">
      <c r="A227" s="865"/>
      <c r="B227" s="1126"/>
      <c r="C227" s="788"/>
      <c r="D227" s="789"/>
      <c r="E227" s="789"/>
      <c r="F227" s="789"/>
      <c r="G227" s="845"/>
      <c r="H227" s="830"/>
      <c r="I227" s="789"/>
      <c r="J227" s="789"/>
      <c r="K227" s="789"/>
      <c r="L227" s="801"/>
      <c r="M227" s="815"/>
      <c r="N227" s="789"/>
      <c r="O227" s="789"/>
      <c r="P227" s="789"/>
      <c r="Q227" s="845"/>
      <c r="R227" s="830"/>
      <c r="S227" s="789"/>
      <c r="T227" s="789"/>
      <c r="U227" s="789"/>
      <c r="V227" s="789"/>
      <c r="W227" s="2108"/>
      <c r="X227" s="664"/>
      <c r="Y227" s="664"/>
      <c r="Z227" s="664"/>
      <c r="AA227" s="664"/>
      <c r="AB227" s="664"/>
      <c r="AC227" s="664"/>
      <c r="AD227" s="664"/>
      <c r="AE227" s="664"/>
      <c r="AF227" s="664"/>
      <c r="AG227" s="664"/>
      <c r="AH227" s="664"/>
      <c r="AI227" s="664"/>
      <c r="AJ227" s="664"/>
      <c r="AK227" s="664"/>
      <c r="AL227" s="664"/>
      <c r="AM227" s="664"/>
      <c r="AN227" s="664"/>
      <c r="AO227" s="664"/>
      <c r="AP227" s="664"/>
      <c r="AQ227" s="664"/>
      <c r="AR227" s="664"/>
      <c r="AS227" s="664"/>
      <c r="AT227" s="664"/>
      <c r="AU227" s="664"/>
      <c r="AV227" s="664"/>
      <c r="AW227" s="664"/>
      <c r="AX227" s="664"/>
      <c r="AY227" s="664"/>
      <c r="AZ227" s="216"/>
      <c r="BA227" s="2630" t="s">
        <v>93</v>
      </c>
      <c r="BB227" s="161" t="s">
        <v>60</v>
      </c>
      <c r="BC227" s="1210" t="s">
        <v>35</v>
      </c>
      <c r="BD227" s="1230" t="s">
        <v>35</v>
      </c>
      <c r="BE227" s="1230" t="s">
        <v>35</v>
      </c>
      <c r="BF227" s="1230" t="s">
        <v>35</v>
      </c>
      <c r="BG227" s="1251" t="s">
        <v>35</v>
      </c>
      <c r="BH227" s="1272" t="s">
        <v>35</v>
      </c>
      <c r="BI227" s="1230" t="s">
        <v>35</v>
      </c>
      <c r="BJ227" s="1230" t="s">
        <v>35</v>
      </c>
      <c r="BK227" s="1230" t="s">
        <v>35</v>
      </c>
      <c r="BL227" s="1251" t="s">
        <v>35</v>
      </c>
      <c r="BM227" s="1272" t="s">
        <v>35</v>
      </c>
      <c r="BN227" s="1230" t="s">
        <v>35</v>
      </c>
      <c r="BO227" s="1230" t="s">
        <v>35</v>
      </c>
      <c r="BP227" s="1230" t="s">
        <v>35</v>
      </c>
      <c r="BQ227" s="1251" t="s">
        <v>35</v>
      </c>
      <c r="BR227" s="1272" t="s">
        <v>35</v>
      </c>
      <c r="BS227" s="1230" t="s">
        <v>35</v>
      </c>
      <c r="BT227" s="1230" t="s">
        <v>35</v>
      </c>
      <c r="BU227" s="1230" t="s">
        <v>35</v>
      </c>
      <c r="BV227" s="1230" t="s">
        <v>35</v>
      </c>
      <c r="BW227" s="2145" t="s">
        <v>35</v>
      </c>
      <c r="BX227" s="2216"/>
      <c r="BY227" s="2215"/>
      <c r="BZ227" s="2215"/>
      <c r="CA227" s="2215"/>
      <c r="CB227" s="2215"/>
      <c r="CC227" s="2215"/>
      <c r="CD227" s="2215"/>
      <c r="CE227" s="2215"/>
      <c r="CF227" s="2215"/>
      <c r="CG227" s="2215"/>
      <c r="CH227" s="2215"/>
      <c r="CI227" s="2215"/>
      <c r="CJ227" s="2215"/>
      <c r="CK227" s="2215"/>
      <c r="CL227" s="2215"/>
      <c r="CM227" s="2215"/>
      <c r="CN227" s="2215"/>
      <c r="CO227" s="2215"/>
      <c r="CP227" s="2215"/>
      <c r="CQ227" s="2215"/>
      <c r="CR227" s="2215"/>
      <c r="CS227" s="2215"/>
      <c r="CT227" s="2215"/>
      <c r="CU227" s="2215"/>
      <c r="CV227" s="2215"/>
      <c r="CW227" s="2215"/>
      <c r="CX227" s="2215"/>
      <c r="CY227" s="2215"/>
      <c r="CZ227" s="2215"/>
    </row>
    <row r="228" s="693" customFormat="true" ht="15" customHeight="true" x14ac:dyDescent="0.2">
      <c r="A228" s="866"/>
      <c r="B228" s="1127"/>
      <c r="C228" s="1078"/>
      <c r="D228" s="1079"/>
      <c r="E228" s="1079"/>
      <c r="F228" s="1079"/>
      <c r="G228" s="1080"/>
      <c r="H228" s="1081"/>
      <c r="I228" s="1079"/>
      <c r="J228" s="1079"/>
      <c r="K228" s="1079"/>
      <c r="L228" s="1082"/>
      <c r="M228" s="1078"/>
      <c r="N228" s="1079"/>
      <c r="O228" s="1079"/>
      <c r="P228" s="1079"/>
      <c r="Q228" s="1080"/>
      <c r="R228" s="1081"/>
      <c r="S228" s="1079"/>
      <c r="T228" s="1079"/>
      <c r="U228" s="1079"/>
      <c r="V228" s="1079"/>
      <c r="W228" s="1082"/>
      <c r="X228" s="664"/>
      <c r="Y228" s="664"/>
      <c r="Z228" s="664"/>
      <c r="AA228" s="664"/>
      <c r="AB228" s="664"/>
      <c r="AC228" s="664"/>
      <c r="AD228" s="664"/>
      <c r="AE228" s="664"/>
      <c r="AF228" s="664"/>
      <c r="AG228" s="664"/>
      <c r="AH228" s="664"/>
      <c r="AI228" s="664"/>
      <c r="AJ228" s="664"/>
      <c r="AK228" s="664"/>
      <c r="AL228" s="664"/>
      <c r="AM228" s="664"/>
      <c r="AN228" s="664"/>
      <c r="AO228" s="664"/>
      <c r="AP228" s="664"/>
      <c r="AQ228" s="664"/>
      <c r="AR228" s="664"/>
      <c r="AS228" s="664"/>
      <c r="AT228" s="664"/>
      <c r="AU228" s="664"/>
      <c r="AV228" s="664"/>
      <c r="AW228" s="664"/>
      <c r="AX228" s="664"/>
      <c r="AY228" s="664"/>
      <c r="AZ228" s="216"/>
      <c r="BA228" s="2630"/>
      <c r="BB228" s="161" t="s">
        <v>90</v>
      </c>
      <c r="BC228" s="1210" t="s">
        <v>35</v>
      </c>
      <c r="BD228" s="1230" t="s">
        <v>35</v>
      </c>
      <c r="BE228" s="1230" t="s">
        <v>35</v>
      </c>
      <c r="BF228" s="1230" t="s">
        <v>35</v>
      </c>
      <c r="BG228" s="1251" t="s">
        <v>35</v>
      </c>
      <c r="BH228" s="1272" t="s">
        <v>35</v>
      </c>
      <c r="BI228" s="1230" t="s">
        <v>35</v>
      </c>
      <c r="BJ228" s="1230" t="s">
        <v>35</v>
      </c>
      <c r="BK228" s="1230" t="s">
        <v>35</v>
      </c>
      <c r="BL228" s="1251" t="s">
        <v>35</v>
      </c>
      <c r="BM228" s="1272" t="s">
        <v>35</v>
      </c>
      <c r="BN228" s="1230" t="s">
        <v>35</v>
      </c>
      <c r="BO228" s="1230" t="s">
        <v>35</v>
      </c>
      <c r="BP228" s="1230" t="s">
        <v>35</v>
      </c>
      <c r="BQ228" s="1251" t="s">
        <v>35</v>
      </c>
      <c r="BR228" s="1272" t="s">
        <v>35</v>
      </c>
      <c r="BS228" s="1230" t="s">
        <v>35</v>
      </c>
      <c r="BT228" s="1230" t="s">
        <v>35</v>
      </c>
      <c r="BU228" s="1230" t="s">
        <v>35</v>
      </c>
      <c r="BV228" s="1230" t="s">
        <v>35</v>
      </c>
      <c r="BW228" s="2145" t="s">
        <v>35</v>
      </c>
      <c r="BX228" s="2216"/>
      <c r="BY228" s="2215"/>
      <c r="BZ228" s="2215"/>
      <c r="CA228" s="2215"/>
      <c r="CB228" s="2215"/>
      <c r="CC228" s="2215"/>
      <c r="CD228" s="2215"/>
      <c r="CE228" s="2215"/>
      <c r="CF228" s="2215"/>
      <c r="CG228" s="2215"/>
      <c r="CH228" s="2215"/>
      <c r="CI228" s="2215"/>
      <c r="CJ228" s="2215"/>
      <c r="CK228" s="2215"/>
      <c r="CL228" s="2215"/>
      <c r="CM228" s="2215"/>
      <c r="CN228" s="2215"/>
      <c r="CO228" s="2215"/>
      <c r="CP228" s="2215"/>
      <c r="CQ228" s="2215"/>
      <c r="CR228" s="2215"/>
      <c r="CS228" s="2215"/>
      <c r="CT228" s="2215"/>
      <c r="CU228" s="2215"/>
      <c r="CV228" s="2215"/>
      <c r="CW228" s="2215"/>
      <c r="CX228" s="2215"/>
      <c r="CY228" s="2215"/>
      <c r="CZ228" s="2215"/>
    </row>
    <row r="229" s="693" customFormat="true" ht="15" customHeight="true" x14ac:dyDescent="0.2">
      <c r="A229" s="867"/>
      <c r="B229" s="1128"/>
      <c r="C229" s="1062"/>
      <c r="D229" s="1063"/>
      <c r="E229" s="1063"/>
      <c r="F229" s="1063"/>
      <c r="G229" s="1064"/>
      <c r="H229" s="1065"/>
      <c r="I229" s="1063"/>
      <c r="J229" s="1063"/>
      <c r="K229" s="1063"/>
      <c r="L229" s="1066"/>
      <c r="M229" s="1062"/>
      <c r="N229" s="1063"/>
      <c r="O229" s="1063"/>
      <c r="P229" s="1063"/>
      <c r="Q229" s="1064"/>
      <c r="R229" s="1065"/>
      <c r="S229" s="1063"/>
      <c r="T229" s="1063"/>
      <c r="U229" s="1063"/>
      <c r="V229" s="1063"/>
      <c r="W229" s="1066"/>
      <c r="X229" s="664"/>
      <c r="Y229" s="664"/>
      <c r="Z229" s="664"/>
      <c r="AA229" s="664"/>
      <c r="AB229" s="664"/>
      <c r="AC229" s="664"/>
      <c r="AD229" s="664"/>
      <c r="AE229" s="664"/>
      <c r="AF229" s="664"/>
      <c r="AG229" s="664"/>
      <c r="AH229" s="664"/>
      <c r="AI229" s="664"/>
      <c r="AJ229" s="664"/>
      <c r="AK229" s="664"/>
      <c r="AL229" s="664"/>
      <c r="AM229" s="664"/>
      <c r="AN229" s="664"/>
      <c r="AO229" s="664"/>
      <c r="AP229" s="664"/>
      <c r="AQ229" s="664"/>
      <c r="AR229" s="664"/>
      <c r="AS229" s="664"/>
      <c r="AT229" s="664"/>
      <c r="AU229" s="664"/>
      <c r="AV229" s="664"/>
      <c r="AW229" s="664"/>
      <c r="AX229" s="664"/>
      <c r="AY229" s="664"/>
      <c r="AZ229" s="216"/>
      <c r="BA229" s="2630"/>
      <c r="BB229" s="161" t="s">
        <v>91</v>
      </c>
      <c r="BC229" s="1210" t="s">
        <v>35</v>
      </c>
      <c r="BD229" s="1230" t="s">
        <v>35</v>
      </c>
      <c r="BE229" s="1230" t="s">
        <v>35</v>
      </c>
      <c r="BF229" s="1230" t="s">
        <v>35</v>
      </c>
      <c r="BG229" s="1251" t="s">
        <v>35</v>
      </c>
      <c r="BH229" s="1272" t="s">
        <v>35</v>
      </c>
      <c r="BI229" s="1230" t="s">
        <v>35</v>
      </c>
      <c r="BJ229" s="1230" t="s">
        <v>35</v>
      </c>
      <c r="BK229" s="1230" t="s">
        <v>35</v>
      </c>
      <c r="BL229" s="1251" t="s">
        <v>35</v>
      </c>
      <c r="BM229" s="1272" t="s">
        <v>35</v>
      </c>
      <c r="BN229" s="1230" t="s">
        <v>35</v>
      </c>
      <c r="BO229" s="1230" t="s">
        <v>35</v>
      </c>
      <c r="BP229" s="1230" t="s">
        <v>35</v>
      </c>
      <c r="BQ229" s="1251" t="s">
        <v>35</v>
      </c>
      <c r="BR229" s="1272" t="s">
        <v>35</v>
      </c>
      <c r="BS229" s="1230" t="s">
        <v>35</v>
      </c>
      <c r="BT229" s="1230" t="s">
        <v>35</v>
      </c>
      <c r="BU229" s="1230" t="s">
        <v>35</v>
      </c>
      <c r="BV229" s="1230" t="s">
        <v>35</v>
      </c>
      <c r="BW229" s="2145" t="s">
        <v>35</v>
      </c>
      <c r="BX229" s="2216"/>
      <c r="BY229" s="2215"/>
      <c r="BZ229" s="2215"/>
      <c r="CA229" s="2215"/>
      <c r="CB229" s="2215"/>
      <c r="CC229" s="2215"/>
      <c r="CD229" s="2215"/>
      <c r="CE229" s="2215"/>
      <c r="CF229" s="2215"/>
      <c r="CG229" s="2215"/>
      <c r="CH229" s="2215"/>
      <c r="CI229" s="2215"/>
      <c r="CJ229" s="2215"/>
      <c r="CK229" s="2215"/>
      <c r="CL229" s="2215"/>
      <c r="CM229" s="2215"/>
      <c r="CN229" s="2215"/>
      <c r="CO229" s="2215"/>
      <c r="CP229" s="2215"/>
      <c r="CQ229" s="2215"/>
      <c r="CR229" s="2215"/>
      <c r="CS229" s="2215"/>
      <c r="CT229" s="2215"/>
      <c r="CU229" s="2215"/>
      <c r="CV229" s="2215"/>
      <c r="CW229" s="2215"/>
      <c r="CX229" s="2215"/>
      <c r="CY229" s="2215"/>
      <c r="CZ229" s="2215"/>
    </row>
    <row r="230" s="693" customFormat="true" ht="15" customHeight="true" x14ac:dyDescent="0.2">
      <c r="A230" s="868"/>
      <c r="B230" s="1129"/>
      <c r="C230" s="1067"/>
      <c r="D230" s="1068"/>
      <c r="E230" s="1068"/>
      <c r="F230" s="1068"/>
      <c r="G230" s="1069"/>
      <c r="H230" s="1070"/>
      <c r="I230" s="1068"/>
      <c r="J230" s="1068"/>
      <c r="K230" s="1068"/>
      <c r="L230" s="1071"/>
      <c r="M230" s="1067"/>
      <c r="N230" s="1068"/>
      <c r="O230" s="1068"/>
      <c r="P230" s="1068"/>
      <c r="Q230" s="1069"/>
      <c r="R230" s="1070"/>
      <c r="S230" s="1068"/>
      <c r="T230" s="1068"/>
      <c r="U230" s="1068"/>
      <c r="V230" s="1068"/>
      <c r="W230" s="1071"/>
      <c r="X230" s="664"/>
      <c r="Y230" s="664"/>
      <c r="Z230" s="664"/>
      <c r="AA230" s="664"/>
      <c r="AB230" s="664"/>
      <c r="AC230" s="664"/>
      <c r="AD230" s="664"/>
      <c r="AE230" s="664"/>
      <c r="AF230" s="664"/>
      <c r="AG230" s="664"/>
      <c r="AH230" s="664"/>
      <c r="AI230" s="664"/>
      <c r="AJ230" s="664"/>
      <c r="AK230" s="664"/>
      <c r="AL230" s="664"/>
      <c r="AM230" s="664"/>
      <c r="AN230" s="664"/>
      <c r="AO230" s="664"/>
      <c r="AP230" s="664"/>
      <c r="AQ230" s="664"/>
      <c r="AR230" s="664"/>
      <c r="AS230" s="664"/>
      <c r="AT230" s="664"/>
      <c r="AU230" s="664"/>
      <c r="AV230" s="664"/>
      <c r="AW230" s="664"/>
      <c r="AX230" s="664"/>
      <c r="AY230" s="664"/>
      <c r="AZ230" s="216"/>
      <c r="BA230" s="2630"/>
      <c r="BB230" s="161" t="s">
        <v>92</v>
      </c>
      <c r="BC230" s="1210" t="s">
        <v>35</v>
      </c>
      <c r="BD230" s="1230" t="s">
        <v>35</v>
      </c>
      <c r="BE230" s="1230" t="s">
        <v>35</v>
      </c>
      <c r="BF230" s="1230" t="s">
        <v>35</v>
      </c>
      <c r="BG230" s="1251" t="s">
        <v>35</v>
      </c>
      <c r="BH230" s="1272" t="s">
        <v>35</v>
      </c>
      <c r="BI230" s="1230" t="s">
        <v>35</v>
      </c>
      <c r="BJ230" s="1230" t="s">
        <v>35</v>
      </c>
      <c r="BK230" s="1230" t="s">
        <v>35</v>
      </c>
      <c r="BL230" s="1251" t="s">
        <v>35</v>
      </c>
      <c r="BM230" s="1272" t="s">
        <v>35</v>
      </c>
      <c r="BN230" s="1230" t="s">
        <v>35</v>
      </c>
      <c r="BO230" s="1230" t="s">
        <v>35</v>
      </c>
      <c r="BP230" s="1230" t="s">
        <v>35</v>
      </c>
      <c r="BQ230" s="1251" t="s">
        <v>35</v>
      </c>
      <c r="BR230" s="1272" t="s">
        <v>35</v>
      </c>
      <c r="BS230" s="1230" t="s">
        <v>35</v>
      </c>
      <c r="BT230" s="1230" t="s">
        <v>35</v>
      </c>
      <c r="BU230" s="1230" t="s">
        <v>35</v>
      </c>
      <c r="BV230" s="1230" t="s">
        <v>35</v>
      </c>
      <c r="BW230" s="2145" t="s">
        <v>35</v>
      </c>
      <c r="BX230" s="2216"/>
      <c r="BY230" s="2215"/>
      <c r="BZ230" s="2215"/>
      <c r="CA230" s="2215"/>
      <c r="CB230" s="2215"/>
      <c r="CC230" s="2215"/>
      <c r="CD230" s="2215"/>
      <c r="CE230" s="2215"/>
      <c r="CF230" s="2215"/>
      <c r="CG230" s="2215"/>
      <c r="CH230" s="2215"/>
      <c r="CI230" s="2215"/>
      <c r="CJ230" s="2215"/>
      <c r="CK230" s="2215"/>
      <c r="CL230" s="2215"/>
      <c r="CM230" s="2215"/>
      <c r="CN230" s="2215"/>
      <c r="CO230" s="2215"/>
      <c r="CP230" s="2215"/>
      <c r="CQ230" s="2215"/>
      <c r="CR230" s="2215"/>
      <c r="CS230" s="2215"/>
      <c r="CT230" s="2215"/>
      <c r="CU230" s="2215"/>
      <c r="CV230" s="2215"/>
      <c r="CW230" s="2215"/>
      <c r="CX230" s="2215"/>
      <c r="CY230" s="2215"/>
      <c r="CZ230" s="2215"/>
    </row>
    <row r="231" s="693" customFormat="true" ht="15" customHeight="true" x14ac:dyDescent="0.2">
      <c r="A231" s="869"/>
      <c r="B231" s="892"/>
      <c r="C231" s="790"/>
      <c r="D231" s="791"/>
      <c r="E231" s="791"/>
      <c r="F231" s="791"/>
      <c r="G231" s="846"/>
      <c r="H231" s="831"/>
      <c r="I231" s="791"/>
      <c r="J231" s="791"/>
      <c r="K231" s="791"/>
      <c r="L231" s="802"/>
      <c r="M231" s="816"/>
      <c r="N231" s="791"/>
      <c r="O231" s="791"/>
      <c r="P231" s="791"/>
      <c r="Q231" s="846"/>
      <c r="R231" s="831"/>
      <c r="S231" s="791"/>
      <c r="T231" s="791"/>
      <c r="U231" s="791"/>
      <c r="V231" s="791"/>
      <c r="W231" s="2109"/>
      <c r="X231" s="664"/>
      <c r="Y231" s="664"/>
      <c r="Z231" s="664"/>
      <c r="AA231" s="664"/>
      <c r="AB231" s="664"/>
      <c r="AC231" s="664"/>
      <c r="AD231" s="664"/>
      <c r="AE231" s="664"/>
      <c r="AF231" s="664"/>
      <c r="AG231" s="664"/>
      <c r="AH231" s="664"/>
      <c r="AI231" s="664"/>
      <c r="AJ231" s="664"/>
      <c r="AK231" s="664"/>
      <c r="AL231" s="664"/>
      <c r="AM231" s="664"/>
      <c r="AN231" s="664"/>
      <c r="AO231" s="664"/>
      <c r="AP231" s="664"/>
      <c r="AQ231" s="664"/>
      <c r="AR231" s="664"/>
      <c r="AS231" s="664"/>
      <c r="AT231" s="664"/>
      <c r="AU231" s="664"/>
      <c r="AV231" s="664"/>
      <c r="AW231" s="664"/>
      <c r="AX231" s="664"/>
      <c r="AY231" s="664"/>
      <c r="AZ231" s="216"/>
      <c r="BA231" s="699"/>
      <c r="BB231" s="161"/>
      <c r="BC231" s="345"/>
      <c r="BD231" s="309"/>
      <c r="BE231" s="309"/>
      <c r="BF231" s="309"/>
      <c r="BG231" s="346"/>
      <c r="BH231" s="354"/>
      <c r="BI231" s="309"/>
      <c r="BJ231" s="309"/>
      <c r="BK231" s="309"/>
      <c r="BL231" s="346"/>
      <c r="BM231" s="354"/>
      <c r="BN231" s="309"/>
      <c r="BO231" s="309"/>
      <c r="BP231" s="309"/>
      <c r="BQ231" s="346"/>
      <c r="BR231" s="354"/>
      <c r="BS231" s="309"/>
      <c r="BT231" s="309"/>
      <c r="BU231" s="309"/>
      <c r="BV231" s="309"/>
      <c r="BW231" s="2146"/>
      <c r="BX231" s="2217"/>
      <c r="BY231" s="2218"/>
      <c r="BZ231" s="2218"/>
      <c r="CA231" s="2218"/>
      <c r="CB231" s="2218"/>
      <c r="CC231" s="2218"/>
      <c r="CD231" s="2218"/>
      <c r="CE231" s="2218"/>
      <c r="CF231" s="2218"/>
      <c r="CG231" s="2218"/>
      <c r="CH231" s="2218"/>
      <c r="CI231" s="2218"/>
      <c r="CJ231" s="2218"/>
      <c r="CK231" s="2218"/>
      <c r="CL231" s="2218"/>
      <c r="CM231" s="2218"/>
      <c r="CN231" s="2218"/>
      <c r="CO231" s="2218"/>
      <c r="CP231" s="2218"/>
      <c r="CQ231" s="2218"/>
      <c r="CR231" s="2218"/>
      <c r="CS231" s="2218"/>
      <c r="CT231" s="2218"/>
      <c r="CU231" s="2218"/>
      <c r="CV231" s="2218"/>
      <c r="CW231" s="2218"/>
      <c r="CX231" s="2218"/>
      <c r="CY231" s="2218"/>
      <c r="CZ231" s="2218"/>
    </row>
    <row r="232" s="693" customFormat="true" ht="15" customHeight="true" x14ac:dyDescent="0.2">
      <c r="A232" s="870"/>
      <c r="B232" s="893"/>
      <c r="C232" s="792"/>
      <c r="D232" s="793"/>
      <c r="E232" s="793"/>
      <c r="F232" s="793"/>
      <c r="G232" s="847"/>
      <c r="H232" s="832"/>
      <c r="I232" s="793"/>
      <c r="J232" s="793"/>
      <c r="K232" s="793"/>
      <c r="L232" s="803"/>
      <c r="M232" s="817"/>
      <c r="N232" s="793"/>
      <c r="O232" s="793"/>
      <c r="P232" s="793"/>
      <c r="Q232" s="847"/>
      <c r="R232" s="832"/>
      <c r="S232" s="793"/>
      <c r="T232" s="793"/>
      <c r="U232" s="793"/>
      <c r="V232" s="793"/>
      <c r="W232" s="2110"/>
      <c r="X232" s="664"/>
      <c r="Y232" s="664"/>
      <c r="Z232" s="664"/>
      <c r="AA232" s="664"/>
      <c r="AB232" s="664"/>
      <c r="AC232" s="664"/>
      <c r="AD232" s="664"/>
      <c r="AE232" s="664"/>
      <c r="AF232" s="664"/>
      <c r="AG232" s="664"/>
      <c r="AH232" s="664"/>
      <c r="AI232" s="664"/>
      <c r="AJ232" s="664"/>
      <c r="AK232" s="664"/>
      <c r="AL232" s="664"/>
      <c r="AM232" s="664"/>
      <c r="AN232" s="664"/>
      <c r="AO232" s="664"/>
      <c r="AP232" s="664"/>
      <c r="AQ232" s="664"/>
      <c r="AR232" s="664"/>
      <c r="AS232" s="664"/>
      <c r="AT232" s="664"/>
      <c r="AU232" s="664"/>
      <c r="AV232" s="664"/>
      <c r="AW232" s="664"/>
      <c r="AX232" s="664"/>
      <c r="AY232" s="664"/>
      <c r="AZ232" s="216"/>
      <c r="BA232" s="477"/>
      <c r="BB232" s="161"/>
      <c r="BC232" s="345"/>
      <c r="BD232" s="309"/>
      <c r="BE232" s="309"/>
      <c r="BF232" s="309"/>
      <c r="BG232" s="346"/>
      <c r="BH232" s="354"/>
      <c r="BI232" s="309"/>
      <c r="BJ232" s="309"/>
      <c r="BK232" s="309"/>
      <c r="BL232" s="346"/>
      <c r="BM232" s="354"/>
      <c r="BN232" s="309"/>
      <c r="BO232" s="309"/>
      <c r="BP232" s="309"/>
      <c r="BQ232" s="346"/>
      <c r="BR232" s="354"/>
      <c r="BS232" s="309"/>
      <c r="BT232" s="309"/>
      <c r="BU232" s="309"/>
      <c r="BV232" s="309"/>
      <c r="BW232" s="2146"/>
      <c r="BX232" s="2217"/>
      <c r="BY232" s="2218"/>
      <c r="BZ232" s="2218"/>
      <c r="CA232" s="2218"/>
      <c r="CB232" s="2218"/>
      <c r="CC232" s="2218"/>
      <c r="CD232" s="2218"/>
      <c r="CE232" s="2218"/>
      <c r="CF232" s="2218"/>
      <c r="CG232" s="2218"/>
      <c r="CH232" s="2218"/>
      <c r="CI232" s="2218"/>
      <c r="CJ232" s="2218"/>
      <c r="CK232" s="2218"/>
      <c r="CL232" s="2218"/>
      <c r="CM232" s="2218"/>
      <c r="CN232" s="2218"/>
      <c r="CO232" s="2218"/>
      <c r="CP232" s="2218"/>
      <c r="CQ232" s="2218"/>
      <c r="CR232" s="2218"/>
      <c r="CS232" s="2218"/>
      <c r="CT232" s="2218"/>
      <c r="CU232" s="2218"/>
      <c r="CV232" s="2218"/>
      <c r="CW232" s="2218"/>
      <c r="CX232" s="2218"/>
      <c r="CY232" s="2218"/>
      <c r="CZ232" s="2218"/>
    </row>
    <row r="233" s="693" customFormat="true" ht="15" customHeight="true" x14ac:dyDescent="0.2">
      <c r="A233" s="871"/>
      <c r="B233" s="894"/>
      <c r="C233" s="1083"/>
      <c r="D233" s="1084"/>
      <c r="E233" s="1084"/>
      <c r="F233" s="1084"/>
      <c r="G233" s="1085"/>
      <c r="H233" s="1086"/>
      <c r="I233" s="1084"/>
      <c r="J233" s="1084"/>
      <c r="K233" s="1084"/>
      <c r="L233" s="1087"/>
      <c r="M233" s="1088"/>
      <c r="N233" s="1084"/>
      <c r="O233" s="1084"/>
      <c r="P233" s="1084"/>
      <c r="Q233" s="1085"/>
      <c r="R233" s="1086"/>
      <c r="S233" s="1084"/>
      <c r="T233" s="1084"/>
      <c r="U233" s="1084"/>
      <c r="V233" s="1084"/>
      <c r="W233" s="2111"/>
      <c r="X233" s="664"/>
      <c r="Y233" s="664"/>
      <c r="Z233" s="664"/>
      <c r="AA233" s="664"/>
      <c r="AB233" s="664"/>
      <c r="AC233" s="664"/>
      <c r="AD233" s="664"/>
      <c r="AE233" s="664"/>
      <c r="AF233" s="664"/>
      <c r="AG233" s="664"/>
      <c r="AH233" s="664"/>
      <c r="AI233" s="664"/>
      <c r="AJ233" s="664"/>
      <c r="AK233" s="664"/>
      <c r="AL233" s="664"/>
      <c r="AM233" s="664"/>
      <c r="AN233" s="664"/>
      <c r="AO233" s="664"/>
      <c r="AP233" s="664"/>
      <c r="AQ233" s="664"/>
      <c r="AR233" s="664"/>
      <c r="AS233" s="664"/>
      <c r="AT233" s="664"/>
      <c r="AU233" s="664"/>
      <c r="AV233" s="664"/>
      <c r="AW233" s="664"/>
      <c r="AX233" s="664"/>
      <c r="AY233" s="664"/>
      <c r="AZ233" s="216"/>
      <c r="BA233" s="477"/>
      <c r="BB233" s="161"/>
      <c r="BC233" s="345"/>
      <c r="BD233" s="309"/>
      <c r="BE233" s="309"/>
      <c r="BF233" s="309"/>
      <c r="BG233" s="346"/>
      <c r="BH233" s="354"/>
      <c r="BI233" s="309"/>
      <c r="BJ233" s="309"/>
      <c r="BK233" s="309"/>
      <c r="BL233" s="346"/>
      <c r="BM233" s="354"/>
      <c r="BN233" s="309"/>
      <c r="BO233" s="309"/>
      <c r="BP233" s="309"/>
      <c r="BQ233" s="346"/>
      <c r="BR233" s="354"/>
      <c r="BS233" s="309"/>
      <c r="BT233" s="309"/>
      <c r="BU233" s="309"/>
      <c r="BV233" s="309"/>
      <c r="BW233" s="2146"/>
      <c r="BX233" s="2217"/>
      <c r="BY233" s="2218"/>
      <c r="BZ233" s="2218"/>
      <c r="CA233" s="2218"/>
      <c r="CB233" s="2218"/>
      <c r="CC233" s="2218"/>
      <c r="CD233" s="2218"/>
      <c r="CE233" s="2218"/>
      <c r="CF233" s="2218"/>
      <c r="CG233" s="2218"/>
      <c r="CH233" s="2218"/>
      <c r="CI233" s="2218"/>
      <c r="CJ233" s="2218"/>
      <c r="CK233" s="2218"/>
      <c r="CL233" s="2218"/>
      <c r="CM233" s="2218"/>
      <c r="CN233" s="2218"/>
      <c r="CO233" s="2218"/>
      <c r="CP233" s="2218"/>
      <c r="CQ233" s="2218"/>
      <c r="CR233" s="2218"/>
      <c r="CS233" s="2218"/>
      <c r="CT233" s="2218"/>
      <c r="CU233" s="2218"/>
      <c r="CV233" s="2218"/>
      <c r="CW233" s="2218"/>
      <c r="CX233" s="2218"/>
      <c r="CY233" s="2218"/>
      <c r="CZ233" s="2218"/>
    </row>
    <row r="234" s="693" customFormat="true" ht="15" customHeight="true" x14ac:dyDescent="0.2">
      <c r="A234" s="872"/>
      <c r="B234" s="895"/>
      <c r="C234" s="1089"/>
      <c r="D234" s="1090"/>
      <c r="E234" s="1090"/>
      <c r="F234" s="1090"/>
      <c r="G234" s="1091"/>
      <c r="H234" s="1092"/>
      <c r="I234" s="1090"/>
      <c r="J234" s="1090"/>
      <c r="K234" s="1090"/>
      <c r="L234" s="1093"/>
      <c r="M234" s="1094"/>
      <c r="N234" s="1090"/>
      <c r="O234" s="1090"/>
      <c r="P234" s="1090"/>
      <c r="Q234" s="1091"/>
      <c r="R234" s="1092"/>
      <c r="S234" s="1090"/>
      <c r="T234" s="1090"/>
      <c r="U234" s="1090"/>
      <c r="V234" s="1090"/>
      <c r="W234" s="2112"/>
      <c r="X234" s="664"/>
      <c r="Y234" s="664"/>
      <c r="Z234" s="664"/>
      <c r="AA234" s="664"/>
      <c r="AB234" s="664"/>
      <c r="AC234" s="664"/>
      <c r="AD234" s="664"/>
      <c r="AE234" s="664"/>
      <c r="AF234" s="664"/>
      <c r="AG234" s="664"/>
      <c r="AH234" s="664"/>
      <c r="AI234" s="664"/>
      <c r="AJ234" s="664"/>
      <c r="AK234" s="664"/>
      <c r="AL234" s="664"/>
      <c r="AM234" s="664"/>
      <c r="AN234" s="664"/>
      <c r="AO234" s="664"/>
      <c r="AP234" s="664"/>
      <c r="AQ234" s="664"/>
      <c r="AR234" s="664"/>
      <c r="AS234" s="664"/>
      <c r="AT234" s="664"/>
      <c r="AU234" s="664"/>
      <c r="AV234" s="664"/>
      <c r="AW234" s="664"/>
      <c r="AX234" s="664"/>
      <c r="AY234" s="664"/>
      <c r="AZ234" s="216"/>
      <c r="BA234" s="477"/>
      <c r="BB234" s="161"/>
      <c r="BC234" s="345"/>
      <c r="BD234" s="309"/>
      <c r="BE234" s="309"/>
      <c r="BF234" s="309"/>
      <c r="BG234" s="346"/>
      <c r="BH234" s="354"/>
      <c r="BI234" s="309"/>
      <c r="BJ234" s="309"/>
      <c r="BK234" s="309"/>
      <c r="BL234" s="346"/>
      <c r="BM234" s="354"/>
      <c r="BN234" s="309"/>
      <c r="BO234" s="309"/>
      <c r="BP234" s="309"/>
      <c r="BQ234" s="346"/>
      <c r="BR234" s="354"/>
      <c r="BS234" s="309"/>
      <c r="BT234" s="309"/>
      <c r="BU234" s="309"/>
      <c r="BV234" s="309"/>
      <c r="BW234" s="2146"/>
      <c r="BX234" s="2217"/>
      <c r="BY234" s="2218"/>
      <c r="BZ234" s="2218"/>
      <c r="CA234" s="2218"/>
      <c r="CB234" s="2218"/>
      <c r="CC234" s="2218"/>
      <c r="CD234" s="2218"/>
      <c r="CE234" s="2218"/>
      <c r="CF234" s="2218"/>
      <c r="CG234" s="2218"/>
      <c r="CH234" s="2218"/>
      <c r="CI234" s="2218"/>
      <c r="CJ234" s="2218"/>
      <c r="CK234" s="2218"/>
      <c r="CL234" s="2218"/>
      <c r="CM234" s="2218"/>
      <c r="CN234" s="2218"/>
      <c r="CO234" s="2218"/>
      <c r="CP234" s="2218"/>
      <c r="CQ234" s="2218"/>
      <c r="CR234" s="2218"/>
      <c r="CS234" s="2218"/>
      <c r="CT234" s="2218"/>
      <c r="CU234" s="2218"/>
      <c r="CV234" s="2218"/>
      <c r="CW234" s="2218"/>
      <c r="CX234" s="2218"/>
      <c r="CY234" s="2218"/>
      <c r="CZ234" s="2218"/>
    </row>
    <row r="235" s="693" customFormat="true" ht="15" customHeight="true" x14ac:dyDescent="0.2">
      <c r="A235" s="872"/>
      <c r="B235" s="895"/>
      <c r="C235" s="1089"/>
      <c r="D235" s="1090"/>
      <c r="E235" s="1090"/>
      <c r="F235" s="1090"/>
      <c r="G235" s="1091"/>
      <c r="H235" s="1092"/>
      <c r="I235" s="1090"/>
      <c r="J235" s="1090"/>
      <c r="K235" s="1090"/>
      <c r="L235" s="1093"/>
      <c r="M235" s="1094"/>
      <c r="N235" s="1090"/>
      <c r="O235" s="1090"/>
      <c r="P235" s="1090"/>
      <c r="Q235" s="1091"/>
      <c r="R235" s="1092"/>
      <c r="S235" s="1090"/>
      <c r="T235" s="1090"/>
      <c r="U235" s="1090"/>
      <c r="V235" s="1090"/>
      <c r="W235" s="2112"/>
      <c r="X235" s="664"/>
      <c r="Y235" s="664"/>
      <c r="Z235" s="664"/>
      <c r="AA235" s="664"/>
      <c r="AB235" s="664"/>
      <c r="AC235" s="664"/>
      <c r="AD235" s="664"/>
      <c r="AE235" s="664"/>
      <c r="AF235" s="664"/>
      <c r="AG235" s="664"/>
      <c r="AH235" s="664"/>
      <c r="AI235" s="664"/>
      <c r="AJ235" s="664"/>
      <c r="AK235" s="664"/>
      <c r="AL235" s="664"/>
      <c r="AM235" s="664"/>
      <c r="AN235" s="664"/>
      <c r="AO235" s="664"/>
      <c r="AP235" s="664"/>
      <c r="AQ235" s="664"/>
      <c r="AR235" s="664"/>
      <c r="AS235" s="664"/>
      <c r="AT235" s="664"/>
      <c r="AU235" s="664"/>
      <c r="AV235" s="664"/>
      <c r="AW235" s="664"/>
      <c r="AX235" s="664"/>
      <c r="AY235" s="664"/>
      <c r="AZ235" s="216"/>
      <c r="BA235" s="477"/>
      <c r="BB235" s="161"/>
      <c r="BC235" s="345"/>
      <c r="BD235" s="309"/>
      <c r="BE235" s="309"/>
      <c r="BF235" s="309"/>
      <c r="BG235" s="346"/>
      <c r="BH235" s="354"/>
      <c r="BI235" s="309"/>
      <c r="BJ235" s="309"/>
      <c r="BK235" s="309"/>
      <c r="BL235" s="346"/>
      <c r="BM235" s="354"/>
      <c r="BN235" s="309"/>
      <c r="BO235" s="309"/>
      <c r="BP235" s="309"/>
      <c r="BQ235" s="346"/>
      <c r="BR235" s="354"/>
      <c r="BS235" s="309"/>
      <c r="BT235" s="309"/>
      <c r="BU235" s="309"/>
      <c r="BV235" s="309"/>
      <c r="BW235" s="2146"/>
      <c r="BX235" s="2217"/>
      <c r="BY235" s="2218"/>
      <c r="BZ235" s="2218"/>
      <c r="CA235" s="2218"/>
      <c r="CB235" s="2218"/>
      <c r="CC235" s="2218"/>
      <c r="CD235" s="2218"/>
      <c r="CE235" s="2218"/>
      <c r="CF235" s="2218"/>
      <c r="CG235" s="2218"/>
      <c r="CH235" s="2218"/>
      <c r="CI235" s="2218"/>
      <c r="CJ235" s="2218"/>
      <c r="CK235" s="2218"/>
      <c r="CL235" s="2218"/>
      <c r="CM235" s="2218"/>
      <c r="CN235" s="2218"/>
      <c r="CO235" s="2218"/>
      <c r="CP235" s="2218"/>
      <c r="CQ235" s="2218"/>
      <c r="CR235" s="2218"/>
      <c r="CS235" s="2218"/>
      <c r="CT235" s="2218"/>
      <c r="CU235" s="2218"/>
      <c r="CV235" s="2218"/>
      <c r="CW235" s="2218"/>
      <c r="CX235" s="2218"/>
      <c r="CY235" s="2218"/>
      <c r="CZ235" s="2218"/>
    </row>
    <row r="236" s="693" customFormat="true" ht="15" customHeight="true" x14ac:dyDescent="0.2">
      <c r="A236" s="872"/>
      <c r="B236" s="895"/>
      <c r="C236" s="1089"/>
      <c r="D236" s="1090"/>
      <c r="E236" s="1090"/>
      <c r="F236" s="1090"/>
      <c r="G236" s="1091"/>
      <c r="H236" s="1092"/>
      <c r="I236" s="1090"/>
      <c r="J236" s="1090"/>
      <c r="K236" s="1090"/>
      <c r="L236" s="1093"/>
      <c r="M236" s="1094"/>
      <c r="N236" s="1090"/>
      <c r="O236" s="1090"/>
      <c r="P236" s="1090"/>
      <c r="Q236" s="1091"/>
      <c r="R236" s="1092"/>
      <c r="S236" s="1090"/>
      <c r="T236" s="1090"/>
      <c r="U236" s="1090"/>
      <c r="V236" s="1090"/>
      <c r="W236" s="2112"/>
      <c r="X236" s="664"/>
      <c r="Y236" s="664"/>
      <c r="Z236" s="664"/>
      <c r="AA236" s="664"/>
      <c r="AB236" s="664"/>
      <c r="AC236" s="664"/>
      <c r="AD236" s="664"/>
      <c r="AE236" s="664"/>
      <c r="AF236" s="664"/>
      <c r="AG236" s="664"/>
      <c r="AH236" s="664"/>
      <c r="AI236" s="664"/>
      <c r="AJ236" s="664"/>
      <c r="AK236" s="664"/>
      <c r="AL236" s="664"/>
      <c r="AM236" s="664"/>
      <c r="AN236" s="664"/>
      <c r="AO236" s="664"/>
      <c r="AP236" s="664"/>
      <c r="AQ236" s="664"/>
      <c r="AR236" s="664"/>
      <c r="AS236" s="664"/>
      <c r="AT236" s="664"/>
      <c r="AU236" s="664"/>
      <c r="AV236" s="664"/>
      <c r="AW236" s="664"/>
      <c r="AX236" s="664"/>
      <c r="AY236" s="664"/>
      <c r="AZ236" s="216"/>
      <c r="BA236" s="477"/>
      <c r="BB236" s="161"/>
      <c r="BC236" s="345"/>
      <c r="BD236" s="309"/>
      <c r="BE236" s="309"/>
      <c r="BF236" s="309"/>
      <c r="BG236" s="346"/>
      <c r="BH236" s="354"/>
      <c r="BI236" s="309"/>
      <c r="BJ236" s="309"/>
      <c r="BK236" s="309"/>
      <c r="BL236" s="346"/>
      <c r="BM236" s="354"/>
      <c r="BN236" s="309"/>
      <c r="BO236" s="309"/>
      <c r="BP236" s="309"/>
      <c r="BQ236" s="346"/>
      <c r="BR236" s="354"/>
      <c r="BS236" s="309"/>
      <c r="BT236" s="309"/>
      <c r="BU236" s="309"/>
      <c r="BV236" s="309"/>
      <c r="BW236" s="2146"/>
      <c r="BX236" s="2217"/>
      <c r="BY236" s="2218"/>
      <c r="BZ236" s="2218"/>
      <c r="CA236" s="2218"/>
      <c r="CB236" s="2218"/>
      <c r="CC236" s="2218"/>
      <c r="CD236" s="2218"/>
      <c r="CE236" s="2218"/>
      <c r="CF236" s="2218"/>
      <c r="CG236" s="2218"/>
      <c r="CH236" s="2218"/>
      <c r="CI236" s="2218"/>
      <c r="CJ236" s="2218"/>
      <c r="CK236" s="2218"/>
      <c r="CL236" s="2218"/>
      <c r="CM236" s="2218"/>
      <c r="CN236" s="2218"/>
      <c r="CO236" s="2218"/>
      <c r="CP236" s="2218"/>
      <c r="CQ236" s="2218"/>
      <c r="CR236" s="2218"/>
      <c r="CS236" s="2218"/>
      <c r="CT236" s="2218"/>
      <c r="CU236" s="2218"/>
      <c r="CV236" s="2218"/>
      <c r="CW236" s="2218"/>
      <c r="CX236" s="2218"/>
      <c r="CY236" s="2218"/>
      <c r="CZ236" s="2218"/>
    </row>
    <row r="237" s="693" customFormat="true" ht="15" customHeight="true" x14ac:dyDescent="0.2">
      <c r="A237" s="872"/>
      <c r="B237" s="895"/>
      <c r="C237" s="1089"/>
      <c r="D237" s="1090"/>
      <c r="E237" s="1090"/>
      <c r="F237" s="1090"/>
      <c r="G237" s="1091"/>
      <c r="H237" s="1092"/>
      <c r="I237" s="1090"/>
      <c r="J237" s="1090"/>
      <c r="K237" s="1090"/>
      <c r="L237" s="1093"/>
      <c r="M237" s="1094"/>
      <c r="N237" s="1090"/>
      <c r="O237" s="1090"/>
      <c r="P237" s="1090"/>
      <c r="Q237" s="1091"/>
      <c r="R237" s="1092"/>
      <c r="S237" s="1090"/>
      <c r="T237" s="1090"/>
      <c r="U237" s="1090"/>
      <c r="V237" s="1090"/>
      <c r="W237" s="2112"/>
      <c r="X237" s="664"/>
      <c r="Y237" s="664"/>
      <c r="Z237" s="664"/>
      <c r="AA237" s="664"/>
      <c r="AB237" s="664"/>
      <c r="AC237" s="664"/>
      <c r="AD237" s="664"/>
      <c r="AE237" s="664"/>
      <c r="AF237" s="664"/>
      <c r="AG237" s="664"/>
      <c r="AH237" s="664"/>
      <c r="AI237" s="664"/>
      <c r="AJ237" s="664"/>
      <c r="AK237" s="664"/>
      <c r="AL237" s="664"/>
      <c r="AM237" s="664"/>
      <c r="AN237" s="664"/>
      <c r="AO237" s="664"/>
      <c r="AP237" s="664"/>
      <c r="AQ237" s="664"/>
      <c r="AR237" s="664"/>
      <c r="AS237" s="664"/>
      <c r="AT237" s="664"/>
      <c r="AU237" s="664"/>
      <c r="AV237" s="664"/>
      <c r="AW237" s="664"/>
      <c r="AX237" s="664"/>
      <c r="AY237" s="664"/>
      <c r="AZ237" s="216"/>
      <c r="BA237" s="477"/>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2146"/>
      <c r="BX237" s="2217"/>
      <c r="BY237" s="2218"/>
      <c r="BZ237" s="2218"/>
      <c r="CA237" s="2218"/>
      <c r="CB237" s="2218"/>
      <c r="CC237" s="2218"/>
      <c r="CD237" s="2218"/>
      <c r="CE237" s="2218"/>
      <c r="CF237" s="2218"/>
      <c r="CG237" s="2218"/>
      <c r="CH237" s="2218"/>
      <c r="CI237" s="2218"/>
      <c r="CJ237" s="2218"/>
      <c r="CK237" s="2218"/>
      <c r="CL237" s="2218"/>
      <c r="CM237" s="2218"/>
      <c r="CN237" s="2218"/>
      <c r="CO237" s="2218"/>
      <c r="CP237" s="2218"/>
      <c r="CQ237" s="2218"/>
      <c r="CR237" s="2218"/>
      <c r="CS237" s="2218"/>
      <c r="CT237" s="2218"/>
      <c r="CU237" s="2218"/>
      <c r="CV237" s="2218"/>
      <c r="CW237" s="2218"/>
      <c r="CX237" s="2218"/>
      <c r="CY237" s="2218"/>
      <c r="CZ237" s="2218"/>
    </row>
    <row r="238" s="693" customFormat="true" ht="15" customHeight="true" x14ac:dyDescent="0.2">
      <c r="A238" s="872"/>
      <c r="B238" s="895"/>
      <c r="C238" s="1089"/>
      <c r="D238" s="1090"/>
      <c r="E238" s="1090"/>
      <c r="F238" s="1090"/>
      <c r="G238" s="1091"/>
      <c r="H238" s="1092"/>
      <c r="I238" s="1090"/>
      <c r="J238" s="1090"/>
      <c r="K238" s="1090"/>
      <c r="L238" s="1093"/>
      <c r="M238" s="1094"/>
      <c r="N238" s="1090"/>
      <c r="O238" s="1090"/>
      <c r="P238" s="1090"/>
      <c r="Q238" s="1091"/>
      <c r="R238" s="1092"/>
      <c r="S238" s="1090"/>
      <c r="T238" s="1090"/>
      <c r="U238" s="1090"/>
      <c r="V238" s="1090"/>
      <c r="W238" s="2112"/>
      <c r="X238" s="664"/>
      <c r="Y238" s="664"/>
      <c r="Z238" s="664"/>
      <c r="AA238" s="664"/>
      <c r="AB238" s="664"/>
      <c r="AC238" s="664"/>
      <c r="AD238" s="664"/>
      <c r="AE238" s="664"/>
      <c r="AF238" s="664"/>
      <c r="AG238" s="664"/>
      <c r="AH238" s="664"/>
      <c r="AI238" s="664"/>
      <c r="AJ238" s="664"/>
      <c r="AK238" s="664"/>
      <c r="AL238" s="664"/>
      <c r="AM238" s="664"/>
      <c r="AN238" s="664"/>
      <c r="AO238" s="664"/>
      <c r="AP238" s="664"/>
      <c r="AQ238" s="664"/>
      <c r="AR238" s="664"/>
      <c r="AS238" s="664"/>
      <c r="AT238" s="664"/>
      <c r="AU238" s="664"/>
      <c r="AV238" s="664"/>
      <c r="AW238" s="664"/>
      <c r="AX238" s="664"/>
      <c r="AY238" s="664"/>
      <c r="AZ238" s="216"/>
      <c r="BA238" s="477"/>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2146"/>
      <c r="BX238" s="2217"/>
      <c r="BY238" s="2218"/>
      <c r="BZ238" s="2218"/>
      <c r="CA238" s="2218"/>
      <c r="CB238" s="2218"/>
      <c r="CC238" s="2218"/>
      <c r="CD238" s="2218"/>
      <c r="CE238" s="2218"/>
      <c r="CF238" s="2218"/>
      <c r="CG238" s="2218"/>
      <c r="CH238" s="2218"/>
      <c r="CI238" s="2218"/>
      <c r="CJ238" s="2218"/>
      <c r="CK238" s="2218"/>
      <c r="CL238" s="2218"/>
      <c r="CM238" s="2218"/>
      <c r="CN238" s="2218"/>
      <c r="CO238" s="2218"/>
      <c r="CP238" s="2218"/>
      <c r="CQ238" s="2218"/>
      <c r="CR238" s="2218"/>
      <c r="CS238" s="2218"/>
      <c r="CT238" s="2218"/>
      <c r="CU238" s="2218"/>
      <c r="CV238" s="2218"/>
      <c r="CW238" s="2218"/>
      <c r="CX238" s="2218"/>
      <c r="CY238" s="2218"/>
      <c r="CZ238" s="2218"/>
    </row>
    <row r="239" s="693" customFormat="true" ht="15" customHeight="true" x14ac:dyDescent="0.2">
      <c r="A239" s="872"/>
      <c r="B239" s="895"/>
      <c r="C239" s="1089"/>
      <c r="D239" s="1090"/>
      <c r="E239" s="1090"/>
      <c r="F239" s="1090"/>
      <c r="G239" s="1091"/>
      <c r="H239" s="1092"/>
      <c r="I239" s="1090"/>
      <c r="J239" s="1090"/>
      <c r="K239" s="1090"/>
      <c r="L239" s="1093"/>
      <c r="M239" s="1094"/>
      <c r="N239" s="1090"/>
      <c r="O239" s="1090"/>
      <c r="P239" s="1090"/>
      <c r="Q239" s="1091"/>
      <c r="R239" s="1092"/>
      <c r="S239" s="1090"/>
      <c r="T239" s="1090"/>
      <c r="U239" s="1090"/>
      <c r="V239" s="1090"/>
      <c r="W239" s="2112"/>
      <c r="X239" s="664"/>
      <c r="Y239" s="664"/>
      <c r="Z239" s="664"/>
      <c r="AA239" s="664"/>
      <c r="AB239" s="664"/>
      <c r="AC239" s="664"/>
      <c r="AD239" s="664"/>
      <c r="AE239" s="664"/>
      <c r="AF239" s="664"/>
      <c r="AG239" s="664"/>
      <c r="AH239" s="664"/>
      <c r="AI239" s="664"/>
      <c r="AJ239" s="664"/>
      <c r="AK239" s="664"/>
      <c r="AL239" s="664"/>
      <c r="AM239" s="664"/>
      <c r="AN239" s="664"/>
      <c r="AO239" s="664"/>
      <c r="AP239" s="664"/>
      <c r="AQ239" s="664"/>
      <c r="AR239" s="664"/>
      <c r="AS239" s="664"/>
      <c r="AT239" s="664"/>
      <c r="AU239" s="664"/>
      <c r="AV239" s="664"/>
      <c r="AW239" s="664"/>
      <c r="AX239" s="664"/>
      <c r="AY239" s="664"/>
      <c r="AZ239" s="216"/>
      <c r="BA239" s="477"/>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2146"/>
      <c r="BX239" s="2217"/>
      <c r="BY239" s="2218"/>
      <c r="BZ239" s="2218"/>
      <c r="CA239" s="2218"/>
      <c r="CB239" s="2218"/>
      <c r="CC239" s="2218"/>
      <c r="CD239" s="2218"/>
      <c r="CE239" s="2218"/>
      <c r="CF239" s="2218"/>
      <c r="CG239" s="2218"/>
      <c r="CH239" s="2218"/>
      <c r="CI239" s="2218"/>
      <c r="CJ239" s="2218"/>
      <c r="CK239" s="2218"/>
      <c r="CL239" s="2218"/>
      <c r="CM239" s="2218"/>
      <c r="CN239" s="2218"/>
      <c r="CO239" s="2218"/>
      <c r="CP239" s="2218"/>
      <c r="CQ239" s="2218"/>
      <c r="CR239" s="2218"/>
      <c r="CS239" s="2218"/>
      <c r="CT239" s="2218"/>
      <c r="CU239" s="2218"/>
      <c r="CV239" s="2218"/>
      <c r="CW239" s="2218"/>
      <c r="CX239" s="2218"/>
      <c r="CY239" s="2218"/>
      <c r="CZ239" s="2218"/>
    </row>
    <row r="240" s="693" customFormat="true" ht="15" customHeight="true" x14ac:dyDescent="0.2">
      <c r="A240" s="872"/>
      <c r="B240" s="896"/>
      <c r="C240" s="1089"/>
      <c r="D240" s="1090"/>
      <c r="E240" s="1090"/>
      <c r="F240" s="1090"/>
      <c r="G240" s="1091"/>
      <c r="H240" s="1092"/>
      <c r="I240" s="1090"/>
      <c r="J240" s="1090"/>
      <c r="K240" s="1090"/>
      <c r="L240" s="1093"/>
      <c r="M240" s="1094"/>
      <c r="N240" s="1090"/>
      <c r="O240" s="1090"/>
      <c r="P240" s="1090"/>
      <c r="Q240" s="1091"/>
      <c r="R240" s="1092"/>
      <c r="S240" s="1090"/>
      <c r="T240" s="1090"/>
      <c r="U240" s="1090"/>
      <c r="V240" s="1090"/>
      <c r="W240" s="2112"/>
      <c r="X240" s="664"/>
      <c r="Y240" s="664"/>
      <c r="Z240" s="664"/>
      <c r="AA240" s="664"/>
      <c r="AB240" s="664"/>
      <c r="AC240" s="664"/>
      <c r="AD240" s="664"/>
      <c r="AE240" s="664"/>
      <c r="AF240" s="664"/>
      <c r="AG240" s="664"/>
      <c r="AH240" s="664"/>
      <c r="AI240" s="664"/>
      <c r="AJ240" s="664"/>
      <c r="AK240" s="664"/>
      <c r="AL240" s="664"/>
      <c r="AM240" s="664"/>
      <c r="AN240" s="664"/>
      <c r="AO240" s="664"/>
      <c r="AP240" s="664"/>
      <c r="AQ240" s="664"/>
      <c r="AR240" s="664"/>
      <c r="AS240" s="664"/>
      <c r="AT240" s="664"/>
      <c r="AU240" s="664"/>
      <c r="AV240" s="664"/>
      <c r="AW240" s="664"/>
      <c r="AX240" s="664"/>
      <c r="AY240" s="664"/>
      <c r="AZ240" s="216"/>
      <c r="BA240" s="477"/>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2146"/>
      <c r="BX240" s="2217"/>
      <c r="BY240" s="2218"/>
      <c r="BZ240" s="2218"/>
      <c r="CA240" s="2218"/>
      <c r="CB240" s="2218"/>
      <c r="CC240" s="2218"/>
      <c r="CD240" s="2218"/>
      <c r="CE240" s="2218"/>
      <c r="CF240" s="2218"/>
      <c r="CG240" s="2218"/>
      <c r="CH240" s="2218"/>
      <c r="CI240" s="2218"/>
      <c r="CJ240" s="2218"/>
      <c r="CK240" s="2218"/>
      <c r="CL240" s="2218"/>
      <c r="CM240" s="2218"/>
      <c r="CN240" s="2218"/>
      <c r="CO240" s="2218"/>
      <c r="CP240" s="2218"/>
      <c r="CQ240" s="2218"/>
      <c r="CR240" s="2218"/>
      <c r="CS240" s="2218"/>
      <c r="CT240" s="2218"/>
      <c r="CU240" s="2218"/>
      <c r="CV240" s="2218"/>
      <c r="CW240" s="2218"/>
      <c r="CX240" s="2218"/>
      <c r="CY240" s="2218"/>
      <c r="CZ240" s="2218"/>
    </row>
    <row r="241" s="693" customFormat="true" ht="15" customHeight="true" x14ac:dyDescent="0.2">
      <c r="A241" s="873"/>
      <c r="B241" s="897"/>
      <c r="C241" s="1095"/>
      <c r="D241" s="1096"/>
      <c r="E241" s="1096"/>
      <c r="F241" s="1096"/>
      <c r="G241" s="1097"/>
      <c r="H241" s="1098"/>
      <c r="I241" s="1096"/>
      <c r="J241" s="1096"/>
      <c r="K241" s="1096"/>
      <c r="L241" s="1099"/>
      <c r="M241" s="1100"/>
      <c r="N241" s="1096"/>
      <c r="O241" s="1096"/>
      <c r="P241" s="1096"/>
      <c r="Q241" s="1097"/>
      <c r="R241" s="1098"/>
      <c r="S241" s="1096"/>
      <c r="T241" s="1096"/>
      <c r="U241" s="1096"/>
      <c r="V241" s="1096"/>
      <c r="W241" s="2113"/>
      <c r="X241" s="664"/>
      <c r="Y241" s="664"/>
      <c r="Z241" s="664"/>
      <c r="AA241" s="664"/>
      <c r="AB241" s="664"/>
      <c r="AC241" s="664"/>
      <c r="AD241" s="664"/>
      <c r="AE241" s="664"/>
      <c r="AF241" s="664"/>
      <c r="AG241" s="664"/>
      <c r="AH241" s="664"/>
      <c r="AI241" s="664"/>
      <c r="AJ241" s="664"/>
      <c r="AK241" s="664"/>
      <c r="AL241" s="664"/>
      <c r="AM241" s="664"/>
      <c r="AN241" s="664"/>
      <c r="AO241" s="664"/>
      <c r="AP241" s="664"/>
      <c r="AQ241" s="664"/>
      <c r="AR241" s="664"/>
      <c r="AS241" s="664"/>
      <c r="AT241" s="664"/>
      <c r="AU241" s="664"/>
      <c r="AV241" s="664"/>
      <c r="AW241" s="664"/>
      <c r="AX241" s="664"/>
      <c r="AY241" s="664"/>
      <c r="AZ241" s="216"/>
      <c r="BA241" s="477"/>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2146"/>
      <c r="BX241" s="2217"/>
      <c r="BY241" s="2218"/>
      <c r="BZ241" s="2218"/>
      <c r="CA241" s="2218"/>
      <c r="CB241" s="2218"/>
      <c r="CC241" s="2218"/>
      <c r="CD241" s="2218"/>
      <c r="CE241" s="2218"/>
      <c r="CF241" s="2218"/>
      <c r="CG241" s="2218"/>
      <c r="CH241" s="2218"/>
      <c r="CI241" s="2218"/>
      <c r="CJ241" s="2218"/>
      <c r="CK241" s="2218"/>
      <c r="CL241" s="2218"/>
      <c r="CM241" s="2218"/>
      <c r="CN241" s="2218"/>
      <c r="CO241" s="2218"/>
      <c r="CP241" s="2218"/>
      <c r="CQ241" s="2218"/>
      <c r="CR241" s="2218"/>
      <c r="CS241" s="2218"/>
      <c r="CT241" s="2218"/>
      <c r="CU241" s="2218"/>
      <c r="CV241" s="2218"/>
      <c r="CW241" s="2218"/>
      <c r="CX241" s="2218"/>
      <c r="CY241" s="2218"/>
      <c r="CZ241" s="2218"/>
    </row>
    <row r="242" s="693" customFormat="true" ht="15" customHeight="true" x14ac:dyDescent="0.2">
      <c r="A242" s="768"/>
      <c r="B242" s="879"/>
      <c r="C242" s="972"/>
      <c r="D242" s="934"/>
      <c r="E242" s="934"/>
      <c r="F242" s="934"/>
      <c r="G242" s="935"/>
      <c r="H242" s="973"/>
      <c r="I242" s="934"/>
      <c r="J242" s="934"/>
      <c r="K242" s="934"/>
      <c r="L242" s="974"/>
      <c r="M242" s="972"/>
      <c r="N242" s="934"/>
      <c r="O242" s="934"/>
      <c r="P242" s="934"/>
      <c r="Q242" s="935"/>
      <c r="R242" s="973"/>
      <c r="S242" s="934"/>
      <c r="T242" s="934"/>
      <c r="U242" s="934"/>
      <c r="V242" s="934"/>
      <c r="W242" s="974"/>
      <c r="X242" s="664"/>
      <c r="Y242" s="664"/>
      <c r="Z242" s="664"/>
      <c r="AA242" s="664"/>
      <c r="AB242" s="664"/>
      <c r="AC242" s="664"/>
      <c r="AD242" s="664"/>
      <c r="AE242" s="664"/>
      <c r="AF242" s="664"/>
      <c r="AG242" s="664"/>
      <c r="AH242" s="664"/>
      <c r="AI242" s="664"/>
      <c r="AJ242" s="664"/>
      <c r="AK242" s="664"/>
      <c r="AL242" s="664"/>
      <c r="AM242" s="664"/>
      <c r="AN242" s="664"/>
      <c r="AO242" s="664"/>
      <c r="AP242" s="664"/>
      <c r="AQ242" s="664"/>
      <c r="AR242" s="664"/>
      <c r="AS242" s="664"/>
      <c r="AT242" s="664"/>
      <c r="AU242" s="664"/>
      <c r="AV242" s="664"/>
      <c r="AW242" s="664"/>
      <c r="AX242" s="664"/>
      <c r="AY242" s="664"/>
      <c r="AZ242" s="216"/>
      <c r="BA242" s="477"/>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2146"/>
      <c r="BX242" s="2217"/>
      <c r="BY242" s="2218"/>
      <c r="BZ242" s="2218"/>
      <c r="CA242" s="2218"/>
      <c r="CB242" s="2218"/>
      <c r="CC242" s="2218"/>
      <c r="CD242" s="2218"/>
      <c r="CE242" s="2218"/>
      <c r="CF242" s="2218"/>
      <c r="CG242" s="2218"/>
      <c r="CH242" s="2218"/>
      <c r="CI242" s="2218"/>
      <c r="CJ242" s="2218"/>
      <c r="CK242" s="2218"/>
      <c r="CL242" s="2218"/>
      <c r="CM242" s="2218"/>
      <c r="CN242" s="2218"/>
      <c r="CO242" s="2218"/>
      <c r="CP242" s="2218"/>
      <c r="CQ242" s="2218"/>
      <c r="CR242" s="2218"/>
      <c r="CS242" s="2218"/>
      <c r="CT242" s="2218"/>
      <c r="CU242" s="2218"/>
      <c r="CV242" s="2218"/>
      <c r="CW242" s="2218"/>
      <c r="CX242" s="2218"/>
      <c r="CY242" s="2218"/>
      <c r="CZ242" s="2218"/>
    </row>
    <row r="243" s="693" customFormat="true" ht="15" customHeight="true" x14ac:dyDescent="0.2">
      <c r="A243" s="768"/>
      <c r="B243" s="879"/>
      <c r="C243" s="972"/>
      <c r="D243" s="934"/>
      <c r="E243" s="934"/>
      <c r="F243" s="934"/>
      <c r="G243" s="935"/>
      <c r="H243" s="973"/>
      <c r="I243" s="934"/>
      <c r="J243" s="934"/>
      <c r="K243" s="934"/>
      <c r="L243" s="974"/>
      <c r="M243" s="972"/>
      <c r="N243" s="934"/>
      <c r="O243" s="934"/>
      <c r="P243" s="934"/>
      <c r="Q243" s="935"/>
      <c r="R243" s="973"/>
      <c r="S243" s="934"/>
      <c r="T243" s="934"/>
      <c r="U243" s="934"/>
      <c r="V243" s="934"/>
      <c r="W243" s="974"/>
      <c r="X243" s="664"/>
      <c r="Y243" s="664"/>
      <c r="Z243" s="664"/>
      <c r="AA243" s="664"/>
      <c r="AB243" s="664"/>
      <c r="AC243" s="664"/>
      <c r="AD243" s="664"/>
      <c r="AE243" s="664"/>
      <c r="AF243" s="664"/>
      <c r="AG243" s="664"/>
      <c r="AH243" s="664"/>
      <c r="AI243" s="664"/>
      <c r="AJ243" s="664"/>
      <c r="AK243" s="664"/>
      <c r="AL243" s="664"/>
      <c r="AM243" s="664"/>
      <c r="AN243" s="664"/>
      <c r="AO243" s="664"/>
      <c r="AP243" s="664"/>
      <c r="AQ243" s="664"/>
      <c r="AR243" s="664"/>
      <c r="AS243" s="664"/>
      <c r="AT243" s="664"/>
      <c r="AU243" s="664"/>
      <c r="AV243" s="664"/>
      <c r="AW243" s="664"/>
      <c r="AX243" s="664"/>
      <c r="AY243" s="664"/>
      <c r="AZ243" s="216"/>
      <c r="BA243" s="477"/>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2146"/>
      <c r="BX243" s="2217"/>
      <c r="BY243" s="2218"/>
      <c r="BZ243" s="2218"/>
      <c r="CA243" s="2218"/>
      <c r="CB243" s="2218"/>
      <c r="CC243" s="2218"/>
      <c r="CD243" s="2218"/>
      <c r="CE243" s="2218"/>
      <c r="CF243" s="2218"/>
      <c r="CG243" s="2218"/>
      <c r="CH243" s="2218"/>
      <c r="CI243" s="2218"/>
      <c r="CJ243" s="2218"/>
      <c r="CK243" s="2218"/>
      <c r="CL243" s="2218"/>
      <c r="CM243" s="2218"/>
      <c r="CN243" s="2218"/>
      <c r="CO243" s="2218"/>
      <c r="CP243" s="2218"/>
      <c r="CQ243" s="2218"/>
      <c r="CR243" s="2218"/>
      <c r="CS243" s="2218"/>
      <c r="CT243" s="2218"/>
      <c r="CU243" s="2218"/>
      <c r="CV243" s="2218"/>
      <c r="CW243" s="2218"/>
      <c r="CX243" s="2218"/>
      <c r="CY243" s="2218"/>
      <c r="CZ243" s="2218"/>
    </row>
    <row r="244" s="693" customFormat="true" ht="15" customHeight="true" x14ac:dyDescent="0.2">
      <c r="A244" s="768"/>
      <c r="B244" s="879"/>
      <c r="C244" s="972"/>
      <c r="D244" s="934"/>
      <c r="E244" s="934"/>
      <c r="F244" s="934"/>
      <c r="G244" s="935"/>
      <c r="H244" s="973"/>
      <c r="I244" s="934"/>
      <c r="J244" s="934"/>
      <c r="K244" s="934"/>
      <c r="L244" s="974"/>
      <c r="M244" s="972"/>
      <c r="N244" s="934"/>
      <c r="O244" s="934"/>
      <c r="P244" s="934"/>
      <c r="Q244" s="935"/>
      <c r="R244" s="973"/>
      <c r="S244" s="934"/>
      <c r="T244" s="934"/>
      <c r="U244" s="934"/>
      <c r="V244" s="934"/>
      <c r="W244" s="974"/>
      <c r="X244" s="664"/>
      <c r="Y244" s="664"/>
      <c r="Z244" s="664"/>
      <c r="AA244" s="664"/>
      <c r="AB244" s="664"/>
      <c r="AC244" s="664"/>
      <c r="AD244" s="664"/>
      <c r="AE244" s="664"/>
      <c r="AF244" s="664"/>
      <c r="AG244" s="664"/>
      <c r="AH244" s="664"/>
      <c r="AI244" s="664"/>
      <c r="AJ244" s="664"/>
      <c r="AK244" s="664"/>
      <c r="AL244" s="664"/>
      <c r="AM244" s="664"/>
      <c r="AN244" s="664"/>
      <c r="AO244" s="664"/>
      <c r="AP244" s="664"/>
      <c r="AQ244" s="664"/>
      <c r="AR244" s="664"/>
      <c r="AS244" s="664"/>
      <c r="AT244" s="664"/>
      <c r="AU244" s="664"/>
      <c r="AV244" s="664"/>
      <c r="AW244" s="664"/>
      <c r="AX244" s="664"/>
      <c r="AY244" s="664"/>
      <c r="AZ244" s="216"/>
      <c r="BA244" s="477"/>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2146"/>
      <c r="BX244" s="2217"/>
      <c r="BY244" s="2218"/>
      <c r="BZ244" s="2218"/>
      <c r="CA244" s="2218"/>
      <c r="CB244" s="2218"/>
      <c r="CC244" s="2218"/>
      <c r="CD244" s="2218"/>
      <c r="CE244" s="2218"/>
      <c r="CF244" s="2218"/>
      <c r="CG244" s="2218"/>
      <c r="CH244" s="2218"/>
      <c r="CI244" s="2218"/>
      <c r="CJ244" s="2218"/>
      <c r="CK244" s="2218"/>
      <c r="CL244" s="2218"/>
      <c r="CM244" s="2218"/>
      <c r="CN244" s="2218"/>
      <c r="CO244" s="2218"/>
      <c r="CP244" s="2218"/>
      <c r="CQ244" s="2218"/>
      <c r="CR244" s="2218"/>
      <c r="CS244" s="2218"/>
      <c r="CT244" s="2218"/>
      <c r="CU244" s="2218"/>
      <c r="CV244" s="2218"/>
      <c r="CW244" s="2218"/>
      <c r="CX244" s="2218"/>
      <c r="CY244" s="2218"/>
      <c r="CZ244" s="2218"/>
    </row>
    <row r="245" s="693" customFormat="true" ht="15" customHeight="true" x14ac:dyDescent="0.2">
      <c r="A245" s="768"/>
      <c r="B245" s="879"/>
      <c r="C245" s="972"/>
      <c r="D245" s="934"/>
      <c r="E245" s="934"/>
      <c r="F245" s="934"/>
      <c r="G245" s="935"/>
      <c r="H245" s="973"/>
      <c r="I245" s="934"/>
      <c r="J245" s="934"/>
      <c r="K245" s="934"/>
      <c r="L245" s="974"/>
      <c r="M245" s="972"/>
      <c r="N245" s="934"/>
      <c r="O245" s="934"/>
      <c r="P245" s="934"/>
      <c r="Q245" s="935"/>
      <c r="R245" s="973"/>
      <c r="S245" s="934"/>
      <c r="T245" s="934"/>
      <c r="U245" s="934"/>
      <c r="V245" s="934"/>
      <c r="W245" s="974"/>
      <c r="X245" s="664"/>
      <c r="Y245" s="664"/>
      <c r="Z245" s="664"/>
      <c r="AA245" s="664"/>
      <c r="AB245" s="664"/>
      <c r="AC245" s="664"/>
      <c r="AD245" s="664"/>
      <c r="AE245" s="664"/>
      <c r="AF245" s="664"/>
      <c r="AG245" s="664"/>
      <c r="AH245" s="664"/>
      <c r="AI245" s="664"/>
      <c r="AJ245" s="664"/>
      <c r="AK245" s="664"/>
      <c r="AL245" s="664"/>
      <c r="AM245" s="664"/>
      <c r="AN245" s="664"/>
      <c r="AO245" s="664"/>
      <c r="AP245" s="664"/>
      <c r="AQ245" s="664"/>
      <c r="AR245" s="664"/>
      <c r="AS245" s="664"/>
      <c r="AT245" s="664"/>
      <c r="AU245" s="664"/>
      <c r="AV245" s="664"/>
      <c r="AW245" s="664"/>
      <c r="AX245" s="664"/>
      <c r="AY245" s="664"/>
      <c r="AZ245" s="216"/>
      <c r="BA245" s="477"/>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2146"/>
      <c r="BX245" s="2217"/>
      <c r="BY245" s="2218"/>
      <c r="BZ245" s="2218"/>
      <c r="CA245" s="2218"/>
      <c r="CB245" s="2218"/>
      <c r="CC245" s="2218"/>
      <c r="CD245" s="2218"/>
      <c r="CE245" s="2218"/>
      <c r="CF245" s="2218"/>
      <c r="CG245" s="2218"/>
      <c r="CH245" s="2218"/>
      <c r="CI245" s="2218"/>
      <c r="CJ245" s="2218"/>
      <c r="CK245" s="2218"/>
      <c r="CL245" s="2218"/>
      <c r="CM245" s="2218"/>
      <c r="CN245" s="2218"/>
      <c r="CO245" s="2218"/>
      <c r="CP245" s="2218"/>
      <c r="CQ245" s="2218"/>
      <c r="CR245" s="2218"/>
      <c r="CS245" s="2218"/>
      <c r="CT245" s="2218"/>
      <c r="CU245" s="2218"/>
      <c r="CV245" s="2218"/>
      <c r="CW245" s="2218"/>
      <c r="CX245" s="2218"/>
      <c r="CY245" s="2218"/>
      <c r="CZ245" s="2218"/>
    </row>
    <row r="246" s="693" customFormat="true" ht="15" customHeight="true" x14ac:dyDescent="0.2">
      <c r="A246" s="768"/>
      <c r="B246" s="879"/>
      <c r="C246" s="972"/>
      <c r="D246" s="934"/>
      <c r="E246" s="934"/>
      <c r="F246" s="934"/>
      <c r="G246" s="935"/>
      <c r="H246" s="973"/>
      <c r="I246" s="934"/>
      <c r="J246" s="934"/>
      <c r="K246" s="934"/>
      <c r="L246" s="974"/>
      <c r="M246" s="972"/>
      <c r="N246" s="934"/>
      <c r="O246" s="934"/>
      <c r="P246" s="934"/>
      <c r="Q246" s="935"/>
      <c r="R246" s="973"/>
      <c r="S246" s="934"/>
      <c r="T246" s="934"/>
      <c r="U246" s="934"/>
      <c r="V246" s="934"/>
      <c r="W246" s="974"/>
      <c r="X246" s="664"/>
      <c r="Y246" s="664"/>
      <c r="Z246" s="664"/>
      <c r="AA246" s="664"/>
      <c r="AB246" s="664"/>
      <c r="AC246" s="664"/>
      <c r="AD246" s="664"/>
      <c r="AE246" s="664"/>
      <c r="AF246" s="664"/>
      <c r="AG246" s="664"/>
      <c r="AH246" s="664"/>
      <c r="AI246" s="664"/>
      <c r="AJ246" s="664"/>
      <c r="AK246" s="664"/>
      <c r="AL246" s="664"/>
      <c r="AM246" s="664"/>
      <c r="AN246" s="664"/>
      <c r="AO246" s="664"/>
      <c r="AP246" s="664"/>
      <c r="AQ246" s="664"/>
      <c r="AR246" s="664"/>
      <c r="AS246" s="664"/>
      <c r="AT246" s="664"/>
      <c r="AU246" s="664"/>
      <c r="AV246" s="664"/>
      <c r="AW246" s="664"/>
      <c r="AX246" s="664"/>
      <c r="AY246" s="664"/>
      <c r="AZ246" s="216"/>
      <c r="BA246" s="477"/>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2146"/>
      <c r="BX246" s="2217"/>
      <c r="BY246" s="2218"/>
      <c r="BZ246" s="2218"/>
      <c r="CA246" s="2218"/>
      <c r="CB246" s="2218"/>
      <c r="CC246" s="2218"/>
      <c r="CD246" s="2218"/>
      <c r="CE246" s="2218"/>
      <c r="CF246" s="2218"/>
      <c r="CG246" s="2218"/>
      <c r="CH246" s="2218"/>
      <c r="CI246" s="2218"/>
      <c r="CJ246" s="2218"/>
      <c r="CK246" s="2218"/>
      <c r="CL246" s="2218"/>
      <c r="CM246" s="2218"/>
      <c r="CN246" s="2218"/>
      <c r="CO246" s="2218"/>
      <c r="CP246" s="2218"/>
      <c r="CQ246" s="2218"/>
      <c r="CR246" s="2218"/>
      <c r="CS246" s="2218"/>
      <c r="CT246" s="2218"/>
      <c r="CU246" s="2218"/>
      <c r="CV246" s="2218"/>
      <c r="CW246" s="2218"/>
      <c r="CX246" s="2218"/>
      <c r="CY246" s="2218"/>
      <c r="CZ246" s="2218"/>
    </row>
    <row r="247" s="693" customFormat="true" ht="15" customHeight="true" x14ac:dyDescent="0.2">
      <c r="A247" s="768"/>
      <c r="B247" s="879"/>
      <c r="C247" s="972"/>
      <c r="D247" s="934"/>
      <c r="E247" s="934"/>
      <c r="F247" s="934"/>
      <c r="G247" s="935"/>
      <c r="H247" s="973"/>
      <c r="I247" s="934"/>
      <c r="J247" s="934"/>
      <c r="K247" s="934"/>
      <c r="L247" s="974"/>
      <c r="M247" s="972"/>
      <c r="N247" s="934"/>
      <c r="O247" s="934"/>
      <c r="P247" s="934"/>
      <c r="Q247" s="935"/>
      <c r="R247" s="973"/>
      <c r="S247" s="934"/>
      <c r="T247" s="934"/>
      <c r="U247" s="934"/>
      <c r="V247" s="934"/>
      <c r="W247" s="974"/>
      <c r="X247" s="664"/>
      <c r="Y247" s="664"/>
      <c r="Z247" s="664"/>
      <c r="AA247" s="664"/>
      <c r="AB247" s="664"/>
      <c r="AC247" s="664"/>
      <c r="AD247" s="664"/>
      <c r="AE247" s="664"/>
      <c r="AF247" s="664"/>
      <c r="AG247" s="664"/>
      <c r="AH247" s="664"/>
      <c r="AI247" s="664"/>
      <c r="AJ247" s="664"/>
      <c r="AK247" s="664"/>
      <c r="AL247" s="664"/>
      <c r="AM247" s="664"/>
      <c r="AN247" s="664"/>
      <c r="AO247" s="664"/>
      <c r="AP247" s="664"/>
      <c r="AQ247" s="664"/>
      <c r="AR247" s="664"/>
      <c r="AS247" s="664"/>
      <c r="AT247" s="664"/>
      <c r="AU247" s="664"/>
      <c r="AV247" s="664"/>
      <c r="AW247" s="664"/>
      <c r="AX247" s="664"/>
      <c r="AY247" s="664"/>
      <c r="AZ247" s="216"/>
      <c r="BA247" s="477"/>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2146"/>
      <c r="BX247" s="2217"/>
      <c r="BY247" s="2218"/>
      <c r="BZ247" s="2218"/>
      <c r="CA247" s="2218"/>
      <c r="CB247" s="2218"/>
      <c r="CC247" s="2218"/>
      <c r="CD247" s="2218"/>
      <c r="CE247" s="2218"/>
      <c r="CF247" s="2218"/>
      <c r="CG247" s="2218"/>
      <c r="CH247" s="2218"/>
      <c r="CI247" s="2218"/>
      <c r="CJ247" s="2218"/>
      <c r="CK247" s="2218"/>
      <c r="CL247" s="2218"/>
      <c r="CM247" s="2218"/>
      <c r="CN247" s="2218"/>
      <c r="CO247" s="2218"/>
      <c r="CP247" s="2218"/>
      <c r="CQ247" s="2218"/>
      <c r="CR247" s="2218"/>
      <c r="CS247" s="2218"/>
      <c r="CT247" s="2218"/>
      <c r="CU247" s="2218"/>
      <c r="CV247" s="2218"/>
      <c r="CW247" s="2218"/>
      <c r="CX247" s="2218"/>
      <c r="CY247" s="2218"/>
      <c r="CZ247" s="2218"/>
    </row>
    <row r="248" s="693" customFormat="true" ht="15" customHeight="true" x14ac:dyDescent="0.2">
      <c r="A248" s="772"/>
      <c r="B248" s="898"/>
      <c r="C248" s="1059"/>
      <c r="D248" s="985"/>
      <c r="E248" s="985"/>
      <c r="F248" s="985"/>
      <c r="G248" s="986"/>
      <c r="H248" s="1060"/>
      <c r="I248" s="985"/>
      <c r="J248" s="985"/>
      <c r="K248" s="985"/>
      <c r="L248" s="1061"/>
      <c r="M248" s="1059"/>
      <c r="N248" s="985"/>
      <c r="O248" s="985"/>
      <c r="P248" s="985"/>
      <c r="Q248" s="986"/>
      <c r="R248" s="1060"/>
      <c r="S248" s="985"/>
      <c r="T248" s="985"/>
      <c r="U248" s="985"/>
      <c r="V248" s="985"/>
      <c r="W248" s="1061"/>
      <c r="X248" s="664"/>
      <c r="Y248" s="664"/>
      <c r="Z248" s="664"/>
      <c r="AA248" s="664"/>
      <c r="AB248" s="664"/>
      <c r="AC248" s="664"/>
      <c r="AD248" s="664"/>
      <c r="AE248" s="664"/>
      <c r="AF248" s="664"/>
      <c r="AG248" s="664"/>
      <c r="AH248" s="664"/>
      <c r="AI248" s="664"/>
      <c r="AJ248" s="664"/>
      <c r="AK248" s="664"/>
      <c r="AL248" s="664"/>
      <c r="AM248" s="664"/>
      <c r="AN248" s="664"/>
      <c r="AO248" s="664"/>
      <c r="AP248" s="664"/>
      <c r="AQ248" s="664"/>
      <c r="AR248" s="664"/>
      <c r="AS248" s="664"/>
      <c r="AT248" s="664"/>
      <c r="AU248" s="664"/>
      <c r="AV248" s="664"/>
      <c r="AW248" s="664"/>
      <c r="AX248" s="664"/>
      <c r="AY248" s="664"/>
      <c r="AZ248" s="216"/>
      <c r="BA248" s="477"/>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2147"/>
      <c r="BX248" s="2217"/>
      <c r="BY248" s="2218"/>
      <c r="BZ248" s="2218"/>
      <c r="CA248" s="2218"/>
      <c r="CB248" s="2218"/>
      <c r="CC248" s="2218"/>
      <c r="CD248" s="2218"/>
      <c r="CE248" s="2218"/>
      <c r="CF248" s="2218"/>
      <c r="CG248" s="2218"/>
      <c r="CH248" s="2218"/>
      <c r="CI248" s="2218"/>
      <c r="CJ248" s="2218"/>
      <c r="CK248" s="2218"/>
      <c r="CL248" s="2218"/>
      <c r="CM248" s="2218"/>
      <c r="CN248" s="2218"/>
      <c r="CO248" s="2218"/>
      <c r="CP248" s="2218"/>
      <c r="CQ248" s="2218"/>
      <c r="CR248" s="2218"/>
      <c r="CS248" s="2218"/>
      <c r="CT248" s="2218"/>
      <c r="CU248" s="2218"/>
      <c r="CV248" s="2218"/>
      <c r="CW248" s="2218"/>
      <c r="CX248" s="2218"/>
      <c r="CY248" s="2218"/>
      <c r="CZ248" s="2218"/>
    </row>
    <row r="249" s="693" customFormat="true" ht="250.15" customHeight="true" x14ac:dyDescent="0.2">
      <c r="B249" s="694"/>
      <c r="X249" s="216"/>
      <c r="Y249" s="216"/>
      <c r="Z249" s="216"/>
      <c r="AA249" s="216"/>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2"/>
      <c r="BX249" s="215"/>
      <c r="BY249" s="215"/>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2"/>
      <c r="X250" s="211"/>
      <c r="Y250" s="211"/>
      <c r="Z250" s="211"/>
      <c r="AA250" s="211"/>
      <c r="AB250" s="211"/>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472"/>
      <c r="BB250" s="238"/>
      <c r="BC250" s="472"/>
      <c r="BD250" s="472"/>
      <c r="BE250" s="472"/>
      <c r="BF250" s="472"/>
      <c r="BG250" s="472"/>
      <c r="BH250" s="472"/>
      <c r="BI250" s="472"/>
      <c r="BJ250" s="472"/>
      <c r="BK250" s="472"/>
      <c r="BL250" s="472"/>
      <c r="BM250" s="472"/>
      <c r="BN250" s="472"/>
      <c r="BO250" s="472"/>
      <c r="BP250" s="472"/>
      <c r="BQ250" s="472"/>
      <c r="BR250" s="472"/>
      <c r="BS250" s="472"/>
      <c r="BT250" s="472"/>
      <c r="BU250" s="472"/>
      <c r="BV250" s="472"/>
      <c r="BW250" s="472"/>
      <c r="BX250" s="211"/>
      <c r="BY250" s="211"/>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2"/>
      <c r="X251" s="211"/>
      <c r="Y251" s="211"/>
      <c r="Z251" s="211"/>
      <c r="AA251" s="211"/>
      <c r="AB251" s="211"/>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472"/>
      <c r="BB251" s="238"/>
      <c r="BC251" s="472"/>
      <c r="BD251" s="472"/>
      <c r="BE251" s="472"/>
      <c r="BF251" s="472"/>
      <c r="BG251" s="472"/>
      <c r="BH251" s="472"/>
      <c r="BI251" s="472"/>
      <c r="BJ251" s="472"/>
      <c r="BK251" s="472"/>
      <c r="BL251" s="472"/>
      <c r="BM251" s="472"/>
      <c r="BN251" s="472"/>
      <c r="BO251" s="472"/>
      <c r="BP251" s="472"/>
      <c r="BQ251" s="472"/>
      <c r="BR251" s="472"/>
      <c r="BS251" s="472"/>
      <c r="BT251" s="472"/>
      <c r="BU251" s="472"/>
      <c r="BV251" s="472"/>
      <c r="BW251" s="472"/>
      <c r="BX251" s="211"/>
      <c r="BY251" s="211"/>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2"/>
      <c r="X252" s="211"/>
      <c r="Y252" s="211"/>
      <c r="Z252" s="211"/>
      <c r="AA252" s="211"/>
      <c r="AB252" s="211"/>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472"/>
      <c r="BB252" s="238"/>
      <c r="BC252" s="472"/>
      <c r="BD252" s="472"/>
      <c r="BE252" s="472"/>
      <c r="BF252" s="472"/>
      <c r="BG252" s="472"/>
      <c r="BH252" s="472"/>
      <c r="BI252" s="472"/>
      <c r="BJ252" s="472"/>
      <c r="BK252" s="472"/>
      <c r="BL252" s="472"/>
      <c r="BM252" s="472"/>
      <c r="BN252" s="472"/>
      <c r="BO252" s="472"/>
      <c r="BP252" s="472"/>
      <c r="BQ252" s="472"/>
      <c r="BR252" s="472"/>
      <c r="BS252" s="472"/>
      <c r="BT252" s="472"/>
      <c r="BU252" s="472"/>
      <c r="BV252" s="472"/>
      <c r="BW252" s="472"/>
      <c r="BX252" s="211"/>
      <c r="BY252" s="211"/>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2"/>
      <c r="X253" s="211"/>
      <c r="Y253" s="211"/>
      <c r="Z253" s="211"/>
      <c r="AA253" s="211"/>
      <c r="AB253" s="211"/>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472"/>
      <c r="BB253" s="238"/>
      <c r="BC253" s="472"/>
      <c r="BD253" s="472"/>
      <c r="BE253" s="472"/>
      <c r="BF253" s="472"/>
      <c r="BG253" s="472"/>
      <c r="BH253" s="472"/>
      <c r="BI253" s="472"/>
      <c r="BJ253" s="472"/>
      <c r="BK253" s="472"/>
      <c r="BL253" s="472"/>
      <c r="BM253" s="472"/>
      <c r="BN253" s="472"/>
      <c r="BO253" s="472"/>
      <c r="BP253" s="472"/>
      <c r="BQ253" s="472"/>
      <c r="BR253" s="472"/>
      <c r="BS253" s="472"/>
      <c r="BT253" s="472"/>
      <c r="BU253" s="472"/>
      <c r="BV253" s="472"/>
      <c r="BW253" s="472"/>
      <c r="BX253" s="211"/>
      <c r="BY253" s="211"/>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2"/>
      <c r="X254" s="211"/>
      <c r="Y254" s="211"/>
      <c r="Z254" s="211"/>
      <c r="AA254" s="211"/>
      <c r="AB254" s="211"/>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472"/>
      <c r="BB254" s="238"/>
      <c r="BC254" s="472"/>
      <c r="BD254" s="472"/>
      <c r="BE254" s="472"/>
      <c r="BF254" s="472"/>
      <c r="BG254" s="472"/>
      <c r="BH254" s="472"/>
      <c r="BI254" s="472"/>
      <c r="BJ254" s="472"/>
      <c r="BK254" s="472"/>
      <c r="BL254" s="472"/>
      <c r="BM254" s="472"/>
      <c r="BN254" s="472"/>
      <c r="BO254" s="472"/>
      <c r="BP254" s="472"/>
      <c r="BQ254" s="472"/>
      <c r="BR254" s="472"/>
      <c r="BS254" s="472"/>
      <c r="BT254" s="472"/>
      <c r="BU254" s="472"/>
      <c r="BV254" s="472"/>
      <c r="BW254" s="472"/>
      <c r="BX254" s="211"/>
      <c r="BY254" s="211"/>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2"/>
      <c r="X255" s="211"/>
      <c r="Y255" s="211"/>
      <c r="Z255" s="211"/>
      <c r="AA255" s="211"/>
      <c r="AB255" s="211"/>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472"/>
      <c r="BB255" s="238"/>
      <c r="BC255" s="472"/>
      <c r="BD255" s="472"/>
      <c r="BE255" s="472"/>
      <c r="BF255" s="472"/>
      <c r="BG255" s="472"/>
      <c r="BH255" s="472"/>
      <c r="BI255" s="472"/>
      <c r="BJ255" s="472"/>
      <c r="BK255" s="472"/>
      <c r="BL255" s="472"/>
      <c r="BM255" s="472"/>
      <c r="BN255" s="472"/>
      <c r="BO255" s="472"/>
      <c r="BP255" s="472"/>
      <c r="BQ255" s="472"/>
      <c r="BR255" s="472"/>
      <c r="BS255" s="472"/>
      <c r="BT255" s="472"/>
      <c r="BU255" s="472"/>
      <c r="BV255" s="472"/>
      <c r="BW255" s="472"/>
      <c r="BX255" s="211"/>
      <c r="BY255" s="211"/>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2"/>
      <c r="X256" s="211"/>
      <c r="Y256" s="211"/>
      <c r="Z256" s="211"/>
      <c r="AA256" s="211"/>
      <c r="AB256" s="211"/>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472"/>
      <c r="BB256" s="238"/>
      <c r="BC256" s="472"/>
      <c r="BD256" s="472"/>
      <c r="BE256" s="472"/>
      <c r="BF256" s="472"/>
      <c r="BG256" s="472"/>
      <c r="BH256" s="472"/>
      <c r="BI256" s="472"/>
      <c r="BJ256" s="472"/>
      <c r="BK256" s="472"/>
      <c r="BL256" s="472"/>
      <c r="BM256" s="472"/>
      <c r="BN256" s="472"/>
      <c r="BO256" s="472"/>
      <c r="BP256" s="472"/>
      <c r="BQ256" s="472"/>
      <c r="BR256" s="472"/>
      <c r="BS256" s="472"/>
      <c r="BT256" s="472"/>
      <c r="BU256" s="472"/>
      <c r="BV256" s="472"/>
      <c r="BW256" s="472"/>
      <c r="BX256" s="211"/>
      <c r="BY256" s="211"/>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2"/>
      <c r="X257" s="211"/>
      <c r="Y257" s="211"/>
      <c r="Z257" s="211"/>
      <c r="AA257" s="211"/>
      <c r="AB257" s="211"/>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472"/>
      <c r="BB257" s="238"/>
      <c r="BC257" s="472"/>
      <c r="BD257" s="472"/>
      <c r="BE257" s="472"/>
      <c r="BF257" s="472"/>
      <c r="BG257" s="472"/>
      <c r="BH257" s="472"/>
      <c r="BI257" s="472"/>
      <c r="BJ257" s="472"/>
      <c r="BK257" s="472"/>
      <c r="BL257" s="472"/>
      <c r="BM257" s="472"/>
      <c r="BN257" s="472"/>
      <c r="BO257" s="472"/>
      <c r="BP257" s="472"/>
      <c r="BQ257" s="472"/>
      <c r="BR257" s="472"/>
      <c r="BS257" s="472"/>
      <c r="BT257" s="472"/>
      <c r="BU257" s="472"/>
      <c r="BV257" s="472"/>
      <c r="BW257" s="472"/>
      <c r="BX257" s="211"/>
      <c r="BY257" s="211"/>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2"/>
      <c r="X258" s="211"/>
      <c r="Y258" s="211"/>
      <c r="Z258" s="211"/>
      <c r="AA258" s="211"/>
      <c r="AB258" s="211"/>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472"/>
      <c r="BB258" s="238"/>
      <c r="BC258" s="472"/>
      <c r="BD258" s="472"/>
      <c r="BE258" s="472"/>
      <c r="BF258" s="472"/>
      <c r="BG258" s="472"/>
      <c r="BH258" s="472"/>
      <c r="BI258" s="472"/>
      <c r="BJ258" s="472"/>
      <c r="BK258" s="472"/>
      <c r="BL258" s="472"/>
      <c r="BM258" s="472"/>
      <c r="BN258" s="472"/>
      <c r="BO258" s="472"/>
      <c r="BP258" s="472"/>
      <c r="BQ258" s="472"/>
      <c r="BR258" s="472"/>
      <c r="BS258" s="472"/>
      <c r="BT258" s="472"/>
      <c r="BU258" s="472"/>
      <c r="BV258" s="472"/>
      <c r="BW258" s="472"/>
      <c r="BX258" s="211"/>
      <c r="BY258" s="211"/>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693" customFormat="true" ht="15" customHeight="true" x14ac:dyDescent="0.2">
      <c r="B259" s="694"/>
      <c r="X259" s="216"/>
      <c r="Y259" s="216"/>
      <c r="Z259" s="216"/>
      <c r="AA259" s="216"/>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127</v>
      </c>
      <c r="BB259" s="137" t="s">
        <v>84</v>
      </c>
      <c r="BC259" s="2631" t="s">
        <v>113</v>
      </c>
      <c r="BD259" s="2632"/>
      <c r="BE259" s="2632"/>
      <c r="BF259" s="2632"/>
      <c r="BG259" s="2633"/>
      <c r="BH259" s="2634" t="s">
        <v>38</v>
      </c>
      <c r="BI259" s="2632"/>
      <c r="BJ259" s="2632"/>
      <c r="BK259" s="2632"/>
      <c r="BL259" s="2633"/>
      <c r="BM259" s="2634" t="s">
        <v>37</v>
      </c>
      <c r="BN259" s="2632"/>
      <c r="BO259" s="2632"/>
      <c r="BP259" s="2632"/>
      <c r="BQ259" s="2635"/>
      <c r="BR259" s="2058" t="s">
        <v>137</v>
      </c>
      <c r="BS259" s="2059"/>
      <c r="BT259" s="2059"/>
      <c r="BU259" s="2059"/>
      <c r="BV259" s="2059"/>
      <c r="BW259" s="2059"/>
      <c r="BX259" s="2219"/>
      <c r="BY259" s="2220"/>
      <c r="BZ259" s="215"/>
      <c r="CA259" s="215"/>
      <c r="CB259" s="215"/>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693" customFormat="true" ht="12.75" x14ac:dyDescent="0.2">
      <c r="B260" s="694"/>
      <c r="X260" s="216"/>
      <c r="Y260" s="216"/>
      <c r="Z260" s="216"/>
      <c r="AA260" s="216"/>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117</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146</v>
      </c>
      <c r="BS260" s="178" t="s">
        <v>147</v>
      </c>
      <c r="BT260" s="178" t="s">
        <v>148</v>
      </c>
      <c r="BU260" s="178" t="s">
        <v>149</v>
      </c>
      <c r="BV260" s="178" t="s">
        <v>150</v>
      </c>
      <c r="BW260" s="2148" t="s">
        <v>151</v>
      </c>
      <c r="BX260" s="2221"/>
      <c r="BY260" s="2222"/>
      <c r="BZ260" s="2222"/>
      <c r="CA260" s="2222"/>
      <c r="CB260" s="2222"/>
      <c r="CC260" s="2222"/>
      <c r="CD260" s="2222"/>
      <c r="CE260" s="2222"/>
      <c r="CF260" s="2222"/>
      <c r="CG260" s="2222"/>
      <c r="CH260" s="2222"/>
      <c r="CI260" s="2222"/>
      <c r="CJ260" s="2222"/>
      <c r="CK260" s="2222"/>
      <c r="CL260" s="2222"/>
      <c r="CM260" s="2222"/>
      <c r="CN260" s="2222"/>
      <c r="CO260" s="2222"/>
      <c r="CP260" s="2222"/>
      <c r="CQ260" s="2222"/>
      <c r="CR260" s="2222"/>
      <c r="CS260" s="2222"/>
      <c r="CT260" s="2222"/>
      <c r="CU260" s="2222"/>
      <c r="CV260" s="2222"/>
      <c r="CW260" s="2222"/>
      <c r="CX260" s="2222"/>
      <c r="CY260" s="2222"/>
      <c r="CZ260" s="2222"/>
    </row>
    <row r="261" s="693" customFormat="true" ht="15" customHeight="true" x14ac:dyDescent="0.2">
      <c r="B261" s="694"/>
      <c r="X261" s="216"/>
      <c r="Y261" s="216"/>
      <c r="Z261" s="216"/>
      <c r="AA261" s="216"/>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643" t="s">
        <v>72</v>
      </c>
      <c r="BB261" s="294" t="s">
        <v>49</v>
      </c>
      <c r="BC261" s="1211" t="s">
        <v>35</v>
      </c>
      <c r="BD261" s="1231" t="s">
        <v>35</v>
      </c>
      <c r="BE261" s="1231" t="s">
        <v>35</v>
      </c>
      <c r="BF261" s="1231" t="s">
        <v>35</v>
      </c>
      <c r="BG261" s="1252" t="s">
        <v>35</v>
      </c>
      <c r="BH261" s="1273" t="s">
        <v>35</v>
      </c>
      <c r="BI261" s="1231" t="s">
        <v>35</v>
      </c>
      <c r="BJ261" s="1231" t="s">
        <v>35</v>
      </c>
      <c r="BK261" s="1231" t="s">
        <v>35</v>
      </c>
      <c r="BL261" s="1252" t="s">
        <v>35</v>
      </c>
      <c r="BM261" s="1273" t="s">
        <v>35</v>
      </c>
      <c r="BN261" s="1231" t="s">
        <v>35</v>
      </c>
      <c r="BO261" s="1231" t="s">
        <v>35</v>
      </c>
      <c r="BP261" s="1231" t="s">
        <v>35</v>
      </c>
      <c r="BQ261" s="1252" t="s">
        <v>35</v>
      </c>
      <c r="BR261" s="1273" t="s">
        <v>35</v>
      </c>
      <c r="BS261" s="1231" t="s">
        <v>35</v>
      </c>
      <c r="BT261" s="1231" t="s">
        <v>35</v>
      </c>
      <c r="BU261" s="1231" t="s">
        <v>35</v>
      </c>
      <c r="BV261" s="1231" t="s">
        <v>35</v>
      </c>
      <c r="BW261" s="2149" t="s">
        <v>35</v>
      </c>
      <c r="BX261" s="2223"/>
      <c r="BY261" s="2224"/>
      <c r="BZ261" s="2224"/>
      <c r="CA261" s="2224"/>
      <c r="CB261" s="2224"/>
      <c r="CC261" s="2224"/>
      <c r="CD261" s="2224"/>
      <c r="CE261" s="2224"/>
      <c r="CF261" s="2224"/>
      <c r="CG261" s="2224"/>
      <c r="CH261" s="2224"/>
      <c r="CI261" s="2224"/>
      <c r="CJ261" s="2224"/>
      <c r="CK261" s="2224"/>
      <c r="CL261" s="2224"/>
      <c r="CM261" s="2224"/>
      <c r="CN261" s="2224"/>
      <c r="CO261" s="2224"/>
      <c r="CP261" s="2224"/>
      <c r="CQ261" s="2224"/>
      <c r="CR261" s="2224"/>
      <c r="CS261" s="2224"/>
      <c r="CT261" s="2224"/>
      <c r="CU261" s="2224"/>
      <c r="CV261" s="2224"/>
      <c r="CW261" s="2224"/>
      <c r="CX261" s="2224"/>
      <c r="CY261" s="2224"/>
      <c r="CZ261" s="2224"/>
    </row>
    <row r="262" s="693" customFormat="true" ht="15" customHeight="true" x14ac:dyDescent="0.2">
      <c r="B262" s="694"/>
      <c r="X262" s="216"/>
      <c r="Y262" s="216"/>
      <c r="Z262" s="216"/>
      <c r="AA262" s="216"/>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644"/>
      <c r="BB262" s="295" t="s">
        <v>48</v>
      </c>
      <c r="BC262" s="1212" t="s">
        <v>35</v>
      </c>
      <c r="BD262" s="1232" t="s">
        <v>35</v>
      </c>
      <c r="BE262" s="1232" t="s">
        <v>35</v>
      </c>
      <c r="BF262" s="1232" t="s">
        <v>35</v>
      </c>
      <c r="BG262" s="1253" t="s">
        <v>35</v>
      </c>
      <c r="BH262" s="1274" t="s">
        <v>35</v>
      </c>
      <c r="BI262" s="1232" t="s">
        <v>35</v>
      </c>
      <c r="BJ262" s="1232" t="s">
        <v>35</v>
      </c>
      <c r="BK262" s="1232" t="s">
        <v>35</v>
      </c>
      <c r="BL262" s="1253" t="s">
        <v>35</v>
      </c>
      <c r="BM262" s="1274" t="s">
        <v>35</v>
      </c>
      <c r="BN262" s="1232" t="s">
        <v>35</v>
      </c>
      <c r="BO262" s="1232" t="s">
        <v>35</v>
      </c>
      <c r="BP262" s="1232" t="s">
        <v>35</v>
      </c>
      <c r="BQ262" s="1253" t="s">
        <v>35</v>
      </c>
      <c r="BR262" s="1274" t="s">
        <v>35</v>
      </c>
      <c r="BS262" s="1232" t="s">
        <v>35</v>
      </c>
      <c r="BT262" s="1232" t="s">
        <v>35</v>
      </c>
      <c r="BU262" s="1232" t="s">
        <v>35</v>
      </c>
      <c r="BV262" s="1232" t="s">
        <v>35</v>
      </c>
      <c r="BW262" s="2150" t="s">
        <v>35</v>
      </c>
      <c r="BX262" s="2225"/>
      <c r="BY262" s="2226"/>
      <c r="BZ262" s="2226"/>
      <c r="CA262" s="2226"/>
      <c r="CB262" s="2226"/>
      <c r="CC262" s="2226"/>
      <c r="CD262" s="2226"/>
      <c r="CE262" s="2226"/>
      <c r="CF262" s="2226"/>
      <c r="CG262" s="2226"/>
      <c r="CH262" s="2226"/>
      <c r="CI262" s="2226"/>
      <c r="CJ262" s="2226"/>
      <c r="CK262" s="2226"/>
      <c r="CL262" s="2226"/>
      <c r="CM262" s="2226"/>
      <c r="CN262" s="2226"/>
      <c r="CO262" s="2226"/>
      <c r="CP262" s="2226"/>
      <c r="CQ262" s="2226"/>
      <c r="CR262" s="2226"/>
      <c r="CS262" s="2226"/>
      <c r="CT262" s="2226"/>
      <c r="CU262" s="2226"/>
      <c r="CV262" s="2226"/>
      <c r="CW262" s="2226"/>
      <c r="CX262" s="2226"/>
      <c r="CY262" s="2226"/>
      <c r="CZ262" s="2226"/>
    </row>
    <row r="263" s="693" customFormat="true" ht="15" customHeight="true" x14ac:dyDescent="0.2">
      <c r="B263" s="694"/>
      <c r="X263" s="216"/>
      <c r="Y263" s="216"/>
      <c r="Z263" s="216"/>
      <c r="AA263" s="216"/>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644"/>
      <c r="BB263" s="295" t="s">
        <v>111</v>
      </c>
      <c r="BC263" s="1212" t="s">
        <v>35</v>
      </c>
      <c r="BD263" s="1232" t="s">
        <v>35</v>
      </c>
      <c r="BE263" s="1232" t="s">
        <v>35</v>
      </c>
      <c r="BF263" s="1232" t="s">
        <v>35</v>
      </c>
      <c r="BG263" s="1253" t="s">
        <v>35</v>
      </c>
      <c r="BH263" s="1274" t="s">
        <v>35</v>
      </c>
      <c r="BI263" s="1232" t="s">
        <v>35</v>
      </c>
      <c r="BJ263" s="1232" t="s">
        <v>35</v>
      </c>
      <c r="BK263" s="1232" t="s">
        <v>35</v>
      </c>
      <c r="BL263" s="1253" t="s">
        <v>35</v>
      </c>
      <c r="BM263" s="1274" t="s">
        <v>35</v>
      </c>
      <c r="BN263" s="1232" t="s">
        <v>35</v>
      </c>
      <c r="BO263" s="1232" t="s">
        <v>35</v>
      </c>
      <c r="BP263" s="1232" t="s">
        <v>35</v>
      </c>
      <c r="BQ263" s="1253" t="s">
        <v>35</v>
      </c>
      <c r="BR263" s="1274" t="s">
        <v>35</v>
      </c>
      <c r="BS263" s="1232" t="s">
        <v>35</v>
      </c>
      <c r="BT263" s="1232" t="s">
        <v>35</v>
      </c>
      <c r="BU263" s="1232" t="s">
        <v>35</v>
      </c>
      <c r="BV263" s="1232" t="s">
        <v>35</v>
      </c>
      <c r="BW263" s="2150" t="s">
        <v>35</v>
      </c>
      <c r="BX263" s="2225"/>
      <c r="BY263" s="2226"/>
      <c r="BZ263" s="2226"/>
      <c r="CA263" s="2226"/>
      <c r="CB263" s="2226"/>
      <c r="CC263" s="2226"/>
      <c r="CD263" s="2226"/>
      <c r="CE263" s="2226"/>
      <c r="CF263" s="2226"/>
      <c r="CG263" s="2226"/>
      <c r="CH263" s="2226"/>
      <c r="CI263" s="2226"/>
      <c r="CJ263" s="2226"/>
      <c r="CK263" s="2226"/>
      <c r="CL263" s="2226"/>
      <c r="CM263" s="2226"/>
      <c r="CN263" s="2226"/>
      <c r="CO263" s="2226"/>
      <c r="CP263" s="2226"/>
      <c r="CQ263" s="2226"/>
      <c r="CR263" s="2226"/>
      <c r="CS263" s="2226"/>
      <c r="CT263" s="2226"/>
      <c r="CU263" s="2226"/>
      <c r="CV263" s="2226"/>
      <c r="CW263" s="2226"/>
      <c r="CX263" s="2226"/>
      <c r="CY263" s="2226"/>
      <c r="CZ263" s="2226"/>
    </row>
    <row r="264" s="693" customFormat="true" ht="15" customHeight="true" x14ac:dyDescent="0.2">
      <c r="B264" s="694"/>
      <c r="X264" s="216"/>
      <c r="Y264" s="216"/>
      <c r="Z264" s="216"/>
      <c r="AA264" s="216"/>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644" t="s">
        <v>73</v>
      </c>
      <c r="BB264" s="295" t="s">
        <v>87</v>
      </c>
      <c r="BC264" s="1212" t="s">
        <v>35</v>
      </c>
      <c r="BD264" s="1232" t="s">
        <v>35</v>
      </c>
      <c r="BE264" s="1232" t="s">
        <v>35</v>
      </c>
      <c r="BF264" s="1232" t="s">
        <v>35</v>
      </c>
      <c r="BG264" s="1253" t="s">
        <v>35</v>
      </c>
      <c r="BH264" s="1274" t="s">
        <v>35</v>
      </c>
      <c r="BI264" s="1232" t="s">
        <v>35</v>
      </c>
      <c r="BJ264" s="1232" t="s">
        <v>35</v>
      </c>
      <c r="BK264" s="1232" t="s">
        <v>35</v>
      </c>
      <c r="BL264" s="1253" t="s">
        <v>35</v>
      </c>
      <c r="BM264" s="1274" t="s">
        <v>35</v>
      </c>
      <c r="BN264" s="1232" t="s">
        <v>35</v>
      </c>
      <c r="BO264" s="1232" t="s">
        <v>35</v>
      </c>
      <c r="BP264" s="1232" t="s">
        <v>35</v>
      </c>
      <c r="BQ264" s="1253" t="s">
        <v>35</v>
      </c>
      <c r="BR264" s="1274" t="s">
        <v>35</v>
      </c>
      <c r="BS264" s="1232" t="s">
        <v>35</v>
      </c>
      <c r="BT264" s="1232" t="s">
        <v>35</v>
      </c>
      <c r="BU264" s="1232" t="s">
        <v>35</v>
      </c>
      <c r="BV264" s="1232" t="s">
        <v>35</v>
      </c>
      <c r="BW264" s="2150" t="s">
        <v>35</v>
      </c>
      <c r="BX264" s="2225"/>
      <c r="BY264" s="2226"/>
      <c r="BZ264" s="2226"/>
      <c r="CA264" s="2226"/>
      <c r="CB264" s="2226"/>
      <c r="CC264" s="2226"/>
      <c r="CD264" s="2226"/>
      <c r="CE264" s="2226"/>
      <c r="CF264" s="2226"/>
      <c r="CG264" s="2226"/>
      <c r="CH264" s="2226"/>
      <c r="CI264" s="2226"/>
      <c r="CJ264" s="2226"/>
      <c r="CK264" s="2226"/>
      <c r="CL264" s="2226"/>
      <c r="CM264" s="2226"/>
      <c r="CN264" s="2226"/>
      <c r="CO264" s="2226"/>
      <c r="CP264" s="2226"/>
      <c r="CQ264" s="2226"/>
      <c r="CR264" s="2226"/>
      <c r="CS264" s="2226"/>
      <c r="CT264" s="2226"/>
      <c r="CU264" s="2226"/>
      <c r="CV264" s="2226"/>
      <c r="CW264" s="2226"/>
      <c r="CX264" s="2226"/>
      <c r="CY264" s="2226"/>
      <c r="CZ264" s="2226"/>
    </row>
    <row r="265" s="693" customFormat="true" ht="15" customHeight="true" x14ac:dyDescent="0.2">
      <c r="B265" s="694"/>
      <c r="X265" s="216"/>
      <c r="Y265" s="216"/>
      <c r="Z265" s="216"/>
      <c r="AA265" s="216"/>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644"/>
      <c r="BB265" s="295" t="s">
        <v>88</v>
      </c>
      <c r="BC265" s="1212" t="s">
        <v>35</v>
      </c>
      <c r="BD265" s="1232" t="s">
        <v>35</v>
      </c>
      <c r="BE265" s="1232" t="s">
        <v>35</v>
      </c>
      <c r="BF265" s="1232" t="s">
        <v>35</v>
      </c>
      <c r="BG265" s="1253" t="s">
        <v>35</v>
      </c>
      <c r="BH265" s="1274" t="s">
        <v>35</v>
      </c>
      <c r="BI265" s="1232" t="s">
        <v>35</v>
      </c>
      <c r="BJ265" s="1232" t="s">
        <v>35</v>
      </c>
      <c r="BK265" s="1232" t="s">
        <v>35</v>
      </c>
      <c r="BL265" s="1253" t="s">
        <v>35</v>
      </c>
      <c r="BM265" s="1274" t="s">
        <v>35</v>
      </c>
      <c r="BN265" s="1232" t="s">
        <v>35</v>
      </c>
      <c r="BO265" s="1232" t="s">
        <v>35</v>
      </c>
      <c r="BP265" s="1232" t="s">
        <v>35</v>
      </c>
      <c r="BQ265" s="1253" t="s">
        <v>35</v>
      </c>
      <c r="BR265" s="1274" t="s">
        <v>35</v>
      </c>
      <c r="BS265" s="1232" t="s">
        <v>35</v>
      </c>
      <c r="BT265" s="1232" t="s">
        <v>35</v>
      </c>
      <c r="BU265" s="1232" t="s">
        <v>35</v>
      </c>
      <c r="BV265" s="1232" t="s">
        <v>35</v>
      </c>
      <c r="BW265" s="2150" t="s">
        <v>35</v>
      </c>
      <c r="BX265" s="2225"/>
      <c r="BY265" s="2226"/>
      <c r="BZ265" s="2226"/>
      <c r="CA265" s="2226"/>
      <c r="CB265" s="2226"/>
      <c r="CC265" s="2226"/>
      <c r="CD265" s="2226"/>
      <c r="CE265" s="2226"/>
      <c r="CF265" s="2226"/>
      <c r="CG265" s="2226"/>
      <c r="CH265" s="2226"/>
      <c r="CI265" s="2226"/>
      <c r="CJ265" s="2226"/>
      <c r="CK265" s="2226"/>
      <c r="CL265" s="2226"/>
      <c r="CM265" s="2226"/>
      <c r="CN265" s="2226"/>
      <c r="CO265" s="2226"/>
      <c r="CP265" s="2226"/>
      <c r="CQ265" s="2226"/>
      <c r="CR265" s="2226"/>
      <c r="CS265" s="2226"/>
      <c r="CT265" s="2226"/>
      <c r="CU265" s="2226"/>
      <c r="CV265" s="2226"/>
      <c r="CW265" s="2226"/>
      <c r="CX265" s="2226"/>
      <c r="CY265" s="2226"/>
      <c r="CZ265" s="2226"/>
    </row>
    <row r="266" s="693" customFormat="true" ht="15" customHeight="true" x14ac:dyDescent="0.2">
      <c r="B266" s="694"/>
      <c r="X266" s="216"/>
      <c r="Y266" s="216"/>
      <c r="Z266" s="216"/>
      <c r="AA266" s="216"/>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644"/>
      <c r="BB266" s="295" t="s">
        <v>89</v>
      </c>
      <c r="BC266" s="1212" t="s">
        <v>35</v>
      </c>
      <c r="BD266" s="1232" t="s">
        <v>35</v>
      </c>
      <c r="BE266" s="1232" t="s">
        <v>35</v>
      </c>
      <c r="BF266" s="1232" t="s">
        <v>35</v>
      </c>
      <c r="BG266" s="1253" t="s">
        <v>35</v>
      </c>
      <c r="BH266" s="1274" t="s">
        <v>35</v>
      </c>
      <c r="BI266" s="1232" t="s">
        <v>35</v>
      </c>
      <c r="BJ266" s="1232" t="s">
        <v>35</v>
      </c>
      <c r="BK266" s="1232" t="s">
        <v>35</v>
      </c>
      <c r="BL266" s="1253" t="s">
        <v>35</v>
      </c>
      <c r="BM266" s="1274" t="s">
        <v>35</v>
      </c>
      <c r="BN266" s="1232" t="s">
        <v>35</v>
      </c>
      <c r="BO266" s="1232" t="s">
        <v>35</v>
      </c>
      <c r="BP266" s="1232" t="s">
        <v>35</v>
      </c>
      <c r="BQ266" s="1253" t="s">
        <v>35</v>
      </c>
      <c r="BR266" s="1274" t="s">
        <v>35</v>
      </c>
      <c r="BS266" s="1232" t="s">
        <v>35</v>
      </c>
      <c r="BT266" s="1232" t="s">
        <v>35</v>
      </c>
      <c r="BU266" s="1232" t="s">
        <v>35</v>
      </c>
      <c r="BV266" s="1232" t="s">
        <v>35</v>
      </c>
      <c r="BW266" s="2150" t="s">
        <v>35</v>
      </c>
      <c r="BX266" s="2225"/>
      <c r="BY266" s="2226"/>
      <c r="BZ266" s="2226"/>
      <c r="CA266" s="2226"/>
      <c r="CB266" s="2226"/>
      <c r="CC266" s="2226"/>
      <c r="CD266" s="2226"/>
      <c r="CE266" s="2226"/>
      <c r="CF266" s="2226"/>
      <c r="CG266" s="2226"/>
      <c r="CH266" s="2226"/>
      <c r="CI266" s="2226"/>
      <c r="CJ266" s="2226"/>
      <c r="CK266" s="2226"/>
      <c r="CL266" s="2226"/>
      <c r="CM266" s="2226"/>
      <c r="CN266" s="2226"/>
      <c r="CO266" s="2226"/>
      <c r="CP266" s="2226"/>
      <c r="CQ266" s="2226"/>
      <c r="CR266" s="2226"/>
      <c r="CS266" s="2226"/>
      <c r="CT266" s="2226"/>
      <c r="CU266" s="2226"/>
      <c r="CV266" s="2226"/>
      <c r="CW266" s="2226"/>
      <c r="CX266" s="2226"/>
      <c r="CY266" s="2226"/>
      <c r="CZ266" s="2226"/>
    </row>
    <row r="267" s="693" customFormat="true" ht="15" customHeight="true" x14ac:dyDescent="0.2">
      <c r="B267" s="694"/>
      <c r="X267" s="216"/>
      <c r="Y267" s="216"/>
      <c r="Z267" s="216"/>
      <c r="AA267" s="216"/>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644"/>
      <c r="BB267" s="295" t="s">
        <v>111</v>
      </c>
      <c r="BC267" s="1212" t="s">
        <v>35</v>
      </c>
      <c r="BD267" s="1232" t="s">
        <v>35</v>
      </c>
      <c r="BE267" s="1232" t="s">
        <v>35</v>
      </c>
      <c r="BF267" s="1232" t="s">
        <v>35</v>
      </c>
      <c r="BG267" s="1253" t="s">
        <v>35</v>
      </c>
      <c r="BH267" s="1274" t="s">
        <v>35</v>
      </c>
      <c r="BI267" s="1232" t="s">
        <v>35</v>
      </c>
      <c r="BJ267" s="1232" t="s">
        <v>35</v>
      </c>
      <c r="BK267" s="1232" t="s">
        <v>35</v>
      </c>
      <c r="BL267" s="1253" t="s">
        <v>35</v>
      </c>
      <c r="BM267" s="1274" t="s">
        <v>35</v>
      </c>
      <c r="BN267" s="1232" t="s">
        <v>35</v>
      </c>
      <c r="BO267" s="1232" t="s">
        <v>35</v>
      </c>
      <c r="BP267" s="1232" t="s">
        <v>35</v>
      </c>
      <c r="BQ267" s="1253" t="s">
        <v>35</v>
      </c>
      <c r="BR267" s="1274" t="s">
        <v>35</v>
      </c>
      <c r="BS267" s="1232" t="s">
        <v>35</v>
      </c>
      <c r="BT267" s="1232" t="s">
        <v>35</v>
      </c>
      <c r="BU267" s="1232" t="s">
        <v>35</v>
      </c>
      <c r="BV267" s="1232" t="s">
        <v>35</v>
      </c>
      <c r="BW267" s="2150" t="s">
        <v>35</v>
      </c>
      <c r="BX267" s="2225"/>
      <c r="BY267" s="2226"/>
      <c r="BZ267" s="2226"/>
      <c r="CA267" s="2226"/>
      <c r="CB267" s="2226"/>
      <c r="CC267" s="2226"/>
      <c r="CD267" s="2226"/>
      <c r="CE267" s="2226"/>
      <c r="CF267" s="2226"/>
      <c r="CG267" s="2226"/>
      <c r="CH267" s="2226"/>
      <c r="CI267" s="2226"/>
      <c r="CJ267" s="2226"/>
      <c r="CK267" s="2226"/>
      <c r="CL267" s="2226"/>
      <c r="CM267" s="2226"/>
      <c r="CN267" s="2226"/>
      <c r="CO267" s="2226"/>
      <c r="CP267" s="2226"/>
      <c r="CQ267" s="2226"/>
      <c r="CR267" s="2226"/>
      <c r="CS267" s="2226"/>
      <c r="CT267" s="2226"/>
      <c r="CU267" s="2226"/>
      <c r="CV267" s="2226"/>
      <c r="CW267" s="2226"/>
      <c r="CX267" s="2226"/>
      <c r="CY267" s="2226"/>
      <c r="CZ267" s="2226"/>
    </row>
    <row r="268" s="693" customFormat="true" ht="15" customHeight="true" x14ac:dyDescent="0.2">
      <c r="B268" s="694"/>
      <c r="X268" s="216"/>
      <c r="Y268" s="216"/>
      <c r="Z268" s="216"/>
      <c r="AA268" s="216"/>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644" t="s">
        <v>114</v>
      </c>
      <c r="BB268" s="295" t="s">
        <v>87</v>
      </c>
      <c r="BC268" s="1212" t="s">
        <v>35</v>
      </c>
      <c r="BD268" s="1232" t="s">
        <v>35</v>
      </c>
      <c r="BE268" s="1232" t="s">
        <v>35</v>
      </c>
      <c r="BF268" s="1232" t="s">
        <v>35</v>
      </c>
      <c r="BG268" s="1253" t="s">
        <v>35</v>
      </c>
      <c r="BH268" s="1274" t="s">
        <v>35</v>
      </c>
      <c r="BI268" s="1232" t="s">
        <v>35</v>
      </c>
      <c r="BJ268" s="1232" t="s">
        <v>35</v>
      </c>
      <c r="BK268" s="1232" t="s">
        <v>35</v>
      </c>
      <c r="BL268" s="1253" t="s">
        <v>35</v>
      </c>
      <c r="BM268" s="1274" t="s">
        <v>35</v>
      </c>
      <c r="BN268" s="1232" t="s">
        <v>35</v>
      </c>
      <c r="BO268" s="1232" t="s">
        <v>35</v>
      </c>
      <c r="BP268" s="1232" t="s">
        <v>35</v>
      </c>
      <c r="BQ268" s="1253" t="s">
        <v>35</v>
      </c>
      <c r="BR268" s="1274" t="s">
        <v>35</v>
      </c>
      <c r="BS268" s="1232" t="s">
        <v>35</v>
      </c>
      <c r="BT268" s="1232" t="s">
        <v>35</v>
      </c>
      <c r="BU268" s="1232" t="s">
        <v>35</v>
      </c>
      <c r="BV268" s="1232" t="s">
        <v>35</v>
      </c>
      <c r="BW268" s="2150" t="s">
        <v>35</v>
      </c>
      <c r="BX268" s="2225"/>
      <c r="BY268" s="2226"/>
      <c r="BZ268" s="2226"/>
      <c r="CA268" s="2226"/>
      <c r="CB268" s="2226"/>
      <c r="CC268" s="2226"/>
      <c r="CD268" s="2226"/>
      <c r="CE268" s="2226"/>
      <c r="CF268" s="2226"/>
      <c r="CG268" s="2226"/>
      <c r="CH268" s="2226"/>
      <c r="CI268" s="2226"/>
      <c r="CJ268" s="2226"/>
      <c r="CK268" s="2226"/>
      <c r="CL268" s="2226"/>
      <c r="CM268" s="2226"/>
      <c r="CN268" s="2226"/>
      <c r="CO268" s="2226"/>
      <c r="CP268" s="2226"/>
      <c r="CQ268" s="2226"/>
      <c r="CR268" s="2226"/>
      <c r="CS268" s="2226"/>
      <c r="CT268" s="2226"/>
      <c r="CU268" s="2226"/>
      <c r="CV268" s="2226"/>
      <c r="CW268" s="2226"/>
      <c r="CX268" s="2226"/>
      <c r="CY268" s="2226"/>
      <c r="CZ268" s="2226"/>
    </row>
    <row r="269" s="693" customFormat="true" ht="15" customHeight="true" x14ac:dyDescent="0.2">
      <c r="B269" s="694"/>
      <c r="X269" s="216"/>
      <c r="Y269" s="216"/>
      <c r="Z269" s="216"/>
      <c r="AA269" s="216"/>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644"/>
      <c r="BB269" s="295" t="s">
        <v>88</v>
      </c>
      <c r="BC269" s="1212" t="s">
        <v>35</v>
      </c>
      <c r="BD269" s="1232" t="s">
        <v>35</v>
      </c>
      <c r="BE269" s="1232" t="s">
        <v>35</v>
      </c>
      <c r="BF269" s="1232" t="s">
        <v>35</v>
      </c>
      <c r="BG269" s="1253" t="s">
        <v>35</v>
      </c>
      <c r="BH269" s="1274" t="s">
        <v>35</v>
      </c>
      <c r="BI269" s="1232" t="s">
        <v>35</v>
      </c>
      <c r="BJ269" s="1232" t="s">
        <v>35</v>
      </c>
      <c r="BK269" s="1232" t="s">
        <v>35</v>
      </c>
      <c r="BL269" s="1253" t="s">
        <v>35</v>
      </c>
      <c r="BM269" s="1274" t="s">
        <v>35</v>
      </c>
      <c r="BN269" s="1232" t="s">
        <v>35</v>
      </c>
      <c r="BO269" s="1232" t="s">
        <v>35</v>
      </c>
      <c r="BP269" s="1232" t="s">
        <v>35</v>
      </c>
      <c r="BQ269" s="1253" t="s">
        <v>35</v>
      </c>
      <c r="BR269" s="1274" t="s">
        <v>35</v>
      </c>
      <c r="BS269" s="1232" t="s">
        <v>35</v>
      </c>
      <c r="BT269" s="1232" t="s">
        <v>35</v>
      </c>
      <c r="BU269" s="1232" t="s">
        <v>35</v>
      </c>
      <c r="BV269" s="1232" t="s">
        <v>35</v>
      </c>
      <c r="BW269" s="2150" t="s">
        <v>35</v>
      </c>
      <c r="BX269" s="2225"/>
      <c r="BY269" s="2226"/>
      <c r="BZ269" s="2226"/>
      <c r="CA269" s="2226"/>
      <c r="CB269" s="2226"/>
      <c r="CC269" s="2226"/>
      <c r="CD269" s="2226"/>
      <c r="CE269" s="2226"/>
      <c r="CF269" s="2226"/>
      <c r="CG269" s="2226"/>
      <c r="CH269" s="2226"/>
      <c r="CI269" s="2226"/>
      <c r="CJ269" s="2226"/>
      <c r="CK269" s="2226"/>
      <c r="CL269" s="2226"/>
      <c r="CM269" s="2226"/>
      <c r="CN269" s="2226"/>
      <c r="CO269" s="2226"/>
      <c r="CP269" s="2226"/>
      <c r="CQ269" s="2226"/>
      <c r="CR269" s="2226"/>
      <c r="CS269" s="2226"/>
      <c r="CT269" s="2226"/>
      <c r="CU269" s="2226"/>
      <c r="CV269" s="2226"/>
      <c r="CW269" s="2226"/>
      <c r="CX269" s="2226"/>
      <c r="CY269" s="2226"/>
      <c r="CZ269" s="2226"/>
    </row>
    <row r="270" s="693" customFormat="true" ht="15" customHeight="true" x14ac:dyDescent="0.2">
      <c r="B270" s="694"/>
      <c r="X270" s="216"/>
      <c r="Y270" s="216"/>
      <c r="Z270" s="216"/>
      <c r="AA270" s="216"/>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644"/>
      <c r="BB270" s="295" t="s">
        <v>89</v>
      </c>
      <c r="BC270" s="1212" t="s">
        <v>35</v>
      </c>
      <c r="BD270" s="1232" t="s">
        <v>35</v>
      </c>
      <c r="BE270" s="1232" t="s">
        <v>35</v>
      </c>
      <c r="BF270" s="1232" t="s">
        <v>35</v>
      </c>
      <c r="BG270" s="1253" t="s">
        <v>35</v>
      </c>
      <c r="BH270" s="1274" t="s">
        <v>35</v>
      </c>
      <c r="BI270" s="1232" t="s">
        <v>35</v>
      </c>
      <c r="BJ270" s="1232" t="s">
        <v>35</v>
      </c>
      <c r="BK270" s="1232" t="s">
        <v>35</v>
      </c>
      <c r="BL270" s="1253" t="s">
        <v>35</v>
      </c>
      <c r="BM270" s="1274" t="s">
        <v>35</v>
      </c>
      <c r="BN270" s="1232" t="s">
        <v>35</v>
      </c>
      <c r="BO270" s="1232" t="s">
        <v>35</v>
      </c>
      <c r="BP270" s="1232" t="s">
        <v>35</v>
      </c>
      <c r="BQ270" s="1253" t="s">
        <v>35</v>
      </c>
      <c r="BR270" s="1274" t="s">
        <v>35</v>
      </c>
      <c r="BS270" s="1232" t="s">
        <v>35</v>
      </c>
      <c r="BT270" s="1232" t="s">
        <v>35</v>
      </c>
      <c r="BU270" s="1232" t="s">
        <v>35</v>
      </c>
      <c r="BV270" s="1232" t="s">
        <v>35</v>
      </c>
      <c r="BW270" s="2150" t="s">
        <v>35</v>
      </c>
      <c r="BX270" s="2225"/>
      <c r="BY270" s="2226"/>
      <c r="BZ270" s="2226"/>
      <c r="CA270" s="2226"/>
      <c r="CB270" s="2226"/>
      <c r="CC270" s="2226"/>
      <c r="CD270" s="2226"/>
      <c r="CE270" s="2226"/>
      <c r="CF270" s="2226"/>
      <c r="CG270" s="2226"/>
      <c r="CH270" s="2226"/>
      <c r="CI270" s="2226"/>
      <c r="CJ270" s="2226"/>
      <c r="CK270" s="2226"/>
      <c r="CL270" s="2226"/>
      <c r="CM270" s="2226"/>
      <c r="CN270" s="2226"/>
      <c r="CO270" s="2226"/>
      <c r="CP270" s="2226"/>
      <c r="CQ270" s="2226"/>
      <c r="CR270" s="2226"/>
      <c r="CS270" s="2226"/>
      <c r="CT270" s="2226"/>
      <c r="CU270" s="2226"/>
      <c r="CV270" s="2226"/>
      <c r="CW270" s="2226"/>
      <c r="CX270" s="2226"/>
      <c r="CY270" s="2226"/>
      <c r="CZ270" s="2226"/>
    </row>
    <row r="271" s="693" customFormat="true" ht="15" customHeight="true" x14ac:dyDescent="0.2">
      <c r="B271" s="694"/>
      <c r="X271" s="216"/>
      <c r="Y271" s="216"/>
      <c r="Z271" s="216"/>
      <c r="AA271" s="216"/>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644" t="s">
        <v>74</v>
      </c>
      <c r="BB271" s="295" t="s">
        <v>49</v>
      </c>
      <c r="BC271" s="1212" t="s">
        <v>35</v>
      </c>
      <c r="BD271" s="1233" t="s">
        <v>35</v>
      </c>
      <c r="BE271" s="1233" t="s">
        <v>35</v>
      </c>
      <c r="BF271" s="1233" t="s">
        <v>35</v>
      </c>
      <c r="BG271" s="1254" t="s">
        <v>35</v>
      </c>
      <c r="BH271" s="1212" t="s">
        <v>35</v>
      </c>
      <c r="BI271" s="1233" t="s">
        <v>35</v>
      </c>
      <c r="BJ271" s="1233" t="s">
        <v>35</v>
      </c>
      <c r="BK271" s="1233" t="s">
        <v>35</v>
      </c>
      <c r="BL271" s="1254" t="s">
        <v>35</v>
      </c>
      <c r="BM271" s="1212" t="s">
        <v>35</v>
      </c>
      <c r="BN271" s="1233" t="s">
        <v>35</v>
      </c>
      <c r="BO271" s="1233" t="s">
        <v>35</v>
      </c>
      <c r="BP271" s="1233" t="s">
        <v>35</v>
      </c>
      <c r="BQ271" s="1254" t="s">
        <v>35</v>
      </c>
      <c r="BR271" s="1212" t="s">
        <v>35</v>
      </c>
      <c r="BS271" s="1233" t="s">
        <v>35</v>
      </c>
      <c r="BT271" s="1233" t="s">
        <v>35</v>
      </c>
      <c r="BU271" s="1233" t="s">
        <v>35</v>
      </c>
      <c r="BV271" s="1233" t="s">
        <v>35</v>
      </c>
      <c r="BW271" s="1292" t="s">
        <v>35</v>
      </c>
      <c r="BX271" s="2227"/>
      <c r="BY271" s="2227"/>
      <c r="BZ271" s="2227"/>
      <c r="CA271" s="2227"/>
      <c r="CB271" s="2227"/>
      <c r="CC271" s="2227"/>
      <c r="CD271" s="2227"/>
      <c r="CE271" s="2227"/>
      <c r="CF271" s="2227"/>
      <c r="CG271" s="2227"/>
      <c r="CH271" s="2227"/>
      <c r="CI271" s="2227"/>
      <c r="CJ271" s="2227"/>
      <c r="CK271" s="2227"/>
      <c r="CL271" s="2227"/>
      <c r="CM271" s="2227"/>
      <c r="CN271" s="2227"/>
      <c r="CO271" s="2227"/>
      <c r="CP271" s="2227"/>
      <c r="CQ271" s="2227"/>
      <c r="CR271" s="2227"/>
      <c r="CS271" s="2227"/>
      <c r="CT271" s="2227"/>
      <c r="CU271" s="2227"/>
      <c r="CV271" s="2227"/>
      <c r="CW271" s="2227"/>
      <c r="CX271" s="2227"/>
      <c r="CY271" s="2227"/>
      <c r="CZ271" s="2227"/>
    </row>
    <row r="272" s="693" customFormat="true" ht="15" customHeight="true" x14ac:dyDescent="0.2">
      <c r="B272" s="694"/>
      <c r="X272" s="216"/>
      <c r="Y272" s="216"/>
      <c r="Z272" s="216"/>
      <c r="AA272" s="216"/>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644"/>
      <c r="BB272" s="295" t="s">
        <v>48</v>
      </c>
      <c r="BC272" s="1212" t="s">
        <v>35</v>
      </c>
      <c r="BD272" s="1233" t="s">
        <v>35</v>
      </c>
      <c r="BE272" s="1233" t="s">
        <v>35</v>
      </c>
      <c r="BF272" s="1233" t="s">
        <v>35</v>
      </c>
      <c r="BG272" s="1254" t="s">
        <v>35</v>
      </c>
      <c r="BH272" s="1212" t="s">
        <v>35</v>
      </c>
      <c r="BI272" s="1233" t="s">
        <v>35</v>
      </c>
      <c r="BJ272" s="1233" t="s">
        <v>35</v>
      </c>
      <c r="BK272" s="1233" t="s">
        <v>35</v>
      </c>
      <c r="BL272" s="1254" t="s">
        <v>35</v>
      </c>
      <c r="BM272" s="1212" t="s">
        <v>35</v>
      </c>
      <c r="BN272" s="1233" t="s">
        <v>35</v>
      </c>
      <c r="BO272" s="1233" t="s">
        <v>35</v>
      </c>
      <c r="BP272" s="1233" t="s">
        <v>35</v>
      </c>
      <c r="BQ272" s="1254" t="s">
        <v>35</v>
      </c>
      <c r="BR272" s="1212" t="s">
        <v>35</v>
      </c>
      <c r="BS272" s="1233" t="s">
        <v>35</v>
      </c>
      <c r="BT272" s="1233" t="s">
        <v>35</v>
      </c>
      <c r="BU272" s="1233" t="s">
        <v>35</v>
      </c>
      <c r="BV272" s="1233" t="s">
        <v>35</v>
      </c>
      <c r="BW272" s="1292" t="s">
        <v>35</v>
      </c>
      <c r="BX272" s="2227"/>
      <c r="BY272" s="2227"/>
      <c r="BZ272" s="2227"/>
      <c r="CA272" s="2227"/>
      <c r="CB272" s="2227"/>
      <c r="CC272" s="2227"/>
      <c r="CD272" s="2227"/>
      <c r="CE272" s="2227"/>
      <c r="CF272" s="2227"/>
      <c r="CG272" s="2227"/>
      <c r="CH272" s="2227"/>
      <c r="CI272" s="2227"/>
      <c r="CJ272" s="2227"/>
      <c r="CK272" s="2227"/>
      <c r="CL272" s="2227"/>
      <c r="CM272" s="2227"/>
      <c r="CN272" s="2227"/>
      <c r="CO272" s="2227"/>
      <c r="CP272" s="2227"/>
      <c r="CQ272" s="2227"/>
      <c r="CR272" s="2227"/>
      <c r="CS272" s="2227"/>
      <c r="CT272" s="2227"/>
      <c r="CU272" s="2227"/>
      <c r="CV272" s="2227"/>
      <c r="CW272" s="2227"/>
      <c r="CX272" s="2227"/>
      <c r="CY272" s="2227"/>
      <c r="CZ272" s="2227"/>
    </row>
    <row r="273" s="693" customFormat="true" ht="15" customHeight="true" x14ac:dyDescent="0.2">
      <c r="B273" s="694"/>
      <c r="X273" s="216"/>
      <c r="Y273" s="216"/>
      <c r="Z273" s="216"/>
      <c r="AA273" s="216"/>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644"/>
      <c r="BB273" s="295" t="s">
        <v>111</v>
      </c>
      <c r="BC273" s="1212" t="s">
        <v>35</v>
      </c>
      <c r="BD273" s="1233" t="s">
        <v>35</v>
      </c>
      <c r="BE273" s="1233" t="s">
        <v>35</v>
      </c>
      <c r="BF273" s="1233" t="s">
        <v>35</v>
      </c>
      <c r="BG273" s="1254" t="s">
        <v>35</v>
      </c>
      <c r="BH273" s="1212" t="s">
        <v>35</v>
      </c>
      <c r="BI273" s="1233" t="s">
        <v>35</v>
      </c>
      <c r="BJ273" s="1233" t="s">
        <v>35</v>
      </c>
      <c r="BK273" s="1233" t="s">
        <v>35</v>
      </c>
      <c r="BL273" s="1254" t="s">
        <v>35</v>
      </c>
      <c r="BM273" s="1212" t="s">
        <v>35</v>
      </c>
      <c r="BN273" s="1233" t="s">
        <v>35</v>
      </c>
      <c r="BO273" s="1233" t="s">
        <v>35</v>
      </c>
      <c r="BP273" s="1233" t="s">
        <v>35</v>
      </c>
      <c r="BQ273" s="1254" t="s">
        <v>35</v>
      </c>
      <c r="BR273" s="1212" t="s">
        <v>35</v>
      </c>
      <c r="BS273" s="1233" t="s">
        <v>35</v>
      </c>
      <c r="BT273" s="1233" t="s">
        <v>35</v>
      </c>
      <c r="BU273" s="1233" t="s">
        <v>35</v>
      </c>
      <c r="BV273" s="1233" t="s">
        <v>35</v>
      </c>
      <c r="BW273" s="1292" t="s">
        <v>35</v>
      </c>
      <c r="BX273" s="2227"/>
      <c r="BY273" s="2227"/>
      <c r="BZ273" s="2227"/>
      <c r="CA273" s="2227"/>
      <c r="CB273" s="2227"/>
      <c r="CC273" s="2227"/>
      <c r="CD273" s="2227"/>
      <c r="CE273" s="2227"/>
      <c r="CF273" s="2227"/>
      <c r="CG273" s="2227"/>
      <c r="CH273" s="2227"/>
      <c r="CI273" s="2227"/>
      <c r="CJ273" s="2227"/>
      <c r="CK273" s="2227"/>
      <c r="CL273" s="2227"/>
      <c r="CM273" s="2227"/>
      <c r="CN273" s="2227"/>
      <c r="CO273" s="2227"/>
      <c r="CP273" s="2227"/>
      <c r="CQ273" s="2227"/>
      <c r="CR273" s="2227"/>
      <c r="CS273" s="2227"/>
      <c r="CT273" s="2227"/>
      <c r="CU273" s="2227"/>
      <c r="CV273" s="2227"/>
      <c r="CW273" s="2227"/>
      <c r="CX273" s="2227"/>
      <c r="CY273" s="2227"/>
      <c r="CZ273" s="2227"/>
    </row>
    <row r="274" s="693" customFormat="true" ht="15" customHeight="true" x14ac:dyDescent="0.2">
      <c r="B274" s="694"/>
      <c r="X274" s="216"/>
      <c r="Y274" s="216"/>
      <c r="Z274" s="216"/>
      <c r="AA274" s="216"/>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644" t="s">
        <v>75</v>
      </c>
      <c r="BB274" s="295" t="s">
        <v>49</v>
      </c>
      <c r="BC274" s="1212" t="s">
        <v>35</v>
      </c>
      <c r="BD274" s="1232" t="s">
        <v>35</v>
      </c>
      <c r="BE274" s="1232" t="s">
        <v>35</v>
      </c>
      <c r="BF274" s="1232" t="s">
        <v>35</v>
      </c>
      <c r="BG274" s="1253" t="s">
        <v>35</v>
      </c>
      <c r="BH274" s="1274" t="s">
        <v>35</v>
      </c>
      <c r="BI274" s="1232" t="s">
        <v>35</v>
      </c>
      <c r="BJ274" s="1232" t="s">
        <v>35</v>
      </c>
      <c r="BK274" s="1232" t="s">
        <v>35</v>
      </c>
      <c r="BL274" s="1253" t="s">
        <v>35</v>
      </c>
      <c r="BM274" s="1274" t="s">
        <v>35</v>
      </c>
      <c r="BN274" s="1232" t="s">
        <v>35</v>
      </c>
      <c r="BO274" s="1232" t="s">
        <v>35</v>
      </c>
      <c r="BP274" s="1232" t="s">
        <v>35</v>
      </c>
      <c r="BQ274" s="1253" t="s">
        <v>35</v>
      </c>
      <c r="BR274" s="1274" t="s">
        <v>35</v>
      </c>
      <c r="BS274" s="1232" t="s">
        <v>35</v>
      </c>
      <c r="BT274" s="1232" t="s">
        <v>35</v>
      </c>
      <c r="BU274" s="1232" t="s">
        <v>35</v>
      </c>
      <c r="BV274" s="1232" t="s">
        <v>35</v>
      </c>
      <c r="BW274" s="2150" t="s">
        <v>35</v>
      </c>
      <c r="BX274" s="2225"/>
      <c r="BY274" s="2226"/>
      <c r="BZ274" s="2226"/>
      <c r="CA274" s="2226"/>
      <c r="CB274" s="2226"/>
      <c r="CC274" s="2226"/>
      <c r="CD274" s="2226"/>
      <c r="CE274" s="2226"/>
      <c r="CF274" s="2226"/>
      <c r="CG274" s="2226"/>
      <c r="CH274" s="2226"/>
      <c r="CI274" s="2226"/>
      <c r="CJ274" s="2226"/>
      <c r="CK274" s="2226"/>
      <c r="CL274" s="2226"/>
      <c r="CM274" s="2226"/>
      <c r="CN274" s="2226"/>
      <c r="CO274" s="2226"/>
      <c r="CP274" s="2226"/>
      <c r="CQ274" s="2226"/>
      <c r="CR274" s="2226"/>
      <c r="CS274" s="2226"/>
      <c r="CT274" s="2226"/>
      <c r="CU274" s="2226"/>
      <c r="CV274" s="2226"/>
      <c r="CW274" s="2226"/>
      <c r="CX274" s="2226"/>
      <c r="CY274" s="2226"/>
      <c r="CZ274" s="2226"/>
    </row>
    <row r="275" s="693" customFormat="true" ht="15" customHeight="true" x14ac:dyDescent="0.2">
      <c r="B275" s="694"/>
      <c r="X275" s="216"/>
      <c r="Y275" s="216"/>
      <c r="Z275" s="216"/>
      <c r="AA275" s="216"/>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644"/>
      <c r="BB275" s="295" t="s">
        <v>48</v>
      </c>
      <c r="BC275" s="1212" t="s">
        <v>35</v>
      </c>
      <c r="BD275" s="1232" t="s">
        <v>35</v>
      </c>
      <c r="BE275" s="1232" t="s">
        <v>35</v>
      </c>
      <c r="BF275" s="1232" t="s">
        <v>35</v>
      </c>
      <c r="BG275" s="1253" t="s">
        <v>35</v>
      </c>
      <c r="BH275" s="1274" t="s">
        <v>35</v>
      </c>
      <c r="BI275" s="1232" t="s">
        <v>35</v>
      </c>
      <c r="BJ275" s="1232" t="s">
        <v>35</v>
      </c>
      <c r="BK275" s="1232" t="s">
        <v>35</v>
      </c>
      <c r="BL275" s="1253" t="s">
        <v>35</v>
      </c>
      <c r="BM275" s="1274" t="s">
        <v>35</v>
      </c>
      <c r="BN275" s="1232" t="s">
        <v>35</v>
      </c>
      <c r="BO275" s="1232" t="s">
        <v>35</v>
      </c>
      <c r="BP275" s="1232" t="s">
        <v>35</v>
      </c>
      <c r="BQ275" s="1253" t="s">
        <v>35</v>
      </c>
      <c r="BR275" s="1274" t="s">
        <v>35</v>
      </c>
      <c r="BS275" s="1232" t="s">
        <v>35</v>
      </c>
      <c r="BT275" s="1232" t="s">
        <v>35</v>
      </c>
      <c r="BU275" s="1232" t="s">
        <v>35</v>
      </c>
      <c r="BV275" s="1232" t="s">
        <v>35</v>
      </c>
      <c r="BW275" s="2150" t="s">
        <v>35</v>
      </c>
      <c r="BX275" s="2225"/>
      <c r="BY275" s="2226"/>
      <c r="BZ275" s="2226"/>
      <c r="CA275" s="2226"/>
      <c r="CB275" s="2226"/>
      <c r="CC275" s="2226"/>
      <c r="CD275" s="2226"/>
      <c r="CE275" s="2226"/>
      <c r="CF275" s="2226"/>
      <c r="CG275" s="2226"/>
      <c r="CH275" s="2226"/>
      <c r="CI275" s="2226"/>
      <c r="CJ275" s="2226"/>
      <c r="CK275" s="2226"/>
      <c r="CL275" s="2226"/>
      <c r="CM275" s="2226"/>
      <c r="CN275" s="2226"/>
      <c r="CO275" s="2226"/>
      <c r="CP275" s="2226"/>
      <c r="CQ275" s="2226"/>
      <c r="CR275" s="2226"/>
      <c r="CS275" s="2226"/>
      <c r="CT275" s="2226"/>
      <c r="CU275" s="2226"/>
      <c r="CV275" s="2226"/>
      <c r="CW275" s="2226"/>
      <c r="CX275" s="2226"/>
      <c r="CY275" s="2226"/>
      <c r="CZ275" s="2226"/>
    </row>
    <row r="276" s="693" customFormat="true" ht="15" customHeight="true" x14ac:dyDescent="0.2">
      <c r="B276" s="694"/>
      <c r="X276" s="216"/>
      <c r="Y276" s="216"/>
      <c r="Z276" s="216"/>
      <c r="AA276" s="216"/>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644"/>
      <c r="BB276" s="295" t="s">
        <v>112</v>
      </c>
      <c r="BC276" s="1212" t="s">
        <v>35</v>
      </c>
      <c r="BD276" s="1232" t="s">
        <v>35</v>
      </c>
      <c r="BE276" s="1232" t="s">
        <v>35</v>
      </c>
      <c r="BF276" s="1232" t="s">
        <v>35</v>
      </c>
      <c r="BG276" s="1253" t="s">
        <v>35</v>
      </c>
      <c r="BH276" s="1274" t="s">
        <v>35</v>
      </c>
      <c r="BI276" s="1232" t="s">
        <v>35</v>
      </c>
      <c r="BJ276" s="1232" t="s">
        <v>35</v>
      </c>
      <c r="BK276" s="1232" t="s">
        <v>35</v>
      </c>
      <c r="BL276" s="1253" t="s">
        <v>35</v>
      </c>
      <c r="BM276" s="1274" t="s">
        <v>35</v>
      </c>
      <c r="BN276" s="1232" t="s">
        <v>35</v>
      </c>
      <c r="BO276" s="1232" t="s">
        <v>35</v>
      </c>
      <c r="BP276" s="1232" t="s">
        <v>35</v>
      </c>
      <c r="BQ276" s="1253" t="s">
        <v>35</v>
      </c>
      <c r="BR276" s="1274" t="s">
        <v>35</v>
      </c>
      <c r="BS276" s="1232" t="s">
        <v>35</v>
      </c>
      <c r="BT276" s="1232" t="s">
        <v>35</v>
      </c>
      <c r="BU276" s="1232" t="s">
        <v>35</v>
      </c>
      <c r="BV276" s="1232" t="s">
        <v>35</v>
      </c>
      <c r="BW276" s="2150" t="s">
        <v>35</v>
      </c>
      <c r="BX276" s="2225"/>
      <c r="BY276" s="2226"/>
      <c r="BZ276" s="2226"/>
      <c r="CA276" s="2226"/>
      <c r="CB276" s="2226"/>
      <c r="CC276" s="2226"/>
      <c r="CD276" s="2226"/>
      <c r="CE276" s="2226"/>
      <c r="CF276" s="2226"/>
      <c r="CG276" s="2226"/>
      <c r="CH276" s="2226"/>
      <c r="CI276" s="2226"/>
      <c r="CJ276" s="2226"/>
      <c r="CK276" s="2226"/>
      <c r="CL276" s="2226"/>
      <c r="CM276" s="2226"/>
      <c r="CN276" s="2226"/>
      <c r="CO276" s="2226"/>
      <c r="CP276" s="2226"/>
      <c r="CQ276" s="2226"/>
      <c r="CR276" s="2226"/>
      <c r="CS276" s="2226"/>
      <c r="CT276" s="2226"/>
      <c r="CU276" s="2226"/>
      <c r="CV276" s="2226"/>
      <c r="CW276" s="2226"/>
      <c r="CX276" s="2226"/>
      <c r="CY276" s="2226"/>
      <c r="CZ276" s="2226"/>
    </row>
    <row r="277" s="693" customFormat="true" ht="15" customHeight="true" x14ac:dyDescent="0.2">
      <c r="B277" s="694"/>
      <c r="X277" s="216"/>
      <c r="Y277" s="216"/>
      <c r="Z277" s="216"/>
      <c r="AA277" s="216"/>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644" t="s">
        <v>76</v>
      </c>
      <c r="BB277" s="295" t="s">
        <v>77</v>
      </c>
      <c r="BC277" s="1212" t="s">
        <v>35</v>
      </c>
      <c r="BD277" s="1232" t="s">
        <v>35</v>
      </c>
      <c r="BE277" s="1232" t="s">
        <v>35</v>
      </c>
      <c r="BF277" s="1232" t="s">
        <v>35</v>
      </c>
      <c r="BG277" s="1253" t="s">
        <v>35</v>
      </c>
      <c r="BH277" s="1274" t="s">
        <v>35</v>
      </c>
      <c r="BI277" s="1232" t="s">
        <v>35</v>
      </c>
      <c r="BJ277" s="1232" t="s">
        <v>35</v>
      </c>
      <c r="BK277" s="1232" t="s">
        <v>35</v>
      </c>
      <c r="BL277" s="1253" t="s">
        <v>35</v>
      </c>
      <c r="BM277" s="1274" t="s">
        <v>35</v>
      </c>
      <c r="BN277" s="1232" t="s">
        <v>35</v>
      </c>
      <c r="BO277" s="1232" t="s">
        <v>35</v>
      </c>
      <c r="BP277" s="1232" t="s">
        <v>35</v>
      </c>
      <c r="BQ277" s="1253" t="s">
        <v>35</v>
      </c>
      <c r="BR277" s="1274" t="s">
        <v>35</v>
      </c>
      <c r="BS277" s="1232" t="s">
        <v>35</v>
      </c>
      <c r="BT277" s="1232" t="s">
        <v>35</v>
      </c>
      <c r="BU277" s="1232" t="s">
        <v>35</v>
      </c>
      <c r="BV277" s="1232" t="s">
        <v>35</v>
      </c>
      <c r="BW277" s="2150" t="s">
        <v>35</v>
      </c>
      <c r="BX277" s="2225"/>
      <c r="BY277" s="2226"/>
      <c r="BZ277" s="2226"/>
      <c r="CA277" s="2226"/>
      <c r="CB277" s="2226"/>
      <c r="CC277" s="2226"/>
      <c r="CD277" s="2226"/>
      <c r="CE277" s="2226"/>
      <c r="CF277" s="2226"/>
      <c r="CG277" s="2226"/>
      <c r="CH277" s="2226"/>
      <c r="CI277" s="2226"/>
      <c r="CJ277" s="2226"/>
      <c r="CK277" s="2226"/>
      <c r="CL277" s="2226"/>
      <c r="CM277" s="2226"/>
      <c r="CN277" s="2226"/>
      <c r="CO277" s="2226"/>
      <c r="CP277" s="2226"/>
      <c r="CQ277" s="2226"/>
      <c r="CR277" s="2226"/>
      <c r="CS277" s="2226"/>
      <c r="CT277" s="2226"/>
      <c r="CU277" s="2226"/>
      <c r="CV277" s="2226"/>
      <c r="CW277" s="2226"/>
      <c r="CX277" s="2226"/>
      <c r="CY277" s="2226"/>
      <c r="CZ277" s="2226"/>
    </row>
    <row r="278" s="693" customFormat="true" ht="15" customHeight="true" x14ac:dyDescent="0.2">
      <c r="B278" s="694"/>
      <c r="X278" s="216"/>
      <c r="Y278" s="216"/>
      <c r="Z278" s="216"/>
      <c r="AA278" s="216"/>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644"/>
      <c r="BB278" s="295" t="s">
        <v>78</v>
      </c>
      <c r="BC278" s="1212" t="s">
        <v>35</v>
      </c>
      <c r="BD278" s="1232" t="s">
        <v>35</v>
      </c>
      <c r="BE278" s="1232" t="s">
        <v>35</v>
      </c>
      <c r="BF278" s="1232" t="s">
        <v>35</v>
      </c>
      <c r="BG278" s="1253" t="s">
        <v>35</v>
      </c>
      <c r="BH278" s="1274" t="s">
        <v>35</v>
      </c>
      <c r="BI278" s="1232" t="s">
        <v>35</v>
      </c>
      <c r="BJ278" s="1232" t="s">
        <v>35</v>
      </c>
      <c r="BK278" s="1232" t="s">
        <v>35</v>
      </c>
      <c r="BL278" s="1253" t="s">
        <v>35</v>
      </c>
      <c r="BM278" s="1274" t="s">
        <v>35</v>
      </c>
      <c r="BN278" s="1232" t="s">
        <v>35</v>
      </c>
      <c r="BO278" s="1232" t="s">
        <v>35</v>
      </c>
      <c r="BP278" s="1232" t="s">
        <v>35</v>
      </c>
      <c r="BQ278" s="1253" t="s">
        <v>35</v>
      </c>
      <c r="BR278" s="1274" t="s">
        <v>35</v>
      </c>
      <c r="BS278" s="1232" t="s">
        <v>35</v>
      </c>
      <c r="BT278" s="1232" t="s">
        <v>35</v>
      </c>
      <c r="BU278" s="1232" t="s">
        <v>35</v>
      </c>
      <c r="BV278" s="1232" t="s">
        <v>35</v>
      </c>
      <c r="BW278" s="2150" t="s">
        <v>35</v>
      </c>
      <c r="BX278" s="2225"/>
      <c r="BY278" s="2226"/>
      <c r="BZ278" s="2226"/>
      <c r="CA278" s="2226"/>
      <c r="CB278" s="2226"/>
      <c r="CC278" s="2226"/>
      <c r="CD278" s="2226"/>
      <c r="CE278" s="2226"/>
      <c r="CF278" s="2226"/>
      <c r="CG278" s="2226"/>
      <c r="CH278" s="2226"/>
      <c r="CI278" s="2226"/>
      <c r="CJ278" s="2226"/>
      <c r="CK278" s="2226"/>
      <c r="CL278" s="2226"/>
      <c r="CM278" s="2226"/>
      <c r="CN278" s="2226"/>
      <c r="CO278" s="2226"/>
      <c r="CP278" s="2226"/>
      <c r="CQ278" s="2226"/>
      <c r="CR278" s="2226"/>
      <c r="CS278" s="2226"/>
      <c r="CT278" s="2226"/>
      <c r="CU278" s="2226"/>
      <c r="CV278" s="2226"/>
      <c r="CW278" s="2226"/>
      <c r="CX278" s="2226"/>
      <c r="CY278" s="2226"/>
      <c r="CZ278" s="2226"/>
    </row>
    <row r="279" s="693" customFormat="true" ht="15" customHeight="true" x14ac:dyDescent="0.2">
      <c r="B279" s="694"/>
      <c r="X279" s="216"/>
      <c r="Y279" s="216"/>
      <c r="Z279" s="216"/>
      <c r="AA279" s="216"/>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644"/>
      <c r="BB279" s="295" t="s">
        <v>79</v>
      </c>
      <c r="BC279" s="1212" t="s">
        <v>35</v>
      </c>
      <c r="BD279" s="1233" t="s">
        <v>35</v>
      </c>
      <c r="BE279" s="1233" t="s">
        <v>35</v>
      </c>
      <c r="BF279" s="1233" t="s">
        <v>35</v>
      </c>
      <c r="BG279" s="1254" t="s">
        <v>35</v>
      </c>
      <c r="BH279" s="1212" t="s">
        <v>35</v>
      </c>
      <c r="BI279" s="1233" t="s">
        <v>35</v>
      </c>
      <c r="BJ279" s="1233" t="s">
        <v>35</v>
      </c>
      <c r="BK279" s="1233" t="s">
        <v>35</v>
      </c>
      <c r="BL279" s="1254" t="s">
        <v>35</v>
      </c>
      <c r="BM279" s="1212" t="s">
        <v>35</v>
      </c>
      <c r="BN279" s="1233" t="s">
        <v>35</v>
      </c>
      <c r="BO279" s="1233" t="s">
        <v>35</v>
      </c>
      <c r="BP279" s="1233" t="s">
        <v>35</v>
      </c>
      <c r="BQ279" s="1254" t="s">
        <v>35</v>
      </c>
      <c r="BR279" s="1212" t="s">
        <v>35</v>
      </c>
      <c r="BS279" s="1233" t="s">
        <v>35</v>
      </c>
      <c r="BT279" s="1233" t="s">
        <v>35</v>
      </c>
      <c r="BU279" s="1233" t="s">
        <v>35</v>
      </c>
      <c r="BV279" s="1233" t="s">
        <v>35</v>
      </c>
      <c r="BW279" s="1292" t="s">
        <v>35</v>
      </c>
      <c r="BX279" s="2227"/>
      <c r="BY279" s="2227"/>
      <c r="BZ279" s="2227"/>
      <c r="CA279" s="2227"/>
      <c r="CB279" s="2227"/>
      <c r="CC279" s="2227"/>
      <c r="CD279" s="2227"/>
      <c r="CE279" s="2227"/>
      <c r="CF279" s="2227"/>
      <c r="CG279" s="2227"/>
      <c r="CH279" s="2227"/>
      <c r="CI279" s="2227"/>
      <c r="CJ279" s="2227"/>
      <c r="CK279" s="2227"/>
      <c r="CL279" s="2227"/>
      <c r="CM279" s="2227"/>
      <c r="CN279" s="2227"/>
      <c r="CO279" s="2227"/>
      <c r="CP279" s="2227"/>
      <c r="CQ279" s="2227"/>
      <c r="CR279" s="2227"/>
      <c r="CS279" s="2227"/>
      <c r="CT279" s="2227"/>
      <c r="CU279" s="2227"/>
      <c r="CV279" s="2227"/>
      <c r="CW279" s="2227"/>
      <c r="CX279" s="2227"/>
      <c r="CY279" s="2227"/>
      <c r="CZ279" s="2227"/>
    </row>
    <row r="280" s="693" customFormat="true" ht="15" customHeight="true" x14ac:dyDescent="0.2">
      <c r="B280" s="694"/>
      <c r="X280" s="216"/>
      <c r="Y280" s="216"/>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644"/>
      <c r="BB280" s="295" t="s">
        <v>80</v>
      </c>
      <c r="BC280" s="1212" t="s">
        <v>35</v>
      </c>
      <c r="BD280" s="1233" t="s">
        <v>35</v>
      </c>
      <c r="BE280" s="1233" t="s">
        <v>35</v>
      </c>
      <c r="BF280" s="1233" t="s">
        <v>35</v>
      </c>
      <c r="BG280" s="1254" t="s">
        <v>35</v>
      </c>
      <c r="BH280" s="1212" t="s">
        <v>35</v>
      </c>
      <c r="BI280" s="1233" t="s">
        <v>35</v>
      </c>
      <c r="BJ280" s="1233" t="s">
        <v>35</v>
      </c>
      <c r="BK280" s="1233" t="s">
        <v>35</v>
      </c>
      <c r="BL280" s="1254" t="s">
        <v>35</v>
      </c>
      <c r="BM280" s="1212" t="s">
        <v>35</v>
      </c>
      <c r="BN280" s="1233" t="s">
        <v>35</v>
      </c>
      <c r="BO280" s="1233" t="s">
        <v>35</v>
      </c>
      <c r="BP280" s="1233" t="s">
        <v>35</v>
      </c>
      <c r="BQ280" s="1254" t="s">
        <v>35</v>
      </c>
      <c r="BR280" s="1212" t="s">
        <v>35</v>
      </c>
      <c r="BS280" s="1233" t="s">
        <v>35</v>
      </c>
      <c r="BT280" s="1233" t="s">
        <v>35</v>
      </c>
      <c r="BU280" s="1233" t="s">
        <v>35</v>
      </c>
      <c r="BV280" s="1233" t="s">
        <v>35</v>
      </c>
      <c r="BW280" s="1292" t="s">
        <v>35</v>
      </c>
      <c r="BX280" s="2227"/>
      <c r="BY280" s="2227"/>
      <c r="BZ280" s="2227"/>
      <c r="CA280" s="2227"/>
      <c r="CB280" s="2227"/>
      <c r="CC280" s="2227"/>
      <c r="CD280" s="2227"/>
      <c r="CE280" s="2227"/>
      <c r="CF280" s="2227"/>
      <c r="CG280" s="2227"/>
      <c r="CH280" s="2227"/>
      <c r="CI280" s="2227"/>
      <c r="CJ280" s="2227"/>
      <c r="CK280" s="2227"/>
      <c r="CL280" s="2227"/>
      <c r="CM280" s="2227"/>
      <c r="CN280" s="2227"/>
      <c r="CO280" s="2227"/>
      <c r="CP280" s="2227"/>
      <c r="CQ280" s="2227"/>
      <c r="CR280" s="2227"/>
      <c r="CS280" s="2227"/>
      <c r="CT280" s="2227"/>
      <c r="CU280" s="2227"/>
      <c r="CV280" s="2227"/>
      <c r="CW280" s="2227"/>
      <c r="CX280" s="2227"/>
      <c r="CY280" s="2227"/>
      <c r="CZ280" s="2227"/>
    </row>
    <row r="281" s="693" customFormat="true" ht="15" customHeight="true" x14ac:dyDescent="0.2">
      <c r="B281" s="694"/>
      <c r="X281" s="216"/>
      <c r="Y281" s="216"/>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644"/>
      <c r="BB281" s="295" t="s">
        <v>81</v>
      </c>
      <c r="BC281" s="1212" t="s">
        <v>35</v>
      </c>
      <c r="BD281" s="1233" t="s">
        <v>35</v>
      </c>
      <c r="BE281" s="1233" t="s">
        <v>35</v>
      </c>
      <c r="BF281" s="1233" t="s">
        <v>35</v>
      </c>
      <c r="BG281" s="1254" t="s">
        <v>35</v>
      </c>
      <c r="BH281" s="1212" t="s">
        <v>35</v>
      </c>
      <c r="BI281" s="1233" t="s">
        <v>35</v>
      </c>
      <c r="BJ281" s="1233" t="s">
        <v>35</v>
      </c>
      <c r="BK281" s="1233" t="s">
        <v>35</v>
      </c>
      <c r="BL281" s="1254" t="s">
        <v>35</v>
      </c>
      <c r="BM281" s="1212" t="s">
        <v>35</v>
      </c>
      <c r="BN281" s="1233" t="s">
        <v>35</v>
      </c>
      <c r="BO281" s="1233" t="s">
        <v>35</v>
      </c>
      <c r="BP281" s="1233" t="s">
        <v>35</v>
      </c>
      <c r="BQ281" s="1254" t="s">
        <v>35</v>
      </c>
      <c r="BR281" s="1212" t="s">
        <v>35</v>
      </c>
      <c r="BS281" s="1233" t="s">
        <v>35</v>
      </c>
      <c r="BT281" s="1233" t="s">
        <v>35</v>
      </c>
      <c r="BU281" s="1233" t="s">
        <v>35</v>
      </c>
      <c r="BV281" s="1233" t="s">
        <v>35</v>
      </c>
      <c r="BW281" s="1292" t="s">
        <v>35</v>
      </c>
      <c r="BX281" s="2227"/>
      <c r="BY281" s="2227"/>
      <c r="BZ281" s="2227"/>
      <c r="CA281" s="2227"/>
      <c r="CB281" s="2227"/>
      <c r="CC281" s="2227"/>
      <c r="CD281" s="2227"/>
      <c r="CE281" s="2227"/>
      <c r="CF281" s="2227"/>
      <c r="CG281" s="2227"/>
      <c r="CH281" s="2227"/>
      <c r="CI281" s="2227"/>
      <c r="CJ281" s="2227"/>
      <c r="CK281" s="2227"/>
      <c r="CL281" s="2227"/>
      <c r="CM281" s="2227"/>
      <c r="CN281" s="2227"/>
      <c r="CO281" s="2227"/>
      <c r="CP281" s="2227"/>
      <c r="CQ281" s="2227"/>
      <c r="CR281" s="2227"/>
      <c r="CS281" s="2227"/>
      <c r="CT281" s="2227"/>
      <c r="CU281" s="2227"/>
      <c r="CV281" s="2227"/>
      <c r="CW281" s="2227"/>
      <c r="CX281" s="2227"/>
      <c r="CY281" s="2227"/>
      <c r="CZ281" s="2227"/>
    </row>
    <row r="282" s="693" customFormat="true" ht="15" customHeight="true" x14ac:dyDescent="0.2">
      <c r="B282" s="694"/>
      <c r="X282" s="216"/>
      <c r="Y282" s="216"/>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644"/>
      <c r="BB282" s="295" t="s">
        <v>82</v>
      </c>
      <c r="BC282" s="1212" t="s">
        <v>35</v>
      </c>
      <c r="BD282" s="1233" t="s">
        <v>35</v>
      </c>
      <c r="BE282" s="1233" t="s">
        <v>35</v>
      </c>
      <c r="BF282" s="1233" t="s">
        <v>35</v>
      </c>
      <c r="BG282" s="1254" t="s">
        <v>35</v>
      </c>
      <c r="BH282" s="1212" t="s">
        <v>35</v>
      </c>
      <c r="BI282" s="1233" t="s">
        <v>35</v>
      </c>
      <c r="BJ282" s="1233" t="s">
        <v>35</v>
      </c>
      <c r="BK282" s="1233" t="s">
        <v>35</v>
      </c>
      <c r="BL282" s="1254" t="s">
        <v>35</v>
      </c>
      <c r="BM282" s="1212" t="s">
        <v>35</v>
      </c>
      <c r="BN282" s="1233" t="s">
        <v>35</v>
      </c>
      <c r="BO282" s="1233" t="s">
        <v>35</v>
      </c>
      <c r="BP282" s="1233" t="s">
        <v>35</v>
      </c>
      <c r="BQ282" s="1254" t="s">
        <v>35</v>
      </c>
      <c r="BR282" s="1212" t="s">
        <v>35</v>
      </c>
      <c r="BS282" s="1233" t="s">
        <v>35</v>
      </c>
      <c r="BT282" s="1233" t="s">
        <v>35</v>
      </c>
      <c r="BU282" s="1233" t="s">
        <v>35</v>
      </c>
      <c r="BV282" s="1233" t="s">
        <v>35</v>
      </c>
      <c r="BW282" s="1292" t="s">
        <v>35</v>
      </c>
      <c r="BX282" s="2227"/>
      <c r="BY282" s="2227"/>
      <c r="BZ282" s="2227"/>
      <c r="CA282" s="2227"/>
      <c r="CB282" s="2227"/>
      <c r="CC282" s="2227"/>
      <c r="CD282" s="2227"/>
      <c r="CE282" s="2227"/>
      <c r="CF282" s="2227"/>
      <c r="CG282" s="2227"/>
      <c r="CH282" s="2227"/>
      <c r="CI282" s="2227"/>
      <c r="CJ282" s="2227"/>
      <c r="CK282" s="2227"/>
      <c r="CL282" s="2227"/>
      <c r="CM282" s="2227"/>
      <c r="CN282" s="2227"/>
      <c r="CO282" s="2227"/>
      <c r="CP282" s="2227"/>
      <c r="CQ282" s="2227"/>
      <c r="CR282" s="2227"/>
      <c r="CS282" s="2227"/>
      <c r="CT282" s="2227"/>
      <c r="CU282" s="2227"/>
      <c r="CV282" s="2227"/>
      <c r="CW282" s="2227"/>
      <c r="CX282" s="2227"/>
      <c r="CY282" s="2227"/>
      <c r="CZ282" s="2227"/>
    </row>
    <row r="283" s="693" customFormat="true" ht="15" customHeight="true" x14ac:dyDescent="0.2">
      <c r="B283" s="694"/>
      <c r="X283" s="216"/>
      <c r="Y283" s="216"/>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644"/>
      <c r="BB283" s="295" t="s">
        <v>83</v>
      </c>
      <c r="BC283" s="1212" t="s">
        <v>35</v>
      </c>
      <c r="BD283" s="1233" t="s">
        <v>35</v>
      </c>
      <c r="BE283" s="1233" t="s">
        <v>35</v>
      </c>
      <c r="BF283" s="1233" t="s">
        <v>35</v>
      </c>
      <c r="BG283" s="1254" t="s">
        <v>35</v>
      </c>
      <c r="BH283" s="1212" t="s">
        <v>35</v>
      </c>
      <c r="BI283" s="1233" t="s">
        <v>35</v>
      </c>
      <c r="BJ283" s="1233" t="s">
        <v>35</v>
      </c>
      <c r="BK283" s="1233" t="s">
        <v>35</v>
      </c>
      <c r="BL283" s="1254" t="s">
        <v>35</v>
      </c>
      <c r="BM283" s="1212" t="s">
        <v>35</v>
      </c>
      <c r="BN283" s="1233" t="s">
        <v>35</v>
      </c>
      <c r="BO283" s="1233" t="s">
        <v>35</v>
      </c>
      <c r="BP283" s="1233" t="s">
        <v>35</v>
      </c>
      <c r="BQ283" s="1254" t="s">
        <v>35</v>
      </c>
      <c r="BR283" s="1212" t="s">
        <v>35</v>
      </c>
      <c r="BS283" s="1233" t="s">
        <v>35</v>
      </c>
      <c r="BT283" s="1233" t="s">
        <v>35</v>
      </c>
      <c r="BU283" s="1233" t="s">
        <v>35</v>
      </c>
      <c r="BV283" s="1233" t="s">
        <v>35</v>
      </c>
      <c r="BW283" s="1292" t="s">
        <v>35</v>
      </c>
      <c r="BX283" s="2227"/>
      <c r="BY283" s="2227"/>
      <c r="BZ283" s="2227"/>
      <c r="CA283" s="2227"/>
      <c r="CB283" s="2227"/>
      <c r="CC283" s="2227"/>
      <c r="CD283" s="2227"/>
      <c r="CE283" s="2227"/>
      <c r="CF283" s="2227"/>
      <c r="CG283" s="2227"/>
      <c r="CH283" s="2227"/>
      <c r="CI283" s="2227"/>
      <c r="CJ283" s="2227"/>
      <c r="CK283" s="2227"/>
      <c r="CL283" s="2227"/>
      <c r="CM283" s="2227"/>
      <c r="CN283" s="2227"/>
      <c r="CO283" s="2227"/>
      <c r="CP283" s="2227"/>
      <c r="CQ283" s="2227"/>
      <c r="CR283" s="2227"/>
      <c r="CS283" s="2227"/>
      <c r="CT283" s="2227"/>
      <c r="CU283" s="2227"/>
      <c r="CV283" s="2227"/>
      <c r="CW283" s="2227"/>
      <c r="CX283" s="2227"/>
      <c r="CY283" s="2227"/>
      <c r="CZ283" s="2227"/>
    </row>
    <row r="284" s="693" customFormat="true" ht="15" customHeight="true" x14ac:dyDescent="0.2">
      <c r="B284" s="694"/>
      <c r="X284" s="216"/>
      <c r="Y284" s="216"/>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645"/>
      <c r="BB284" s="296" t="s">
        <v>112</v>
      </c>
      <c r="BC284" s="1213" t="s">
        <v>35</v>
      </c>
      <c r="BD284" s="1234" t="s">
        <v>35</v>
      </c>
      <c r="BE284" s="1234" t="s">
        <v>35</v>
      </c>
      <c r="BF284" s="1234" t="s">
        <v>35</v>
      </c>
      <c r="BG284" s="1255" t="s">
        <v>35</v>
      </c>
      <c r="BH284" s="1275" t="s">
        <v>35</v>
      </c>
      <c r="BI284" s="1234" t="s">
        <v>35</v>
      </c>
      <c r="BJ284" s="1234" t="s">
        <v>35</v>
      </c>
      <c r="BK284" s="1234" t="s">
        <v>35</v>
      </c>
      <c r="BL284" s="1255" t="s">
        <v>35</v>
      </c>
      <c r="BM284" s="1275" t="s">
        <v>35</v>
      </c>
      <c r="BN284" s="1234" t="s">
        <v>35</v>
      </c>
      <c r="BO284" s="1234" t="s">
        <v>35</v>
      </c>
      <c r="BP284" s="1234" t="s">
        <v>35</v>
      </c>
      <c r="BQ284" s="1255" t="s">
        <v>35</v>
      </c>
      <c r="BR284" s="1275" t="s">
        <v>35</v>
      </c>
      <c r="BS284" s="1234" t="s">
        <v>35</v>
      </c>
      <c r="BT284" s="1234" t="s">
        <v>35</v>
      </c>
      <c r="BU284" s="1234" t="s">
        <v>35</v>
      </c>
      <c r="BV284" s="1234" t="s">
        <v>35</v>
      </c>
      <c r="BW284" s="2151" t="s">
        <v>35</v>
      </c>
      <c r="BX284" s="2228"/>
      <c r="BY284" s="2229"/>
      <c r="BZ284" s="2229"/>
      <c r="CA284" s="2229"/>
      <c r="CB284" s="2229"/>
      <c r="CC284" s="2229"/>
      <c r="CD284" s="2229"/>
      <c r="CE284" s="2229"/>
      <c r="CF284" s="2229"/>
      <c r="CG284" s="2229"/>
      <c r="CH284" s="2229"/>
      <c r="CI284" s="2229"/>
      <c r="CJ284" s="2229"/>
      <c r="CK284" s="2229"/>
      <c r="CL284" s="2229"/>
      <c r="CM284" s="2229"/>
      <c r="CN284" s="2229"/>
      <c r="CO284" s="2229"/>
      <c r="CP284" s="2229"/>
      <c r="CQ284" s="2229"/>
      <c r="CR284" s="2229"/>
      <c r="CS284" s="2229"/>
      <c r="CT284" s="2229"/>
      <c r="CU284" s="2229"/>
      <c r="CV284" s="2229"/>
      <c r="CW284" s="2229"/>
      <c r="CX284" s="2229"/>
      <c r="CY284" s="2229"/>
      <c r="CZ284" s="2229"/>
    </row>
    <row r="285" s="693" customFormat="true" ht="15" customHeight="true" x14ac:dyDescent="0.2">
      <c r="B285" s="694"/>
      <c r="X285" s="216"/>
      <c r="Y285" s="216"/>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2"/>
      <c r="BX285" s="215"/>
      <c r="BY285" s="215"/>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693" customFormat="true" ht="15" customHeight="true" x14ac:dyDescent="0.2">
      <c r="B286" s="694"/>
      <c r="X286" s="216"/>
      <c r="Y286" s="216"/>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2"/>
      <c r="BX286" s="215"/>
      <c r="BY286" s="215"/>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693" customFormat="true" ht="15" customHeight="true" x14ac:dyDescent="0.2">
      <c r="B287" s="694"/>
      <c r="X287" s="216"/>
      <c r="Y287" s="216"/>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2"/>
      <c r="BX287" s="215"/>
      <c r="BY287" s="215"/>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693" customFormat="true" ht="15" customHeight="true" x14ac:dyDescent="0.2">
      <c r="B288" s="694"/>
      <c r="X288" s="216"/>
      <c r="Y288" s="216"/>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2"/>
      <c r="BX288" s="215"/>
      <c r="BY288" s="215"/>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693" customFormat="true" ht="15" customHeight="true" x14ac:dyDescent="0.2">
      <c r="A289" s="403"/>
      <c r="B289" s="404"/>
      <c r="C289" s="405"/>
      <c r="X289" s="216"/>
      <c r="Y289" s="216"/>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2"/>
      <c r="BX289" s="215"/>
      <c r="BY289" s="215"/>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693" customFormat="true" ht="15" customHeight="true" x14ac:dyDescent="0.2">
      <c r="A290" s="707"/>
      <c r="B290" s="708"/>
      <c r="C290" s="709"/>
      <c r="X290" s="216"/>
      <c r="Y290" s="216"/>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2"/>
      <c r="BX290" s="215"/>
      <c r="BY290" s="215"/>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693" customFormat="true" ht="15" customHeight="true" x14ac:dyDescent="0.2">
      <c r="A291" s="710"/>
      <c r="B291" s="711"/>
      <c r="C291" s="712"/>
      <c r="X291" s="216"/>
      <c r="Y291" s="216"/>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2"/>
      <c r="BX291" s="215"/>
      <c r="BY291" s="215"/>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693" customFormat="true" ht="15" customHeight="true" x14ac:dyDescent="0.2">
      <c r="A292" s="713"/>
      <c r="B292" s="714"/>
      <c r="C292" s="715"/>
      <c r="X292" s="216"/>
      <c r="Y292" s="216"/>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2"/>
      <c r="BX292" s="215"/>
      <c r="BY292" s="215"/>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693" customFormat="true" ht="15" customHeight="true" x14ac:dyDescent="0.2">
      <c r="A293" s="716"/>
      <c r="B293" s="717"/>
      <c r="C293" s="718"/>
      <c r="X293" s="216"/>
      <c r="Y293" s="216"/>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2"/>
      <c r="BX293" s="215"/>
      <c r="BY293" s="215"/>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693" customFormat="true" ht="15" customHeight="true" x14ac:dyDescent="0.2">
      <c r="A294" s="719"/>
      <c r="B294" s="720"/>
      <c r="C294" s="721"/>
      <c r="X294" s="216"/>
      <c r="Y294" s="216"/>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2"/>
      <c r="BX294" s="215"/>
      <c r="BY294" s="215"/>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693" customFormat="true" ht="15" customHeight="true" x14ac:dyDescent="0.2">
      <c r="A295" s="719"/>
      <c r="B295" s="720"/>
      <c r="C295" s="721"/>
      <c r="X295" s="216"/>
      <c r="Y295" s="216"/>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2"/>
      <c r="BX295" s="215"/>
      <c r="BY295" s="215"/>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693" customFormat="true" ht="15" customHeight="true" x14ac:dyDescent="0.2">
      <c r="A296" s="719"/>
      <c r="B296" s="722"/>
      <c r="C296" s="721"/>
      <c r="X296" s="216"/>
      <c r="Y296" s="216"/>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2"/>
      <c r="BX296" s="215"/>
      <c r="BY296" s="215"/>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693" customFormat="true" ht="15" customHeight="true" x14ac:dyDescent="0.2">
      <c r="A297" s="723"/>
      <c r="B297" s="724"/>
      <c r="C297" s="725"/>
      <c r="X297" s="216"/>
      <c r="Y297" s="216"/>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2"/>
      <c r="BX297" s="215"/>
      <c r="BY297" s="215"/>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693" customFormat="true" ht="15" customHeight="true" x14ac:dyDescent="0.2">
      <c r="B298" s="694"/>
      <c r="X298" s="216"/>
      <c r="Y298" s="216"/>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2"/>
      <c r="BX298" s="215"/>
      <c r="BY298" s="215"/>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693" customFormat="true" ht="15" customHeight="true" x14ac:dyDescent="0.2">
      <c r="A299" s="406"/>
      <c r="B299" s="407"/>
      <c r="C299" s="408"/>
      <c r="D299" s="409"/>
      <c r="X299" s="216"/>
      <c r="Y299" s="216"/>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2"/>
      <c r="BX299" s="215"/>
      <c r="BY299" s="215"/>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693" customFormat="true" ht="15" customHeight="true" x14ac:dyDescent="0.2">
      <c r="A300" s="726"/>
      <c r="B300" s="727"/>
      <c r="C300" s="728"/>
      <c r="D300" s="729"/>
      <c r="X300" s="216"/>
      <c r="Y300" s="216"/>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2"/>
      <c r="BX300" s="215"/>
      <c r="BY300" s="215"/>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693" customFormat="true" ht="15" customHeight="true" x14ac:dyDescent="0.2">
      <c r="A301" s="730"/>
      <c r="B301" s="731"/>
      <c r="C301" s="732"/>
      <c r="D301" s="733"/>
      <c r="X301" s="216"/>
      <c r="Y301" s="216"/>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2"/>
      <c r="BX301" s="215"/>
      <c r="BY301" s="215"/>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693" customFormat="true" ht="15" customHeight="true" x14ac:dyDescent="0.2">
      <c r="A302" s="734"/>
      <c r="B302" s="735"/>
      <c r="C302" s="736"/>
      <c r="D302" s="737"/>
      <c r="X302" s="216"/>
      <c r="Y302" s="216"/>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2"/>
      <c r="BX302" s="215"/>
      <c r="BY302" s="215"/>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693" customFormat="true" ht="15" customHeight="true" x14ac:dyDescent="0.2">
      <c r="A303" s="738"/>
      <c r="B303" s="739"/>
      <c r="C303" s="740"/>
      <c r="D303" s="741"/>
      <c r="X303" s="216"/>
      <c r="Y303" s="216"/>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2"/>
      <c r="BX303" s="215"/>
      <c r="BY303" s="215"/>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693" customFormat="true" ht="15" customHeight="true" x14ac:dyDescent="0.2">
      <c r="A304" s="742"/>
      <c r="B304" s="743"/>
      <c r="C304" s="744"/>
      <c r="D304" s="745"/>
      <c r="X304" s="216"/>
      <c r="Y304" s="216"/>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2"/>
      <c r="BX304" s="215"/>
      <c r="BY304" s="215"/>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693" customFormat="true" ht="15" customHeight="true" x14ac:dyDescent="0.2">
      <c r="A305" s="746"/>
      <c r="B305" s="747"/>
      <c r="C305" s="748"/>
      <c r="D305" s="749"/>
      <c r="X305" s="216"/>
      <c r="Y305" s="216"/>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2"/>
      <c r="BX305" s="215"/>
      <c r="BY305" s="215"/>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693" customFormat="true" ht="15" customHeight="true" x14ac:dyDescent="0.2">
      <c r="B306" s="694"/>
      <c r="X306" s="216"/>
      <c r="Y306" s="216"/>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2"/>
      <c r="BX306" s="215"/>
      <c r="BY306" s="215"/>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693" customFormat="true" ht="15" customHeight="true" x14ac:dyDescent="0.2">
      <c r="B307" s="694"/>
      <c r="X307" s="216"/>
      <c r="Y307" s="216"/>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2"/>
      <c r="BX307" s="215"/>
      <c r="BY307" s="215"/>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693" customFormat="true" ht="15" customHeight="true" x14ac:dyDescent="0.2">
      <c r="B308" s="694"/>
      <c r="X308" s="216"/>
      <c r="Y308" s="216"/>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2"/>
      <c r="BX308" s="215"/>
      <c r="BY308" s="215"/>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693" customFormat="true" ht="15" customHeight="true" x14ac:dyDescent="0.2">
      <c r="B309" s="694"/>
      <c r="X309" s="216"/>
      <c r="Y309" s="216"/>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2"/>
      <c r="BX309" s="215"/>
      <c r="BY309" s="215"/>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693" customFormat="true" ht="15" customHeight="true" x14ac:dyDescent="0.2">
      <c r="B310" s="694"/>
      <c r="X310" s="216"/>
      <c r="Y310" s="216"/>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2"/>
      <c r="BX310" s="215"/>
      <c r="BY310" s="215"/>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693" customFormat="true" ht="15" customHeight="true" x14ac:dyDescent="0.2">
      <c r="B311" s="694"/>
      <c r="X311" s="216"/>
      <c r="Y311" s="216"/>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2"/>
      <c r="BX311" s="215"/>
      <c r="BY311" s="215"/>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693" customFormat="true" ht="15" customHeight="true" x14ac:dyDescent="0.2">
      <c r="B312" s="694"/>
      <c r="X312" s="216"/>
      <c r="Y312" s="216"/>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2"/>
      <c r="BX312" s="215"/>
      <c r="BY312" s="215"/>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693" customFormat="true" ht="15" customHeight="true" x14ac:dyDescent="0.2">
      <c r="B313" s="694"/>
      <c r="X313" s="216"/>
      <c r="Y313" s="216"/>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2"/>
      <c r="BX313" s="215"/>
      <c r="BY313" s="215"/>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693" customFormat="true" ht="15" customHeight="true" x14ac:dyDescent="0.2">
      <c r="B314" s="694"/>
      <c r="X314" s="216"/>
      <c r="Y314" s="216"/>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2"/>
      <c r="BX314" s="215"/>
      <c r="BY314" s="215"/>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693" customFormat="true" ht="15" customHeight="true" x14ac:dyDescent="0.2">
      <c r="B315" s="694"/>
      <c r="X315" s="216"/>
      <c r="Y315" s="216"/>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2"/>
      <c r="BX315" s="215"/>
      <c r="BY315" s="215"/>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693" customFormat="true" ht="15" customHeight="true" x14ac:dyDescent="0.2">
      <c r="B316" s="694"/>
      <c r="X316" s="216"/>
      <c r="Y316" s="216"/>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2"/>
      <c r="BX316" s="215"/>
      <c r="BY316" s="215"/>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693" customFormat="true" ht="15" customHeight="true" x14ac:dyDescent="0.2">
      <c r="B317" s="694"/>
      <c r="X317" s="216"/>
      <c r="Y317" s="216"/>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2"/>
      <c r="BX317" s="215"/>
      <c r="BY317" s="215"/>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693" customFormat="true" ht="15" customHeight="true" x14ac:dyDescent="0.2">
      <c r="B318" s="694"/>
      <c r="X318" s="216"/>
      <c r="Y318" s="216"/>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2"/>
      <c r="BX318" s="215"/>
      <c r="BY318" s="215"/>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693" customFormat="true" ht="15" customHeight="true" x14ac:dyDescent="0.2">
      <c r="B319" s="694"/>
      <c r="X319" s="216"/>
      <c r="Y319" s="216"/>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2"/>
      <c r="BX319" s="215"/>
      <c r="BY319" s="215"/>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693" customFormat="true" ht="15" customHeight="true" x14ac:dyDescent="0.2">
      <c r="B320" s="694"/>
      <c r="X320" s="216"/>
      <c r="Y320" s="216"/>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2"/>
      <c r="BX320" s="215"/>
      <c r="BY320" s="215"/>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693" customFormat="true" ht="15" customHeight="true" x14ac:dyDescent="0.2">
      <c r="B321" s="694"/>
      <c r="X321" s="216"/>
      <c r="Y321" s="216"/>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2"/>
      <c r="BX321" s="215"/>
      <c r="BY321" s="215"/>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693" customFormat="true" ht="15" customHeight="true" x14ac:dyDescent="0.2">
      <c r="B322" s="694"/>
      <c r="X322" s="216"/>
      <c r="Y322" s="216"/>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2"/>
      <c r="BX322" s="215"/>
      <c r="BY322" s="215"/>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693" customFormat="true" ht="15" customHeight="true" x14ac:dyDescent="0.2">
      <c r="B323" s="694"/>
      <c r="X323" s="216"/>
      <c r="Y323" s="216"/>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2"/>
      <c r="BX323" s="215"/>
      <c r="BY323" s="215"/>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693" customFormat="true" ht="15" customHeight="true" x14ac:dyDescent="0.2">
      <c r="B324" s="694"/>
      <c r="X324" s="216"/>
      <c r="Y324" s="216"/>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2"/>
      <c r="BX324" s="215"/>
      <c r="BY324" s="215"/>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693" customFormat="true" ht="15" customHeight="true" x14ac:dyDescent="0.2">
      <c r="B325" s="694"/>
      <c r="X325" s="216"/>
      <c r="Y325" s="216"/>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2"/>
      <c r="BX325" s="215"/>
      <c r="BY325" s="215"/>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693" customFormat="true" ht="15" customHeight="true" x14ac:dyDescent="0.2">
      <c r="B326" s="694"/>
      <c r="X326" s="216"/>
      <c r="Y326" s="216"/>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2"/>
      <c r="BX326" s="215"/>
      <c r="BY326" s="215"/>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693" customFormat="true" ht="15" customHeight="true" x14ac:dyDescent="0.2">
      <c r="B327" s="694"/>
      <c r="X327" s="216"/>
      <c r="Y327" s="216"/>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2"/>
      <c r="BX327" s="215"/>
      <c r="BY327" s="215"/>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693" customFormat="true" ht="15" customHeight="true" x14ac:dyDescent="0.2">
      <c r="B328" s="694"/>
      <c r="X328" s="216"/>
      <c r="Y328" s="216"/>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2"/>
      <c r="BX328" s="215"/>
      <c r="BY328" s="215"/>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693" customFormat="true" ht="250.15" customHeight="true" x14ac:dyDescent="0.2">
      <c r="B329" s="694"/>
      <c r="X329" s="216"/>
      <c r="Y329" s="216"/>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2"/>
      <c r="BX329" s="215"/>
      <c r="BY329" s="215"/>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2"/>
      <c r="X330" s="211"/>
      <c r="Y330" s="211"/>
      <c r="Z330" s="211"/>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472"/>
      <c r="BD330" s="472"/>
      <c r="BE330" s="472"/>
      <c r="BF330" s="472"/>
      <c r="BG330" s="472"/>
      <c r="BH330" s="472"/>
      <c r="BI330" s="472"/>
      <c r="BJ330" s="472"/>
      <c r="BK330" s="472"/>
      <c r="BL330" s="472"/>
      <c r="BM330" s="472"/>
      <c r="BN330" s="472"/>
      <c r="BO330" s="472"/>
      <c r="BP330" s="472"/>
      <c r="BQ330" s="472"/>
      <c r="BR330" s="472"/>
      <c r="BS330" s="472"/>
      <c r="BT330" s="472"/>
      <c r="BU330" s="472"/>
      <c r="BV330" s="472"/>
      <c r="BW330" s="472"/>
      <c r="BX330" s="211"/>
      <c r="BY330" s="211"/>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2"/>
      <c r="X331" s="211"/>
      <c r="Y331" s="211"/>
      <c r="Z331" s="211"/>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472"/>
      <c r="BD331" s="472"/>
      <c r="BE331" s="472"/>
      <c r="BF331" s="472"/>
      <c r="BG331" s="472"/>
      <c r="BH331" s="472"/>
      <c r="BI331" s="472"/>
      <c r="BJ331" s="472"/>
      <c r="BK331" s="472"/>
      <c r="BL331" s="472"/>
      <c r="BM331" s="472"/>
      <c r="BN331" s="472"/>
      <c r="BO331" s="472"/>
      <c r="BP331" s="472"/>
      <c r="BQ331" s="472"/>
      <c r="BR331" s="472"/>
      <c r="BS331" s="472"/>
      <c r="BT331" s="472"/>
      <c r="BU331" s="472"/>
      <c r="BV331" s="472"/>
      <c r="BW331" s="472"/>
      <c r="BX331" s="211"/>
      <c r="BY331" s="211"/>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2"/>
      <c r="X332" s="211"/>
      <c r="Y332" s="211"/>
      <c r="Z332" s="211"/>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472"/>
      <c r="BD332" s="472"/>
      <c r="BE332" s="472"/>
      <c r="BF332" s="472"/>
      <c r="BG332" s="472"/>
      <c r="BH332" s="472"/>
      <c r="BI332" s="472"/>
      <c r="BJ332" s="472"/>
      <c r="BK332" s="472"/>
      <c r="BL332" s="472"/>
      <c r="BM332" s="472"/>
      <c r="BN332" s="472"/>
      <c r="BO332" s="472"/>
      <c r="BP332" s="472"/>
      <c r="BQ332" s="472"/>
      <c r="BR332" s="472"/>
      <c r="BS332" s="472"/>
      <c r="BT332" s="472"/>
      <c r="BU332" s="472"/>
      <c r="BV332" s="472"/>
      <c r="BW332" s="472"/>
      <c r="BX332" s="211"/>
      <c r="BY332" s="211"/>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2"/>
      <c r="X333" s="211"/>
      <c r="Y333" s="211"/>
      <c r="Z333" s="211"/>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472"/>
      <c r="BD333" s="472"/>
      <c r="BE333" s="472"/>
      <c r="BF333" s="472"/>
      <c r="BG333" s="472"/>
      <c r="BH333" s="472"/>
      <c r="BI333" s="472"/>
      <c r="BJ333" s="472"/>
      <c r="BK333" s="472"/>
      <c r="BL333" s="472"/>
      <c r="BM333" s="472"/>
      <c r="BN333" s="472"/>
      <c r="BO333" s="472"/>
      <c r="BP333" s="472"/>
      <c r="BQ333" s="472"/>
      <c r="BR333" s="472"/>
      <c r="BS333" s="472"/>
      <c r="BT333" s="472"/>
      <c r="BU333" s="472"/>
      <c r="BV333" s="472"/>
      <c r="BW333" s="472"/>
      <c r="BX333" s="211"/>
      <c r="BY333" s="211"/>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2"/>
      <c r="X334" s="211"/>
      <c r="Y334" s="211"/>
      <c r="Z334" s="211"/>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472"/>
      <c r="BD334" s="472"/>
      <c r="BE334" s="472"/>
      <c r="BF334" s="472"/>
      <c r="BG334" s="472"/>
      <c r="BH334" s="472"/>
      <c r="BI334" s="472"/>
      <c r="BJ334" s="472"/>
      <c r="BK334" s="472"/>
      <c r="BL334" s="472"/>
      <c r="BM334" s="472"/>
      <c r="BN334" s="472"/>
      <c r="BO334" s="472"/>
      <c r="BP334" s="472"/>
      <c r="BQ334" s="472"/>
      <c r="BR334" s="472"/>
      <c r="BS334" s="472"/>
      <c r="BT334" s="472"/>
      <c r="BU334" s="472"/>
      <c r="BV334" s="472"/>
      <c r="BW334" s="472"/>
      <c r="BX334" s="211"/>
      <c r="BY334" s="211"/>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2"/>
      <c r="X335" s="211"/>
      <c r="Y335" s="211"/>
      <c r="Z335" s="211"/>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472"/>
      <c r="BD335" s="472"/>
      <c r="BE335" s="472"/>
      <c r="BF335" s="472"/>
      <c r="BG335" s="472"/>
      <c r="BH335" s="472"/>
      <c r="BI335" s="472"/>
      <c r="BJ335" s="472"/>
      <c r="BK335" s="472"/>
      <c r="BL335" s="472"/>
      <c r="BM335" s="472"/>
      <c r="BN335" s="472"/>
      <c r="BO335" s="472"/>
      <c r="BP335" s="472"/>
      <c r="BQ335" s="472"/>
      <c r="BR335" s="472"/>
      <c r="BS335" s="472"/>
      <c r="BT335" s="472"/>
      <c r="BU335" s="472"/>
      <c r="BV335" s="472"/>
      <c r="BW335" s="472"/>
      <c r="BX335" s="211"/>
      <c r="BY335" s="211"/>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2"/>
      <c r="X336" s="211"/>
      <c r="Y336" s="211"/>
      <c r="Z336" s="211"/>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472"/>
      <c r="BD336" s="472"/>
      <c r="BE336" s="472"/>
      <c r="BF336" s="472"/>
      <c r="BG336" s="472"/>
      <c r="BH336" s="472"/>
      <c r="BI336" s="472"/>
      <c r="BJ336" s="472"/>
      <c r="BK336" s="472"/>
      <c r="BL336" s="472"/>
      <c r="BM336" s="472"/>
      <c r="BN336" s="472"/>
      <c r="BO336" s="472"/>
      <c r="BP336" s="472"/>
      <c r="BQ336" s="472"/>
      <c r="BR336" s="472"/>
      <c r="BS336" s="472"/>
      <c r="BT336" s="472"/>
      <c r="BU336" s="472"/>
      <c r="BV336" s="472"/>
      <c r="BW336" s="472"/>
      <c r="BX336" s="211"/>
      <c r="BY336" s="211"/>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2"/>
      <c r="X337" s="211"/>
      <c r="Y337" s="211"/>
      <c r="Z337" s="211"/>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472"/>
      <c r="BD337" s="472"/>
      <c r="BE337" s="472"/>
      <c r="BF337" s="472"/>
      <c r="BG337" s="472"/>
      <c r="BH337" s="472"/>
      <c r="BI337" s="472"/>
      <c r="BJ337" s="472"/>
      <c r="BK337" s="472"/>
      <c r="BL337" s="472"/>
      <c r="BM337" s="472"/>
      <c r="BN337" s="472"/>
      <c r="BO337" s="472"/>
      <c r="BP337" s="472"/>
      <c r="BQ337" s="472"/>
      <c r="BR337" s="472"/>
      <c r="BS337" s="472"/>
      <c r="BT337" s="472"/>
      <c r="BU337" s="472"/>
      <c r="BV337" s="472"/>
      <c r="BW337" s="472"/>
      <c r="BX337" s="211"/>
      <c r="BY337" s="211"/>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2"/>
      <c r="X338" s="211"/>
      <c r="Y338" s="211"/>
      <c r="Z338" s="211"/>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472"/>
      <c r="BD338" s="472"/>
      <c r="BE338" s="472"/>
      <c r="BF338" s="472"/>
      <c r="BG338" s="472"/>
      <c r="BH338" s="472"/>
      <c r="BI338" s="472"/>
      <c r="BJ338" s="472"/>
      <c r="BK338" s="472"/>
      <c r="BL338" s="472"/>
      <c r="BM338" s="472"/>
      <c r="BN338" s="472"/>
      <c r="BO338" s="472"/>
      <c r="BP338" s="472"/>
      <c r="BQ338" s="472"/>
      <c r="BR338" s="472"/>
      <c r="BS338" s="472"/>
      <c r="BT338" s="472"/>
      <c r="BU338" s="472"/>
      <c r="BV338" s="472"/>
      <c r="BW338" s="472"/>
      <c r="BX338" s="211"/>
      <c r="BY338" s="211"/>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693" customFormat="true" ht="15" customHeight="true" x14ac:dyDescent="0.2">
      <c r="B339" s="694"/>
      <c r="X339" s="216"/>
      <c r="Y339" s="216"/>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127</v>
      </c>
      <c r="BB339" s="117" t="s">
        <v>126</v>
      </c>
      <c r="BC339" s="2619" t="s">
        <v>113</v>
      </c>
      <c r="BD339" s="2620"/>
      <c r="BE339" s="2620"/>
      <c r="BF339" s="2620"/>
      <c r="BG339" s="2621"/>
      <c r="BH339" s="2622" t="s">
        <v>38</v>
      </c>
      <c r="BI339" s="2620"/>
      <c r="BJ339" s="2620"/>
      <c r="BK339" s="2620"/>
      <c r="BL339" s="2621"/>
      <c r="BM339" s="2622" t="s">
        <v>37</v>
      </c>
      <c r="BN339" s="2620"/>
      <c r="BO339" s="2620"/>
      <c r="BP339" s="2620"/>
      <c r="BQ339" s="2623"/>
      <c r="BR339" s="2061" t="s">
        <v>137</v>
      </c>
      <c r="BS339" s="2062"/>
      <c r="BT339" s="2062"/>
      <c r="BU339" s="2062"/>
      <c r="BV339" s="2062"/>
      <c r="BW339" s="2062"/>
      <c r="BX339" s="2230"/>
      <c r="BY339" s="2231"/>
      <c r="BZ339" s="215"/>
      <c r="CA339" s="215"/>
      <c r="CB339" s="215"/>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693" customFormat="true" ht="12.75" x14ac:dyDescent="0.2">
      <c r="B340" s="694"/>
      <c r="X340" s="216"/>
      <c r="Y340" s="216"/>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125</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146</v>
      </c>
      <c r="BS340" s="180" t="s">
        <v>147</v>
      </c>
      <c r="BT340" s="180" t="s">
        <v>148</v>
      </c>
      <c r="BU340" s="180" t="s">
        <v>149</v>
      </c>
      <c r="BV340" s="180" t="s">
        <v>150</v>
      </c>
      <c r="BW340" s="2152" t="s">
        <v>151</v>
      </c>
      <c r="BX340" s="2232"/>
      <c r="BY340" s="2233"/>
      <c r="BZ340" s="2233"/>
      <c r="CA340" s="2233"/>
      <c r="CB340" s="2233"/>
      <c r="CC340" s="2233"/>
      <c r="CD340" s="2233"/>
      <c r="CE340" s="2233"/>
      <c r="CF340" s="2233"/>
      <c r="CG340" s="2233"/>
      <c r="CH340" s="2233"/>
      <c r="CI340" s="2233"/>
      <c r="CJ340" s="2233"/>
      <c r="CK340" s="2233"/>
      <c r="CL340" s="2233"/>
      <c r="CM340" s="2233"/>
      <c r="CN340" s="2233"/>
      <c r="CO340" s="2233"/>
      <c r="CP340" s="2233"/>
      <c r="CQ340" s="2233"/>
      <c r="CR340" s="2233"/>
      <c r="CS340" s="2233"/>
      <c r="CT340" s="2233"/>
      <c r="CU340" s="2233"/>
      <c r="CV340" s="2233"/>
      <c r="CW340" s="2233"/>
      <c r="CX340" s="2233"/>
      <c r="CY340" s="2233"/>
      <c r="CZ340" s="2233"/>
    </row>
    <row r="341" s="693" customFormat="true" ht="15" customHeight="true" x14ac:dyDescent="0.2">
      <c r="B341" s="694"/>
      <c r="X341" s="216"/>
      <c r="Y341" s="216"/>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636" t="s">
        <v>144</v>
      </c>
      <c r="BB341" s="162" t="s">
        <v>49</v>
      </c>
      <c r="BC341" s="1214" t="s">
        <v>35</v>
      </c>
      <c r="BD341" s="1235" t="s">
        <v>35</v>
      </c>
      <c r="BE341" s="1235" t="s">
        <v>35</v>
      </c>
      <c r="BF341" s="1235" t="s">
        <v>35</v>
      </c>
      <c r="BG341" s="1256" t="s">
        <v>35</v>
      </c>
      <c r="BH341" s="1276" t="s">
        <v>35</v>
      </c>
      <c r="BI341" s="1235" t="s">
        <v>35</v>
      </c>
      <c r="BJ341" s="1235" t="s">
        <v>35</v>
      </c>
      <c r="BK341" s="1235" t="s">
        <v>35</v>
      </c>
      <c r="BL341" s="1256" t="s">
        <v>35</v>
      </c>
      <c r="BM341" s="1276" t="s">
        <v>35</v>
      </c>
      <c r="BN341" s="1235" t="s">
        <v>35</v>
      </c>
      <c r="BO341" s="1235" t="s">
        <v>35</v>
      </c>
      <c r="BP341" s="1235" t="s">
        <v>35</v>
      </c>
      <c r="BQ341" s="1256" t="s">
        <v>35</v>
      </c>
      <c r="BR341" s="1276" t="s">
        <v>35</v>
      </c>
      <c r="BS341" s="1235" t="s">
        <v>35</v>
      </c>
      <c r="BT341" s="1235" t="s">
        <v>35</v>
      </c>
      <c r="BU341" s="1235" t="s">
        <v>35</v>
      </c>
      <c r="BV341" s="1235" t="s">
        <v>35</v>
      </c>
      <c r="BW341" s="2153" t="s">
        <v>35</v>
      </c>
      <c r="BX341" s="2234"/>
      <c r="BY341" s="2235"/>
      <c r="BZ341" s="2235"/>
      <c r="CA341" s="2235"/>
      <c r="CB341" s="2235"/>
      <c r="CC341" s="2235"/>
      <c r="CD341" s="2235"/>
      <c r="CE341" s="2235"/>
      <c r="CF341" s="2235"/>
      <c r="CG341" s="2235"/>
      <c r="CH341" s="2235"/>
      <c r="CI341" s="2235"/>
      <c r="CJ341" s="2235"/>
      <c r="CK341" s="2235"/>
      <c r="CL341" s="2235"/>
      <c r="CM341" s="2235"/>
      <c r="CN341" s="2235"/>
      <c r="CO341" s="2235"/>
      <c r="CP341" s="2235"/>
      <c r="CQ341" s="2235"/>
      <c r="CR341" s="2235"/>
      <c r="CS341" s="2235"/>
      <c r="CT341" s="2235"/>
      <c r="CU341" s="2235"/>
      <c r="CV341" s="2235"/>
      <c r="CW341" s="2235"/>
      <c r="CX341" s="2235"/>
      <c r="CY341" s="2235"/>
      <c r="CZ341" s="2235"/>
    </row>
    <row r="342" s="693" customFormat="true" ht="15" customHeight="true" x14ac:dyDescent="0.2">
      <c r="B342" s="694"/>
      <c r="X342" s="216"/>
      <c r="Y342" s="216"/>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637"/>
      <c r="BB342" s="163" t="s">
        <v>48</v>
      </c>
      <c r="BC342" s="1215" t="s">
        <v>35</v>
      </c>
      <c r="BD342" s="1236" t="s">
        <v>35</v>
      </c>
      <c r="BE342" s="1236" t="s">
        <v>35</v>
      </c>
      <c r="BF342" s="1236" t="s">
        <v>35</v>
      </c>
      <c r="BG342" s="1257" t="s">
        <v>35</v>
      </c>
      <c r="BH342" s="1277" t="s">
        <v>35</v>
      </c>
      <c r="BI342" s="1236" t="s">
        <v>35</v>
      </c>
      <c r="BJ342" s="1236" t="s">
        <v>35</v>
      </c>
      <c r="BK342" s="1236" t="s">
        <v>35</v>
      </c>
      <c r="BL342" s="1257" t="s">
        <v>35</v>
      </c>
      <c r="BM342" s="1277" t="s">
        <v>35</v>
      </c>
      <c r="BN342" s="1236" t="s">
        <v>35</v>
      </c>
      <c r="BO342" s="1236" t="s">
        <v>35</v>
      </c>
      <c r="BP342" s="1236" t="s">
        <v>35</v>
      </c>
      <c r="BQ342" s="1257" t="s">
        <v>35</v>
      </c>
      <c r="BR342" s="1277" t="s">
        <v>35</v>
      </c>
      <c r="BS342" s="1236" t="s">
        <v>35</v>
      </c>
      <c r="BT342" s="1236" t="s">
        <v>35</v>
      </c>
      <c r="BU342" s="1236" t="s">
        <v>35</v>
      </c>
      <c r="BV342" s="1236" t="s">
        <v>35</v>
      </c>
      <c r="BW342" s="2154" t="s">
        <v>35</v>
      </c>
      <c r="BX342" s="2236"/>
      <c r="BY342" s="2237"/>
      <c r="BZ342" s="2237"/>
      <c r="CA342" s="2237"/>
      <c r="CB342" s="2237"/>
      <c r="CC342" s="2237"/>
      <c r="CD342" s="2237"/>
      <c r="CE342" s="2237"/>
      <c r="CF342" s="2237"/>
      <c r="CG342" s="2237"/>
      <c r="CH342" s="2237"/>
      <c r="CI342" s="2237"/>
      <c r="CJ342" s="2237"/>
      <c r="CK342" s="2237"/>
      <c r="CL342" s="2237"/>
      <c r="CM342" s="2237"/>
      <c r="CN342" s="2237"/>
      <c r="CO342" s="2237"/>
      <c r="CP342" s="2237"/>
      <c r="CQ342" s="2237"/>
      <c r="CR342" s="2237"/>
      <c r="CS342" s="2237"/>
      <c r="CT342" s="2237"/>
      <c r="CU342" s="2237"/>
      <c r="CV342" s="2237"/>
      <c r="CW342" s="2237"/>
      <c r="CX342" s="2237"/>
      <c r="CY342" s="2237"/>
      <c r="CZ342" s="2237"/>
    </row>
    <row r="343" s="693" customFormat="true" ht="15" customHeight="true" x14ac:dyDescent="0.2">
      <c r="B343" s="694"/>
      <c r="X343" s="216"/>
      <c r="Y343" s="216"/>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638" t="s">
        <v>139</v>
      </c>
      <c r="BB343" s="163" t="s">
        <v>49</v>
      </c>
      <c r="BC343" s="1215" t="s">
        <v>35</v>
      </c>
      <c r="BD343" s="1236" t="s">
        <v>35</v>
      </c>
      <c r="BE343" s="1236" t="s">
        <v>35</v>
      </c>
      <c r="BF343" s="1236" t="s">
        <v>35</v>
      </c>
      <c r="BG343" s="1257" t="s">
        <v>35</v>
      </c>
      <c r="BH343" s="1277" t="s">
        <v>35</v>
      </c>
      <c r="BI343" s="1236" t="s">
        <v>35</v>
      </c>
      <c r="BJ343" s="1236" t="s">
        <v>35</v>
      </c>
      <c r="BK343" s="1236" t="s">
        <v>35</v>
      </c>
      <c r="BL343" s="1257" t="s">
        <v>35</v>
      </c>
      <c r="BM343" s="1277" t="s">
        <v>35</v>
      </c>
      <c r="BN343" s="1236" t="s">
        <v>35</v>
      </c>
      <c r="BO343" s="1236" t="s">
        <v>35</v>
      </c>
      <c r="BP343" s="1236" t="s">
        <v>35</v>
      </c>
      <c r="BQ343" s="1257" t="s">
        <v>35</v>
      </c>
      <c r="BR343" s="1277" t="s">
        <v>35</v>
      </c>
      <c r="BS343" s="1236" t="s">
        <v>35</v>
      </c>
      <c r="BT343" s="1236" t="s">
        <v>35</v>
      </c>
      <c r="BU343" s="1236" t="s">
        <v>35</v>
      </c>
      <c r="BV343" s="1236" t="s">
        <v>35</v>
      </c>
      <c r="BW343" s="2154" t="s">
        <v>35</v>
      </c>
      <c r="BX343" s="2236"/>
      <c r="BY343" s="2237"/>
      <c r="BZ343" s="2237"/>
      <c r="CA343" s="2237"/>
      <c r="CB343" s="2237"/>
      <c r="CC343" s="2237"/>
      <c r="CD343" s="2237"/>
      <c r="CE343" s="2237"/>
      <c r="CF343" s="2237"/>
      <c r="CG343" s="2237"/>
      <c r="CH343" s="2237"/>
      <c r="CI343" s="2237"/>
      <c r="CJ343" s="2237"/>
      <c r="CK343" s="2237"/>
      <c r="CL343" s="2237"/>
      <c r="CM343" s="2237"/>
      <c r="CN343" s="2237"/>
      <c r="CO343" s="2237"/>
      <c r="CP343" s="2237"/>
      <c r="CQ343" s="2237"/>
      <c r="CR343" s="2237"/>
      <c r="CS343" s="2237"/>
      <c r="CT343" s="2237"/>
      <c r="CU343" s="2237"/>
      <c r="CV343" s="2237"/>
      <c r="CW343" s="2237"/>
      <c r="CX343" s="2237"/>
      <c r="CY343" s="2237"/>
      <c r="CZ343" s="2237"/>
    </row>
    <row r="344" s="693" customFormat="true" ht="15" customHeight="true" x14ac:dyDescent="0.2">
      <c r="B344" s="694"/>
      <c r="X344" s="216"/>
      <c r="Y344" s="216"/>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637"/>
      <c r="BB344" s="163" t="s">
        <v>48</v>
      </c>
      <c r="BC344" s="1215" t="s">
        <v>35</v>
      </c>
      <c r="BD344" s="1236" t="s">
        <v>35</v>
      </c>
      <c r="BE344" s="1236" t="s">
        <v>35</v>
      </c>
      <c r="BF344" s="1236" t="s">
        <v>35</v>
      </c>
      <c r="BG344" s="1257" t="s">
        <v>35</v>
      </c>
      <c r="BH344" s="1277" t="s">
        <v>35</v>
      </c>
      <c r="BI344" s="1236" t="s">
        <v>35</v>
      </c>
      <c r="BJ344" s="1236" t="s">
        <v>35</v>
      </c>
      <c r="BK344" s="1236" t="s">
        <v>35</v>
      </c>
      <c r="BL344" s="1257" t="s">
        <v>35</v>
      </c>
      <c r="BM344" s="1277" t="s">
        <v>35</v>
      </c>
      <c r="BN344" s="1236" t="s">
        <v>35</v>
      </c>
      <c r="BO344" s="1236" t="s">
        <v>35</v>
      </c>
      <c r="BP344" s="1236" t="s">
        <v>35</v>
      </c>
      <c r="BQ344" s="1257" t="s">
        <v>35</v>
      </c>
      <c r="BR344" s="1277" t="s">
        <v>35</v>
      </c>
      <c r="BS344" s="1236" t="s">
        <v>35</v>
      </c>
      <c r="BT344" s="1236" t="s">
        <v>35</v>
      </c>
      <c r="BU344" s="1236" t="s">
        <v>35</v>
      </c>
      <c r="BV344" s="1236" t="s">
        <v>35</v>
      </c>
      <c r="BW344" s="2154" t="s">
        <v>35</v>
      </c>
      <c r="BX344" s="2236"/>
      <c r="BY344" s="2237"/>
      <c r="BZ344" s="2237"/>
      <c r="CA344" s="2237"/>
      <c r="CB344" s="2237"/>
      <c r="CC344" s="2237"/>
      <c r="CD344" s="2237"/>
      <c r="CE344" s="2237"/>
      <c r="CF344" s="2237"/>
      <c r="CG344" s="2237"/>
      <c r="CH344" s="2237"/>
      <c r="CI344" s="2237"/>
      <c r="CJ344" s="2237"/>
      <c r="CK344" s="2237"/>
      <c r="CL344" s="2237"/>
      <c r="CM344" s="2237"/>
      <c r="CN344" s="2237"/>
      <c r="CO344" s="2237"/>
      <c r="CP344" s="2237"/>
      <c r="CQ344" s="2237"/>
      <c r="CR344" s="2237"/>
      <c r="CS344" s="2237"/>
      <c r="CT344" s="2237"/>
      <c r="CU344" s="2237"/>
      <c r="CV344" s="2237"/>
      <c r="CW344" s="2237"/>
      <c r="CX344" s="2237"/>
      <c r="CY344" s="2237"/>
      <c r="CZ344" s="2237"/>
    </row>
    <row r="345" s="693" customFormat="true" ht="15" customHeight="true" x14ac:dyDescent="0.2">
      <c r="B345" s="694"/>
      <c r="X345" s="216"/>
      <c r="Y345" s="216"/>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638" t="s">
        <v>140</v>
      </c>
      <c r="BB345" s="163" t="s">
        <v>49</v>
      </c>
      <c r="BC345" s="1215" t="s">
        <v>35</v>
      </c>
      <c r="BD345" s="1236" t="s">
        <v>35</v>
      </c>
      <c r="BE345" s="1236" t="s">
        <v>35</v>
      </c>
      <c r="BF345" s="1236" t="s">
        <v>35</v>
      </c>
      <c r="BG345" s="1257" t="s">
        <v>35</v>
      </c>
      <c r="BH345" s="1277" t="s">
        <v>35</v>
      </c>
      <c r="BI345" s="1236" t="s">
        <v>35</v>
      </c>
      <c r="BJ345" s="1236" t="s">
        <v>35</v>
      </c>
      <c r="BK345" s="1236" t="s">
        <v>35</v>
      </c>
      <c r="BL345" s="1257" t="s">
        <v>35</v>
      </c>
      <c r="BM345" s="1277" t="s">
        <v>35</v>
      </c>
      <c r="BN345" s="1236" t="s">
        <v>35</v>
      </c>
      <c r="BO345" s="1236" t="s">
        <v>35</v>
      </c>
      <c r="BP345" s="1236" t="s">
        <v>35</v>
      </c>
      <c r="BQ345" s="1257" t="s">
        <v>35</v>
      </c>
      <c r="BR345" s="1277" t="s">
        <v>35</v>
      </c>
      <c r="BS345" s="1236" t="s">
        <v>35</v>
      </c>
      <c r="BT345" s="1236" t="s">
        <v>35</v>
      </c>
      <c r="BU345" s="1236" t="s">
        <v>35</v>
      </c>
      <c r="BV345" s="1236" t="s">
        <v>35</v>
      </c>
      <c r="BW345" s="2154" t="s">
        <v>35</v>
      </c>
      <c r="BX345" s="2236"/>
      <c r="BY345" s="2237"/>
      <c r="BZ345" s="2237"/>
      <c r="CA345" s="2237"/>
      <c r="CB345" s="2237"/>
      <c r="CC345" s="2237"/>
      <c r="CD345" s="2237"/>
      <c r="CE345" s="2237"/>
      <c r="CF345" s="2237"/>
      <c r="CG345" s="2237"/>
      <c r="CH345" s="2237"/>
      <c r="CI345" s="2237"/>
      <c r="CJ345" s="2237"/>
      <c r="CK345" s="2237"/>
      <c r="CL345" s="2237"/>
      <c r="CM345" s="2237"/>
      <c r="CN345" s="2237"/>
      <c r="CO345" s="2237"/>
      <c r="CP345" s="2237"/>
      <c r="CQ345" s="2237"/>
      <c r="CR345" s="2237"/>
      <c r="CS345" s="2237"/>
      <c r="CT345" s="2237"/>
      <c r="CU345" s="2237"/>
      <c r="CV345" s="2237"/>
      <c r="CW345" s="2237"/>
      <c r="CX345" s="2237"/>
      <c r="CY345" s="2237"/>
      <c r="CZ345" s="2237"/>
    </row>
    <row r="346" s="693" customFormat="true" ht="15" customHeight="true" x14ac:dyDescent="0.2">
      <c r="B346" s="694"/>
      <c r="X346" s="216"/>
      <c r="Y346" s="216"/>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637"/>
      <c r="BB346" s="163" t="s">
        <v>48</v>
      </c>
      <c r="BC346" s="1215" t="s">
        <v>35</v>
      </c>
      <c r="BD346" s="1236" t="s">
        <v>35</v>
      </c>
      <c r="BE346" s="1236" t="s">
        <v>35</v>
      </c>
      <c r="BF346" s="1236" t="s">
        <v>35</v>
      </c>
      <c r="BG346" s="1257" t="s">
        <v>35</v>
      </c>
      <c r="BH346" s="1277" t="s">
        <v>35</v>
      </c>
      <c r="BI346" s="1236" t="s">
        <v>35</v>
      </c>
      <c r="BJ346" s="1236" t="s">
        <v>35</v>
      </c>
      <c r="BK346" s="1236" t="s">
        <v>35</v>
      </c>
      <c r="BL346" s="1257" t="s">
        <v>35</v>
      </c>
      <c r="BM346" s="1277" t="s">
        <v>35</v>
      </c>
      <c r="BN346" s="1236" t="s">
        <v>35</v>
      </c>
      <c r="BO346" s="1236" t="s">
        <v>35</v>
      </c>
      <c r="BP346" s="1236" t="s">
        <v>35</v>
      </c>
      <c r="BQ346" s="1257" t="s">
        <v>35</v>
      </c>
      <c r="BR346" s="1277" t="s">
        <v>35</v>
      </c>
      <c r="BS346" s="1236" t="s">
        <v>35</v>
      </c>
      <c r="BT346" s="1236" t="s">
        <v>35</v>
      </c>
      <c r="BU346" s="1236" t="s">
        <v>35</v>
      </c>
      <c r="BV346" s="1236" t="s">
        <v>35</v>
      </c>
      <c r="BW346" s="2154" t="s">
        <v>35</v>
      </c>
      <c r="BX346" s="2236"/>
      <c r="BY346" s="2237"/>
      <c r="BZ346" s="2237"/>
      <c r="CA346" s="2237"/>
      <c r="CB346" s="2237"/>
      <c r="CC346" s="2237"/>
      <c r="CD346" s="2237"/>
      <c r="CE346" s="2237"/>
      <c r="CF346" s="2237"/>
      <c r="CG346" s="2237"/>
      <c r="CH346" s="2237"/>
      <c r="CI346" s="2237"/>
      <c r="CJ346" s="2237"/>
      <c r="CK346" s="2237"/>
      <c r="CL346" s="2237"/>
      <c r="CM346" s="2237"/>
      <c r="CN346" s="2237"/>
      <c r="CO346" s="2237"/>
      <c r="CP346" s="2237"/>
      <c r="CQ346" s="2237"/>
      <c r="CR346" s="2237"/>
      <c r="CS346" s="2237"/>
      <c r="CT346" s="2237"/>
      <c r="CU346" s="2237"/>
      <c r="CV346" s="2237"/>
      <c r="CW346" s="2237"/>
      <c r="CX346" s="2237"/>
      <c r="CY346" s="2237"/>
      <c r="CZ346" s="2237"/>
    </row>
    <row r="347" s="693" customFormat="true" ht="15" customHeight="true" x14ac:dyDescent="0.2">
      <c r="B347" s="694"/>
      <c r="X347" s="216"/>
      <c r="Y347" s="216"/>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638" t="s">
        <v>141</v>
      </c>
      <c r="BB347" s="163" t="s">
        <v>49</v>
      </c>
      <c r="BC347" s="1215" t="s">
        <v>35</v>
      </c>
      <c r="BD347" s="1236" t="s">
        <v>35</v>
      </c>
      <c r="BE347" s="1236" t="s">
        <v>35</v>
      </c>
      <c r="BF347" s="1236" t="s">
        <v>35</v>
      </c>
      <c r="BG347" s="1257" t="s">
        <v>35</v>
      </c>
      <c r="BH347" s="1277" t="s">
        <v>35</v>
      </c>
      <c r="BI347" s="1236" t="s">
        <v>35</v>
      </c>
      <c r="BJ347" s="1236" t="s">
        <v>35</v>
      </c>
      <c r="BK347" s="1236" t="s">
        <v>35</v>
      </c>
      <c r="BL347" s="1257" t="s">
        <v>35</v>
      </c>
      <c r="BM347" s="1277" t="s">
        <v>35</v>
      </c>
      <c r="BN347" s="1236" t="s">
        <v>35</v>
      </c>
      <c r="BO347" s="1236" t="s">
        <v>35</v>
      </c>
      <c r="BP347" s="1236" t="s">
        <v>35</v>
      </c>
      <c r="BQ347" s="1257" t="s">
        <v>35</v>
      </c>
      <c r="BR347" s="1277" t="s">
        <v>35</v>
      </c>
      <c r="BS347" s="1236" t="s">
        <v>35</v>
      </c>
      <c r="BT347" s="1236" t="s">
        <v>35</v>
      </c>
      <c r="BU347" s="1236" t="s">
        <v>35</v>
      </c>
      <c r="BV347" s="1236" t="s">
        <v>35</v>
      </c>
      <c r="BW347" s="2154" t="s">
        <v>35</v>
      </c>
      <c r="BX347" s="2236"/>
      <c r="BY347" s="2237"/>
      <c r="BZ347" s="2237"/>
      <c r="CA347" s="2237"/>
      <c r="CB347" s="2237"/>
      <c r="CC347" s="2237"/>
      <c r="CD347" s="2237"/>
      <c r="CE347" s="2237"/>
      <c r="CF347" s="2237"/>
      <c r="CG347" s="2237"/>
      <c r="CH347" s="2237"/>
      <c r="CI347" s="2237"/>
      <c r="CJ347" s="2237"/>
      <c r="CK347" s="2237"/>
      <c r="CL347" s="2237"/>
      <c r="CM347" s="2237"/>
      <c r="CN347" s="2237"/>
      <c r="CO347" s="2237"/>
      <c r="CP347" s="2237"/>
      <c r="CQ347" s="2237"/>
      <c r="CR347" s="2237"/>
      <c r="CS347" s="2237"/>
      <c r="CT347" s="2237"/>
      <c r="CU347" s="2237"/>
      <c r="CV347" s="2237"/>
      <c r="CW347" s="2237"/>
      <c r="CX347" s="2237"/>
      <c r="CY347" s="2237"/>
      <c r="CZ347" s="2237"/>
    </row>
    <row r="348" s="693" customFormat="true" ht="15" customHeight="true" x14ac:dyDescent="0.2">
      <c r="B348" s="694"/>
      <c r="X348" s="216"/>
      <c r="Y348" s="216"/>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637"/>
      <c r="BB348" s="163" t="s">
        <v>48</v>
      </c>
      <c r="BC348" s="1215" t="s">
        <v>35</v>
      </c>
      <c r="BD348" s="1236" t="s">
        <v>35</v>
      </c>
      <c r="BE348" s="1236" t="s">
        <v>35</v>
      </c>
      <c r="BF348" s="1236" t="s">
        <v>35</v>
      </c>
      <c r="BG348" s="1257" t="s">
        <v>35</v>
      </c>
      <c r="BH348" s="1277" t="s">
        <v>35</v>
      </c>
      <c r="BI348" s="1236" t="s">
        <v>35</v>
      </c>
      <c r="BJ348" s="1236" t="s">
        <v>35</v>
      </c>
      <c r="BK348" s="1236" t="s">
        <v>35</v>
      </c>
      <c r="BL348" s="1257" t="s">
        <v>35</v>
      </c>
      <c r="BM348" s="1277" t="s">
        <v>35</v>
      </c>
      <c r="BN348" s="1236" t="s">
        <v>35</v>
      </c>
      <c r="BO348" s="1236" t="s">
        <v>35</v>
      </c>
      <c r="BP348" s="1236" t="s">
        <v>35</v>
      </c>
      <c r="BQ348" s="1257" t="s">
        <v>35</v>
      </c>
      <c r="BR348" s="1277" t="s">
        <v>35</v>
      </c>
      <c r="BS348" s="1236" t="s">
        <v>35</v>
      </c>
      <c r="BT348" s="1236" t="s">
        <v>35</v>
      </c>
      <c r="BU348" s="1236" t="s">
        <v>35</v>
      </c>
      <c r="BV348" s="1236" t="s">
        <v>35</v>
      </c>
      <c r="BW348" s="2154" t="s">
        <v>35</v>
      </c>
      <c r="BX348" s="2236"/>
      <c r="BY348" s="2237"/>
      <c r="BZ348" s="2237"/>
      <c r="CA348" s="2237"/>
      <c r="CB348" s="2237"/>
      <c r="CC348" s="2237"/>
      <c r="CD348" s="2237"/>
      <c r="CE348" s="2237"/>
      <c r="CF348" s="2237"/>
      <c r="CG348" s="2237"/>
      <c r="CH348" s="2237"/>
      <c r="CI348" s="2237"/>
      <c r="CJ348" s="2237"/>
      <c r="CK348" s="2237"/>
      <c r="CL348" s="2237"/>
      <c r="CM348" s="2237"/>
      <c r="CN348" s="2237"/>
      <c r="CO348" s="2237"/>
      <c r="CP348" s="2237"/>
      <c r="CQ348" s="2237"/>
      <c r="CR348" s="2237"/>
      <c r="CS348" s="2237"/>
      <c r="CT348" s="2237"/>
      <c r="CU348" s="2237"/>
      <c r="CV348" s="2237"/>
      <c r="CW348" s="2237"/>
      <c r="CX348" s="2237"/>
      <c r="CY348" s="2237"/>
      <c r="CZ348" s="2237"/>
    </row>
    <row r="349" s="693" customFormat="true" ht="15" customHeight="true" x14ac:dyDescent="0.2">
      <c r="B349" s="694"/>
      <c r="X349" s="216"/>
      <c r="Y349" s="216"/>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638" t="s">
        <v>142</v>
      </c>
      <c r="BB349" s="163" t="s">
        <v>49</v>
      </c>
      <c r="BC349" s="1215" t="s">
        <v>35</v>
      </c>
      <c r="BD349" s="1236" t="s">
        <v>35</v>
      </c>
      <c r="BE349" s="1236" t="s">
        <v>35</v>
      </c>
      <c r="BF349" s="1236" t="s">
        <v>35</v>
      </c>
      <c r="BG349" s="1257" t="s">
        <v>35</v>
      </c>
      <c r="BH349" s="1277" t="s">
        <v>35</v>
      </c>
      <c r="BI349" s="1236" t="s">
        <v>35</v>
      </c>
      <c r="BJ349" s="1236" t="s">
        <v>35</v>
      </c>
      <c r="BK349" s="1236" t="s">
        <v>35</v>
      </c>
      <c r="BL349" s="1257" t="s">
        <v>35</v>
      </c>
      <c r="BM349" s="1277" t="s">
        <v>35</v>
      </c>
      <c r="BN349" s="1236" t="s">
        <v>35</v>
      </c>
      <c r="BO349" s="1236" t="s">
        <v>35</v>
      </c>
      <c r="BP349" s="1236" t="s">
        <v>35</v>
      </c>
      <c r="BQ349" s="1257" t="s">
        <v>35</v>
      </c>
      <c r="BR349" s="1277" t="s">
        <v>35</v>
      </c>
      <c r="BS349" s="1236" t="s">
        <v>35</v>
      </c>
      <c r="BT349" s="1236" t="s">
        <v>35</v>
      </c>
      <c r="BU349" s="1236" t="s">
        <v>35</v>
      </c>
      <c r="BV349" s="1236" t="s">
        <v>35</v>
      </c>
      <c r="BW349" s="2154" t="s">
        <v>35</v>
      </c>
      <c r="BX349" s="2236"/>
      <c r="BY349" s="2237"/>
      <c r="BZ349" s="2237"/>
      <c r="CA349" s="2237"/>
      <c r="CB349" s="2237"/>
      <c r="CC349" s="2237"/>
      <c r="CD349" s="2237"/>
      <c r="CE349" s="2237"/>
      <c r="CF349" s="2237"/>
      <c r="CG349" s="2237"/>
      <c r="CH349" s="2237"/>
      <c r="CI349" s="2237"/>
      <c r="CJ349" s="2237"/>
      <c r="CK349" s="2237"/>
      <c r="CL349" s="2237"/>
      <c r="CM349" s="2237"/>
      <c r="CN349" s="2237"/>
      <c r="CO349" s="2237"/>
      <c r="CP349" s="2237"/>
      <c r="CQ349" s="2237"/>
      <c r="CR349" s="2237"/>
      <c r="CS349" s="2237"/>
      <c r="CT349" s="2237"/>
      <c r="CU349" s="2237"/>
      <c r="CV349" s="2237"/>
      <c r="CW349" s="2237"/>
      <c r="CX349" s="2237"/>
      <c r="CY349" s="2237"/>
      <c r="CZ349" s="2237"/>
    </row>
    <row r="350" s="693" customFormat="true" ht="15" customHeight="true" x14ac:dyDescent="0.2">
      <c r="B350" s="694"/>
      <c r="X350" s="216"/>
      <c r="Y350" s="216"/>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637"/>
      <c r="BB350" s="163" t="s">
        <v>48</v>
      </c>
      <c r="BC350" s="1215" t="s">
        <v>35</v>
      </c>
      <c r="BD350" s="1236" t="s">
        <v>35</v>
      </c>
      <c r="BE350" s="1236" t="s">
        <v>35</v>
      </c>
      <c r="BF350" s="1236" t="s">
        <v>35</v>
      </c>
      <c r="BG350" s="1257" t="s">
        <v>35</v>
      </c>
      <c r="BH350" s="1277" t="s">
        <v>35</v>
      </c>
      <c r="BI350" s="1236" t="s">
        <v>35</v>
      </c>
      <c r="BJ350" s="1236" t="s">
        <v>35</v>
      </c>
      <c r="BK350" s="1236" t="s">
        <v>35</v>
      </c>
      <c r="BL350" s="1257" t="s">
        <v>35</v>
      </c>
      <c r="BM350" s="1277" t="s">
        <v>35</v>
      </c>
      <c r="BN350" s="1236" t="s">
        <v>35</v>
      </c>
      <c r="BO350" s="1236" t="s">
        <v>35</v>
      </c>
      <c r="BP350" s="1236" t="s">
        <v>35</v>
      </c>
      <c r="BQ350" s="1257" t="s">
        <v>35</v>
      </c>
      <c r="BR350" s="1277" t="s">
        <v>35</v>
      </c>
      <c r="BS350" s="1236" t="s">
        <v>35</v>
      </c>
      <c r="BT350" s="1236" t="s">
        <v>35</v>
      </c>
      <c r="BU350" s="1236" t="s">
        <v>35</v>
      </c>
      <c r="BV350" s="1236" t="s">
        <v>35</v>
      </c>
      <c r="BW350" s="2154" t="s">
        <v>35</v>
      </c>
      <c r="BX350" s="2236"/>
      <c r="BY350" s="2237"/>
      <c r="BZ350" s="2237"/>
      <c r="CA350" s="2237"/>
      <c r="CB350" s="2237"/>
      <c r="CC350" s="2237"/>
      <c r="CD350" s="2237"/>
      <c r="CE350" s="2237"/>
      <c r="CF350" s="2237"/>
      <c r="CG350" s="2237"/>
      <c r="CH350" s="2237"/>
      <c r="CI350" s="2237"/>
      <c r="CJ350" s="2237"/>
      <c r="CK350" s="2237"/>
      <c r="CL350" s="2237"/>
      <c r="CM350" s="2237"/>
      <c r="CN350" s="2237"/>
      <c r="CO350" s="2237"/>
      <c r="CP350" s="2237"/>
      <c r="CQ350" s="2237"/>
      <c r="CR350" s="2237"/>
      <c r="CS350" s="2237"/>
      <c r="CT350" s="2237"/>
      <c r="CU350" s="2237"/>
      <c r="CV350" s="2237"/>
      <c r="CW350" s="2237"/>
      <c r="CX350" s="2237"/>
      <c r="CY350" s="2237"/>
      <c r="CZ350" s="2237"/>
    </row>
    <row r="351" s="693" customFormat="true" ht="15" customHeight="true" x14ac:dyDescent="0.2">
      <c r="B351" s="694"/>
      <c r="X351" s="216"/>
      <c r="Y351" s="216"/>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638" t="s">
        <v>143</v>
      </c>
      <c r="BB351" s="163" t="s">
        <v>49</v>
      </c>
      <c r="BC351" s="1215" t="s">
        <v>35</v>
      </c>
      <c r="BD351" s="1236" t="s">
        <v>35</v>
      </c>
      <c r="BE351" s="1236" t="s">
        <v>35</v>
      </c>
      <c r="BF351" s="1236" t="s">
        <v>35</v>
      </c>
      <c r="BG351" s="1257" t="s">
        <v>35</v>
      </c>
      <c r="BH351" s="1277" t="s">
        <v>35</v>
      </c>
      <c r="BI351" s="1236" t="s">
        <v>35</v>
      </c>
      <c r="BJ351" s="1236" t="s">
        <v>35</v>
      </c>
      <c r="BK351" s="1236" t="s">
        <v>35</v>
      </c>
      <c r="BL351" s="1257" t="s">
        <v>35</v>
      </c>
      <c r="BM351" s="1277" t="s">
        <v>35</v>
      </c>
      <c r="BN351" s="1236" t="s">
        <v>35</v>
      </c>
      <c r="BO351" s="1236" t="s">
        <v>35</v>
      </c>
      <c r="BP351" s="1236" t="s">
        <v>35</v>
      </c>
      <c r="BQ351" s="1257" t="s">
        <v>35</v>
      </c>
      <c r="BR351" s="1277" t="s">
        <v>35</v>
      </c>
      <c r="BS351" s="1236" t="s">
        <v>35</v>
      </c>
      <c r="BT351" s="1236" t="s">
        <v>35</v>
      </c>
      <c r="BU351" s="1236" t="s">
        <v>35</v>
      </c>
      <c r="BV351" s="1236" t="s">
        <v>35</v>
      </c>
      <c r="BW351" s="2154" t="s">
        <v>35</v>
      </c>
      <c r="BX351" s="2236"/>
      <c r="BY351" s="2237"/>
      <c r="BZ351" s="2237"/>
      <c r="CA351" s="2237"/>
      <c r="CB351" s="2237"/>
      <c r="CC351" s="2237"/>
      <c r="CD351" s="2237"/>
      <c r="CE351" s="2237"/>
      <c r="CF351" s="2237"/>
      <c r="CG351" s="2237"/>
      <c r="CH351" s="2237"/>
      <c r="CI351" s="2237"/>
      <c r="CJ351" s="2237"/>
      <c r="CK351" s="2237"/>
      <c r="CL351" s="2237"/>
      <c r="CM351" s="2237"/>
      <c r="CN351" s="2237"/>
      <c r="CO351" s="2237"/>
      <c r="CP351" s="2237"/>
      <c r="CQ351" s="2237"/>
      <c r="CR351" s="2237"/>
      <c r="CS351" s="2237"/>
      <c r="CT351" s="2237"/>
      <c r="CU351" s="2237"/>
      <c r="CV351" s="2237"/>
      <c r="CW351" s="2237"/>
      <c r="CX351" s="2237"/>
      <c r="CY351" s="2237"/>
      <c r="CZ351" s="2237"/>
    </row>
    <row r="352" s="693" customFormat="true" ht="15" customHeight="true" x14ac:dyDescent="0.2">
      <c r="B352" s="694"/>
      <c r="X352" s="216"/>
      <c r="Y352" s="216"/>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637"/>
      <c r="BB352" s="163" t="s">
        <v>48</v>
      </c>
      <c r="BC352" s="1215" t="s">
        <v>35</v>
      </c>
      <c r="BD352" s="1236" t="s">
        <v>35</v>
      </c>
      <c r="BE352" s="1236" t="s">
        <v>35</v>
      </c>
      <c r="BF352" s="1236" t="s">
        <v>35</v>
      </c>
      <c r="BG352" s="1257" t="s">
        <v>35</v>
      </c>
      <c r="BH352" s="1277" t="s">
        <v>35</v>
      </c>
      <c r="BI352" s="1236" t="s">
        <v>35</v>
      </c>
      <c r="BJ352" s="1236" t="s">
        <v>35</v>
      </c>
      <c r="BK352" s="1236" t="s">
        <v>35</v>
      </c>
      <c r="BL352" s="1257" t="s">
        <v>35</v>
      </c>
      <c r="BM352" s="1277" t="s">
        <v>35</v>
      </c>
      <c r="BN352" s="1236" t="s">
        <v>35</v>
      </c>
      <c r="BO352" s="1236" t="s">
        <v>35</v>
      </c>
      <c r="BP352" s="1236" t="s">
        <v>35</v>
      </c>
      <c r="BQ352" s="1257" t="s">
        <v>35</v>
      </c>
      <c r="BR352" s="1277" t="s">
        <v>35</v>
      </c>
      <c r="BS352" s="1236" t="s">
        <v>35</v>
      </c>
      <c r="BT352" s="1236" t="s">
        <v>35</v>
      </c>
      <c r="BU352" s="1236" t="s">
        <v>35</v>
      </c>
      <c r="BV352" s="1236" t="s">
        <v>35</v>
      </c>
      <c r="BW352" s="2154" t="s">
        <v>35</v>
      </c>
      <c r="BX352" s="2236"/>
      <c r="BY352" s="2237"/>
      <c r="BZ352" s="2237"/>
      <c r="CA352" s="2237"/>
      <c r="CB352" s="2237"/>
      <c r="CC352" s="2237"/>
      <c r="CD352" s="2237"/>
      <c r="CE352" s="2237"/>
      <c r="CF352" s="2237"/>
      <c r="CG352" s="2237"/>
      <c r="CH352" s="2237"/>
      <c r="CI352" s="2237"/>
      <c r="CJ352" s="2237"/>
      <c r="CK352" s="2237"/>
      <c r="CL352" s="2237"/>
      <c r="CM352" s="2237"/>
      <c r="CN352" s="2237"/>
      <c r="CO352" s="2237"/>
      <c r="CP352" s="2237"/>
      <c r="CQ352" s="2237"/>
      <c r="CR352" s="2237"/>
      <c r="CS352" s="2237"/>
      <c r="CT352" s="2237"/>
      <c r="CU352" s="2237"/>
      <c r="CV352" s="2237"/>
      <c r="CW352" s="2237"/>
      <c r="CX352" s="2237"/>
      <c r="CY352" s="2237"/>
      <c r="CZ352" s="2237"/>
    </row>
    <row r="353" s="693" customFormat="true" ht="15" customHeight="true" x14ac:dyDescent="0.2">
      <c r="B353" s="694"/>
      <c r="X353" s="216"/>
      <c r="Y353" s="216"/>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638" t="s">
        <v>138</v>
      </c>
      <c r="BB353" s="163" t="s">
        <v>49</v>
      </c>
      <c r="BC353" s="1215" t="s">
        <v>35</v>
      </c>
      <c r="BD353" s="1236" t="s">
        <v>35</v>
      </c>
      <c r="BE353" s="1236" t="s">
        <v>35</v>
      </c>
      <c r="BF353" s="1236" t="s">
        <v>35</v>
      </c>
      <c r="BG353" s="1257" t="s">
        <v>35</v>
      </c>
      <c r="BH353" s="1277" t="s">
        <v>35</v>
      </c>
      <c r="BI353" s="1236" t="s">
        <v>35</v>
      </c>
      <c r="BJ353" s="1236" t="s">
        <v>35</v>
      </c>
      <c r="BK353" s="1236" t="s">
        <v>35</v>
      </c>
      <c r="BL353" s="1257" t="s">
        <v>35</v>
      </c>
      <c r="BM353" s="1277" t="s">
        <v>35</v>
      </c>
      <c r="BN353" s="1236" t="s">
        <v>35</v>
      </c>
      <c r="BO353" s="1236" t="s">
        <v>35</v>
      </c>
      <c r="BP353" s="1236" t="s">
        <v>35</v>
      </c>
      <c r="BQ353" s="1257" t="s">
        <v>35</v>
      </c>
      <c r="BR353" s="1277" t="s">
        <v>35</v>
      </c>
      <c r="BS353" s="1236" t="s">
        <v>35</v>
      </c>
      <c r="BT353" s="1236" t="s">
        <v>35</v>
      </c>
      <c r="BU353" s="1236" t="s">
        <v>35</v>
      </c>
      <c r="BV353" s="1236" t="s">
        <v>35</v>
      </c>
      <c r="BW353" s="2154" t="s">
        <v>35</v>
      </c>
      <c r="BX353" s="2236"/>
      <c r="BY353" s="2237"/>
      <c r="BZ353" s="2237"/>
      <c r="CA353" s="2237"/>
      <c r="CB353" s="2237"/>
      <c r="CC353" s="2237"/>
      <c r="CD353" s="2237"/>
      <c r="CE353" s="2237"/>
      <c r="CF353" s="2237"/>
      <c r="CG353" s="2237"/>
      <c r="CH353" s="2237"/>
      <c r="CI353" s="2237"/>
      <c r="CJ353" s="2237"/>
      <c r="CK353" s="2237"/>
      <c r="CL353" s="2237"/>
      <c r="CM353" s="2237"/>
      <c r="CN353" s="2237"/>
      <c r="CO353" s="2237"/>
      <c r="CP353" s="2237"/>
      <c r="CQ353" s="2237"/>
      <c r="CR353" s="2237"/>
      <c r="CS353" s="2237"/>
      <c r="CT353" s="2237"/>
      <c r="CU353" s="2237"/>
      <c r="CV353" s="2237"/>
      <c r="CW353" s="2237"/>
      <c r="CX353" s="2237"/>
      <c r="CY353" s="2237"/>
      <c r="CZ353" s="2237"/>
    </row>
    <row r="354" s="693" customFormat="true" ht="15" customHeight="true" x14ac:dyDescent="0.2">
      <c r="B354" s="694"/>
      <c r="X354" s="216"/>
      <c r="Y354" s="216"/>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639"/>
      <c r="BB354" s="164" t="s">
        <v>48</v>
      </c>
      <c r="BC354" s="1216" t="s">
        <v>35</v>
      </c>
      <c r="BD354" s="1237" t="s">
        <v>35</v>
      </c>
      <c r="BE354" s="1237" t="s">
        <v>35</v>
      </c>
      <c r="BF354" s="1237" t="s">
        <v>35</v>
      </c>
      <c r="BG354" s="1258" t="s">
        <v>35</v>
      </c>
      <c r="BH354" s="1278" t="s">
        <v>35</v>
      </c>
      <c r="BI354" s="1237" t="s">
        <v>35</v>
      </c>
      <c r="BJ354" s="1237" t="s">
        <v>35</v>
      </c>
      <c r="BK354" s="1237" t="s">
        <v>35</v>
      </c>
      <c r="BL354" s="1258" t="s">
        <v>35</v>
      </c>
      <c r="BM354" s="1278" t="s">
        <v>35</v>
      </c>
      <c r="BN354" s="1237" t="s">
        <v>35</v>
      </c>
      <c r="BO354" s="1237" t="s">
        <v>35</v>
      </c>
      <c r="BP354" s="1237" t="s">
        <v>35</v>
      </c>
      <c r="BQ354" s="1258" t="s">
        <v>35</v>
      </c>
      <c r="BR354" s="1278" t="s">
        <v>35</v>
      </c>
      <c r="BS354" s="1237" t="s">
        <v>35</v>
      </c>
      <c r="BT354" s="1237" t="s">
        <v>35</v>
      </c>
      <c r="BU354" s="1237" t="s">
        <v>35</v>
      </c>
      <c r="BV354" s="1237" t="s">
        <v>35</v>
      </c>
      <c r="BW354" s="2155" t="s">
        <v>35</v>
      </c>
      <c r="BX354" s="2238"/>
      <c r="BY354" s="2239"/>
      <c r="BZ354" s="2239"/>
      <c r="CA354" s="2239"/>
      <c r="CB354" s="2239"/>
      <c r="CC354" s="2239"/>
      <c r="CD354" s="2239"/>
      <c r="CE354" s="2239"/>
      <c r="CF354" s="2239"/>
      <c r="CG354" s="2239"/>
      <c r="CH354" s="2239"/>
      <c r="CI354" s="2239"/>
      <c r="CJ354" s="2239"/>
      <c r="CK354" s="2239"/>
      <c r="CL354" s="2239"/>
      <c r="CM354" s="2239"/>
      <c r="CN354" s="2239"/>
      <c r="CO354" s="2239"/>
      <c r="CP354" s="2239"/>
      <c r="CQ354" s="2239"/>
      <c r="CR354" s="2239"/>
      <c r="CS354" s="2239"/>
      <c r="CT354" s="2239"/>
      <c r="CU354" s="2239"/>
      <c r="CV354" s="2239"/>
      <c r="CW354" s="2239"/>
      <c r="CX354" s="2239"/>
      <c r="CY354" s="2239"/>
      <c r="CZ354" s="2239"/>
    </row>
    <row r="355" s="693" customFormat="true" ht="15" customHeight="true" x14ac:dyDescent="0.2">
      <c r="B355" s="694"/>
      <c r="X355" s="216"/>
      <c r="Y355" s="216"/>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2"/>
      <c r="BY355" s="312"/>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693" customFormat="true" ht="15" customHeight="true" x14ac:dyDescent="0.2">
      <c r="B356" s="694"/>
      <c r="X356" s="216"/>
      <c r="Y356" s="216"/>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16"/>
      <c r="BY356" s="216"/>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X357" s="216"/>
      <c r="Y357" s="216"/>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16"/>
      <c r="BY357" s="216"/>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X358" s="216"/>
      <c r="Y358" s="216"/>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16"/>
      <c r="BY358" s="216"/>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X359" s="216"/>
      <c r="Y359" s="216"/>
      <c r="Z359" s="216"/>
      <c r="AA359" s="216"/>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16"/>
      <c r="BY359" s="216"/>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X360" s="216"/>
      <c r="Y360" s="216"/>
      <c r="Z360" s="216"/>
      <c r="AA360" s="216"/>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16"/>
      <c r="BY360" s="216"/>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X361" s="216"/>
      <c r="Y361" s="216"/>
      <c r="Z361" s="216"/>
      <c r="AA361" s="216"/>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16"/>
      <c r="BY361" s="216"/>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X362" s="216"/>
      <c r="Y362" s="216"/>
      <c r="Z362" s="216"/>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16"/>
      <c r="BY362" s="216"/>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X363" s="216"/>
      <c r="Y363" s="216"/>
      <c r="Z363" s="216"/>
      <c r="AA363" s="216"/>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16"/>
      <c r="BY363" s="216"/>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X364" s="216"/>
      <c r="Y364" s="216"/>
      <c r="Z364" s="216"/>
      <c r="AA364" s="216"/>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16"/>
      <c r="BY364" s="216"/>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X365" s="216"/>
      <c r="Y365" s="216"/>
      <c r="Z365" s="216"/>
      <c r="AA365" s="216"/>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16"/>
      <c r="BY365" s="216"/>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X366" s="216"/>
      <c r="Y366" s="216"/>
      <c r="Z366" s="216"/>
      <c r="AA366" s="216"/>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16"/>
      <c r="BY366" s="216"/>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X367" s="216"/>
      <c r="Y367" s="216"/>
      <c r="Z367" s="216"/>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16"/>
      <c r="BY367" s="216"/>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X368" s="216"/>
      <c r="Y368" s="216"/>
      <c r="Z368" s="216"/>
      <c r="AA368" s="216"/>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16"/>
      <c r="BY368" s="216"/>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X369" s="216"/>
      <c r="Y369" s="216"/>
      <c r="Z369" s="216"/>
      <c r="AA369" s="216"/>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16"/>
      <c r="BY369" s="216"/>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X370" s="216"/>
      <c r="Y370" s="216"/>
      <c r="Z370" s="216"/>
      <c r="AA370" s="216"/>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16"/>
      <c r="BY370" s="216"/>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X371" s="216"/>
      <c r="Y371" s="216"/>
      <c r="Z371" s="216"/>
      <c r="AA371" s="216"/>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16"/>
      <c r="BY371" s="216"/>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X372" s="216"/>
      <c r="Y372" s="216"/>
      <c r="Z372" s="216"/>
      <c r="AA372" s="216"/>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16"/>
      <c r="BY372" s="216"/>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X373" s="216"/>
      <c r="Y373" s="216"/>
      <c r="Z373" s="216"/>
      <c r="AA373" s="216"/>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16"/>
      <c r="BY373" s="216"/>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X374" s="216"/>
      <c r="Y374" s="216"/>
      <c r="Z374" s="216"/>
      <c r="AA374" s="216"/>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16"/>
      <c r="BY374" s="216"/>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X375" s="216"/>
      <c r="Y375" s="216"/>
      <c r="Z375" s="216"/>
      <c r="AA375" s="216"/>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2"/>
      <c r="BX375" s="215"/>
      <c r="BY375" s="215"/>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X376" s="216"/>
      <c r="Y376" s="216"/>
      <c r="Z376" s="216"/>
      <c r="AA376" s="216"/>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2"/>
      <c r="BX376" s="215"/>
      <c r="BY376" s="215"/>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X377" s="216"/>
      <c r="Y377" s="216"/>
      <c r="Z377" s="216"/>
      <c r="AA377" s="216"/>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2"/>
      <c r="BX377" s="215"/>
      <c r="BY377" s="215"/>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X378" s="216"/>
      <c r="Y378" s="216"/>
      <c r="Z378" s="216"/>
      <c r="AA378" s="216"/>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2"/>
      <c r="BX378" s="215"/>
      <c r="BY378" s="215"/>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X379" s="216"/>
      <c r="Y379" s="216"/>
      <c r="Z379" s="216"/>
      <c r="AA379" s="216"/>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2"/>
      <c r="BX379" s="215"/>
      <c r="BY379" s="215"/>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X380" s="216"/>
      <c r="Y380" s="216"/>
      <c r="Z380" s="216"/>
      <c r="AA380" s="216"/>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2"/>
      <c r="BX380" s="215"/>
      <c r="BY380" s="215"/>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X381" s="216"/>
      <c r="Y381" s="216"/>
      <c r="Z381" s="216"/>
      <c r="AA381" s="216"/>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2"/>
      <c r="BX381" s="215"/>
      <c r="BY381" s="215"/>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X382" s="216"/>
      <c r="Y382" s="216"/>
      <c r="Z382" s="216"/>
      <c r="AA382" s="216"/>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2"/>
      <c r="BX382" s="215"/>
      <c r="BY382" s="215"/>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X383" s="216"/>
      <c r="Y383" s="216"/>
      <c r="Z383" s="216"/>
      <c r="AA383" s="216"/>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2"/>
      <c r="BX383" s="215"/>
      <c r="BY383" s="215"/>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X384" s="216"/>
      <c r="Y384" s="216"/>
      <c r="Z384" s="216"/>
      <c r="AA384" s="216"/>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2"/>
      <c r="BX384" s="215"/>
      <c r="BY384" s="215"/>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X385" s="216"/>
      <c r="Y385" s="216"/>
      <c r="Z385" s="216"/>
      <c r="AA385" s="216"/>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2"/>
      <c r="BX385" s="215"/>
      <c r="BY385" s="215"/>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X386" s="216"/>
      <c r="Y386" s="216"/>
      <c r="Z386" s="216"/>
      <c r="AA386" s="216"/>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2"/>
      <c r="BX386" s="215"/>
      <c r="BY386" s="215"/>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X387" s="216"/>
      <c r="Y387" s="216"/>
      <c r="Z387" s="216"/>
      <c r="AA387" s="216"/>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2"/>
      <c r="BX387" s="215"/>
      <c r="BY387" s="215"/>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X388" s="216"/>
      <c r="Y388" s="216"/>
      <c r="Z388" s="216"/>
      <c r="AA388" s="216"/>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2"/>
      <c r="BX388" s="215"/>
      <c r="BY388" s="215"/>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X389" s="216"/>
      <c r="Y389" s="216"/>
      <c r="Z389" s="216"/>
      <c r="AA389" s="216"/>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2"/>
      <c r="BX389" s="215"/>
      <c r="BY389" s="215"/>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693" customFormat="true" ht="15" customHeight="true" x14ac:dyDescent="0.2">
      <c r="B390" s="694"/>
      <c r="X390" s="216"/>
      <c r="Y390" s="216"/>
      <c r="Z390" s="216"/>
      <c r="AA390" s="216"/>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2"/>
      <c r="BX390" s="215"/>
      <c r="BY390" s="215"/>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693" customFormat="true" ht="15" customHeight="true" x14ac:dyDescent="0.2">
      <c r="B391" s="694"/>
      <c r="X391" s="216"/>
      <c r="Y391" s="216"/>
      <c r="Z391" s="216"/>
      <c r="AA391" s="216"/>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2"/>
      <c r="BX391" s="215"/>
      <c r="BY391" s="215"/>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693" customFormat="true" ht="15" customHeight="true" x14ac:dyDescent="0.2">
      <c r="X392" s="216"/>
      <c r="Y392" s="216"/>
      <c r="Z392" s="216"/>
      <c r="AA392" s="216"/>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2"/>
      <c r="BX392" s="215"/>
      <c r="BY392" s="215"/>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693" customFormat="true" ht="15" customHeight="true" x14ac:dyDescent="0.2">
      <c r="X393" s="216"/>
      <c r="Y393" s="216"/>
      <c r="Z393" s="216"/>
      <c r="AA393" s="216"/>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2"/>
      <c r="BX393" s="215"/>
      <c r="BY393" s="215"/>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693" customFormat="true" ht="15" customHeight="true" x14ac:dyDescent="0.2">
      <c r="X394" s="216"/>
      <c r="Y394" s="216"/>
      <c r="Z394" s="216"/>
      <c r="AA394" s="216"/>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2"/>
      <c r="BX394" s="215"/>
      <c r="BY394" s="215"/>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693" customFormat="true" ht="15" customHeight="true" x14ac:dyDescent="0.2">
      <c r="X395" s="216"/>
      <c r="Y395" s="216"/>
      <c r="Z395" s="216"/>
      <c r="AA395" s="216"/>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2"/>
      <c r="BX395" s="215"/>
      <c r="BY395" s="215"/>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693" customFormat="true" ht="15" customHeight="true" x14ac:dyDescent="0.2">
      <c r="X396" s="216"/>
      <c r="Y396" s="216"/>
      <c r="Z396" s="216"/>
      <c r="AA396" s="216"/>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2"/>
      <c r="BX396" s="215"/>
      <c r="BY396" s="215"/>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693" customFormat="true" ht="15" customHeight="true" x14ac:dyDescent="0.2">
      <c r="X397" s="216"/>
      <c r="Y397" s="216"/>
      <c r="Z397" s="216"/>
      <c r="AA397" s="216"/>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2"/>
      <c r="BX397" s="215"/>
      <c r="BY397" s="215"/>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693" customFormat="true" ht="15" customHeight="true" x14ac:dyDescent="0.2">
      <c r="X398" s="216"/>
      <c r="Y398" s="216"/>
      <c r="Z398" s="216"/>
      <c r="AA398" s="216"/>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2"/>
      <c r="BX398" s="215"/>
      <c r="BY398" s="215"/>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73" customFormat="true" ht="15" customHeight="true" x14ac:dyDescent="0.25">
      <c r="A399" s="136"/>
      <c r="B399" s="136"/>
      <c r="C399" s="2492" t="s">
        <v>128</v>
      </c>
      <c r="D399" s="2493"/>
      <c r="E399" s="2493"/>
      <c r="F399" s="2493"/>
      <c r="G399" s="136"/>
      <c r="H399" s="2503" t="s">
        <v>129</v>
      </c>
      <c r="I399" s="2504"/>
      <c r="J399" s="2504"/>
      <c r="K399" s="2504"/>
      <c r="M399" s="2503" t="s">
        <v>130</v>
      </c>
      <c r="N399" s="2504"/>
      <c r="O399" s="2504"/>
      <c r="P399" s="2504"/>
      <c r="X399" s="211"/>
      <c r="Y399" s="211"/>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X399" s="211"/>
      <c r="BY399" s="211"/>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505" t="s">
        <v>195</v>
      </c>
      <c r="D400" s="2506"/>
      <c r="E400" s="2506"/>
      <c r="H400" s="2507" t="s">
        <v>195</v>
      </c>
      <c r="I400" s="2506"/>
      <c r="J400" s="2506"/>
      <c r="M400" s="2508" t="s">
        <v>195</v>
      </c>
      <c r="N400" s="2506"/>
      <c r="O400" s="2506"/>
      <c r="X400" s="211"/>
      <c r="Y400" s="211"/>
      <c r="Z400" s="211"/>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73"/>
      <c r="BB400" s="136"/>
      <c r="BC400" s="473"/>
      <c r="BD400" s="473"/>
      <c r="BE400" s="473"/>
      <c r="BF400" s="473"/>
      <c r="BG400" s="473"/>
      <c r="BH400" s="473"/>
      <c r="BI400" s="473"/>
      <c r="BJ400" s="473"/>
      <c r="BK400" s="473"/>
      <c r="BL400" s="473"/>
      <c r="BM400" s="473"/>
      <c r="BN400" s="473"/>
      <c r="BO400" s="473"/>
      <c r="BP400" s="473"/>
      <c r="BQ400" s="473"/>
      <c r="BR400" s="473"/>
      <c r="BS400" s="473"/>
      <c r="BT400" s="473"/>
      <c r="BU400" s="473"/>
      <c r="BV400" s="473"/>
      <c r="BW400" s="473"/>
      <c r="BX400" s="211"/>
      <c r="BY400" s="211"/>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509"/>
      <c r="D401" s="2506"/>
      <c r="E401" s="410" t="s">
        <v>196</v>
      </c>
      <c r="H401" s="2509"/>
      <c r="I401" s="2506"/>
      <c r="J401" s="411" t="s">
        <v>196</v>
      </c>
      <c r="M401" s="2509"/>
      <c r="N401" s="2506"/>
      <c r="O401" s="412" t="s">
        <v>196</v>
      </c>
      <c r="X401" s="211"/>
      <c r="Y401" s="211"/>
      <c r="Z401" s="211"/>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73"/>
      <c r="BB401" s="136"/>
      <c r="BC401" s="473"/>
      <c r="BD401" s="473"/>
      <c r="BE401" s="473"/>
      <c r="BF401" s="473"/>
      <c r="BG401" s="473"/>
      <c r="BH401" s="473"/>
      <c r="BI401" s="473"/>
      <c r="BJ401" s="473"/>
      <c r="BK401" s="473"/>
      <c r="BL401" s="473"/>
      <c r="BM401" s="473"/>
      <c r="BN401" s="473"/>
      <c r="BO401" s="473"/>
      <c r="BP401" s="473"/>
      <c r="BQ401" s="473"/>
      <c r="BR401" s="473"/>
      <c r="BS401" s="473"/>
      <c r="BT401" s="473"/>
      <c r="BU401" s="473"/>
      <c r="BV401" s="473"/>
      <c r="BW401" s="473"/>
      <c r="BX401" s="211"/>
      <c r="BY401" s="211"/>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510" t="s">
        <v>135</v>
      </c>
      <c r="C402" s="2506"/>
      <c r="D402" s="2506"/>
      <c r="E402" s="413" t="s">
        <v>197</v>
      </c>
      <c r="H402" s="2506"/>
      <c r="I402" s="2506"/>
      <c r="J402" s="414" t="s">
        <v>197</v>
      </c>
      <c r="M402" s="2506"/>
      <c r="N402" s="2506"/>
      <c r="O402" s="415" t="s">
        <v>197</v>
      </c>
      <c r="X402" s="211"/>
      <c r="Y402" s="211"/>
      <c r="Z402" s="211"/>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73"/>
      <c r="BB402" s="136"/>
      <c r="BC402" s="473"/>
      <c r="BD402" s="473"/>
      <c r="BE402" s="473"/>
      <c r="BF402" s="473"/>
      <c r="BG402" s="473"/>
      <c r="BH402" s="473"/>
      <c r="BI402" s="473"/>
      <c r="BJ402" s="473"/>
      <c r="BK402" s="473"/>
      <c r="BL402" s="473"/>
      <c r="BM402" s="473"/>
      <c r="BN402" s="473"/>
      <c r="BO402" s="473"/>
      <c r="BP402" s="473"/>
      <c r="BQ402" s="473"/>
      <c r="BR402" s="473"/>
      <c r="BS402" s="473"/>
      <c r="BT402" s="473"/>
      <c r="BU402" s="473"/>
      <c r="BV402" s="473"/>
      <c r="BW402" s="473"/>
      <c r="BX402" s="211"/>
      <c r="BY402" s="211"/>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506"/>
      <c r="C403" s="2474" t="s">
        <v>198</v>
      </c>
      <c r="D403" s="2458"/>
      <c r="E403" s="495">
        <v>0.81373828949131222</v>
      </c>
      <c r="F403" s="478"/>
      <c r="G403" s="478"/>
      <c r="H403" s="2475" t="s">
        <v>198</v>
      </c>
      <c r="I403" s="2458"/>
      <c r="J403" s="496">
        <v>0.81028559178864457</v>
      </c>
      <c r="K403" s="478"/>
      <c r="L403" s="478"/>
      <c r="M403" s="2476" t="s">
        <v>199</v>
      </c>
      <c r="N403" s="2458"/>
      <c r="O403" s="497">
        <v>0.68596671163321132</v>
      </c>
      <c r="P403" s="478"/>
      <c r="Q403" s="478"/>
      <c r="X403" s="211"/>
      <c r="Y403" s="211"/>
      <c r="Z403" s="211"/>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4"/>
      <c r="BY403" s="214"/>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506"/>
      <c r="C404" s="2468" t="s">
        <v>200</v>
      </c>
      <c r="D404" s="2458"/>
      <c r="E404" s="498">
        <v>0.75844576744173986</v>
      </c>
      <c r="F404" s="478"/>
      <c r="G404" s="478"/>
      <c r="H404" s="2469" t="s">
        <v>201</v>
      </c>
      <c r="I404" s="2458"/>
      <c r="J404" s="499">
        <v>0.75083142660655877</v>
      </c>
      <c r="K404" s="478"/>
      <c r="L404" s="478"/>
      <c r="M404" s="2470" t="s">
        <v>198</v>
      </c>
      <c r="N404" s="2458"/>
      <c r="O404" s="500">
        <v>0.66160200192771457</v>
      </c>
      <c r="P404" s="478"/>
      <c r="Q404" s="478"/>
      <c r="X404" s="211"/>
      <c r="Y404" s="211"/>
      <c r="Z404" s="211"/>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4"/>
      <c r="BY404" s="214"/>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506"/>
      <c r="C405" s="2468" t="s">
        <v>199</v>
      </c>
      <c r="D405" s="2458"/>
      <c r="E405" s="498">
        <v>0.74620227977567111</v>
      </c>
      <c r="F405" s="478"/>
      <c r="G405" s="478"/>
      <c r="H405" s="2469" t="s">
        <v>200</v>
      </c>
      <c r="I405" s="2458"/>
      <c r="J405" s="499">
        <v>0.74174714975846467</v>
      </c>
      <c r="K405" s="478"/>
      <c r="L405" s="478"/>
      <c r="M405" s="2470" t="s">
        <v>200</v>
      </c>
      <c r="N405" s="2458"/>
      <c r="O405" s="500">
        <v>0.64441094933574961</v>
      </c>
      <c r="P405" s="478"/>
      <c r="Q405" s="478"/>
      <c r="X405" s="211"/>
      <c r="Y405" s="211"/>
      <c r="Z405" s="211"/>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4"/>
      <c r="BY405" s="214"/>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506"/>
      <c r="C406" s="2468" t="s">
        <v>201</v>
      </c>
      <c r="D406" s="2458"/>
      <c r="E406" s="498">
        <v>0.73924929447145615</v>
      </c>
      <c r="F406" s="478"/>
      <c r="G406" s="478"/>
      <c r="H406" s="2469" t="s">
        <v>199</v>
      </c>
      <c r="I406" s="2458"/>
      <c r="J406" s="499">
        <v>0.74066718069357473</v>
      </c>
      <c r="K406" s="478"/>
      <c r="L406" s="478"/>
      <c r="M406" s="2470" t="s">
        <v>202</v>
      </c>
      <c r="N406" s="2458"/>
      <c r="O406" s="500">
        <v>0.5679819307960482</v>
      </c>
      <c r="P406" s="478"/>
      <c r="Q406" s="478"/>
      <c r="X406" s="211"/>
      <c r="Y406" s="211"/>
      <c r="Z406" s="211"/>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4"/>
      <c r="BY406" s="214"/>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506"/>
      <c r="C407" s="2468" t="s">
        <v>203</v>
      </c>
      <c r="D407" s="2458"/>
      <c r="E407" s="498">
        <v>-0.69152585947996326</v>
      </c>
      <c r="F407" s="478"/>
      <c r="G407" s="478"/>
      <c r="H407" s="2469" t="s">
        <v>203</v>
      </c>
      <c r="I407" s="2458"/>
      <c r="J407" s="499">
        <v>-0.66893815374896493</v>
      </c>
      <c r="K407" s="478"/>
      <c r="L407" s="478"/>
      <c r="M407" s="2470" t="s">
        <v>204</v>
      </c>
      <c r="N407" s="2458"/>
      <c r="O407" s="500">
        <v>0.55461430123797473</v>
      </c>
      <c r="P407" s="478"/>
      <c r="Q407" s="478"/>
      <c r="X407" s="211"/>
      <c r="Y407" s="211"/>
      <c r="Z407" s="211"/>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4"/>
      <c r="BY407" s="214"/>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506"/>
      <c r="C408" s="2468" t="s">
        <v>204</v>
      </c>
      <c r="D408" s="2458"/>
      <c r="E408" s="498">
        <v>0.65723490750244518</v>
      </c>
      <c r="F408" s="478"/>
      <c r="G408" s="478"/>
      <c r="H408" s="2469" t="s">
        <v>204</v>
      </c>
      <c r="I408" s="2458"/>
      <c r="J408" s="499">
        <v>0.65716446856688215</v>
      </c>
      <c r="K408" s="478"/>
      <c r="L408" s="478"/>
      <c r="M408" s="2470" t="s">
        <v>203</v>
      </c>
      <c r="N408" s="2458"/>
      <c r="O408" s="500">
        <v>-0.55063024404183525</v>
      </c>
      <c r="P408" s="478"/>
      <c r="Q408" s="478"/>
      <c r="X408" s="211"/>
      <c r="Y408" s="211"/>
      <c r="Z408" s="211"/>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4"/>
      <c r="BY408" s="214"/>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506"/>
      <c r="C409" s="2468" t="s">
        <v>202</v>
      </c>
      <c r="D409" s="2458"/>
      <c r="E409" s="498">
        <v>0.64961896735502189</v>
      </c>
      <c r="F409" s="478"/>
      <c r="G409" s="478"/>
      <c r="H409" s="2469" t="s">
        <v>202</v>
      </c>
      <c r="I409" s="2458"/>
      <c r="J409" s="499">
        <v>0.64783976194916526</v>
      </c>
      <c r="K409" s="478"/>
      <c r="L409" s="478"/>
      <c r="M409" s="2470" t="s">
        <v>205</v>
      </c>
      <c r="N409" s="2458"/>
      <c r="O409" s="500">
        <v>0.54985012446114001</v>
      </c>
      <c r="P409" s="478"/>
      <c r="Q409" s="478"/>
      <c r="X409" s="211"/>
      <c r="Y409" s="211"/>
      <c r="Z409" s="211"/>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4"/>
      <c r="BY409" s="214"/>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506"/>
      <c r="C410" s="2468" t="s">
        <v>205</v>
      </c>
      <c r="D410" s="2458"/>
      <c r="E410" s="498">
        <v>0.63081159127025632</v>
      </c>
      <c r="F410" s="478"/>
      <c r="G410" s="478"/>
      <c r="H410" s="2469" t="s">
        <v>205</v>
      </c>
      <c r="I410" s="2458"/>
      <c r="J410" s="499">
        <v>0.6309333011674565</v>
      </c>
      <c r="K410" s="478"/>
      <c r="L410" s="478"/>
      <c r="M410" s="2470" t="s">
        <v>201</v>
      </c>
      <c r="N410" s="2458"/>
      <c r="O410" s="500">
        <v>0.54532078404790929</v>
      </c>
      <c r="P410" s="478"/>
      <c r="Q410" s="478"/>
      <c r="X410" s="211"/>
      <c r="Y410" s="211"/>
      <c r="Z410" s="211"/>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4"/>
      <c r="BY410" s="214"/>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506"/>
      <c r="C411" s="2468" t="s">
        <v>206</v>
      </c>
      <c r="D411" s="2458"/>
      <c r="E411" s="498">
        <v>0.56632988288148234</v>
      </c>
      <c r="F411" s="478"/>
      <c r="G411" s="478"/>
      <c r="H411" s="2469" t="s">
        <v>207</v>
      </c>
      <c r="I411" s="2458"/>
      <c r="J411" s="499">
        <v>0.54672074555754235</v>
      </c>
      <c r="K411" s="478"/>
      <c r="L411" s="478"/>
      <c r="M411" s="2470" t="s">
        <v>206</v>
      </c>
      <c r="N411" s="2458"/>
      <c r="O411" s="500">
        <v>0.52919812666649835</v>
      </c>
      <c r="P411" s="478"/>
      <c r="Q411" s="478"/>
      <c r="X411" s="211"/>
      <c r="Y411" s="211"/>
      <c r="Z411" s="211"/>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4"/>
      <c r="BY411" s="214"/>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506"/>
      <c r="C412" s="2468" t="s">
        <v>207</v>
      </c>
      <c r="D412" s="2458"/>
      <c r="E412" s="498">
        <v>0.564954206952195</v>
      </c>
      <c r="F412" s="478"/>
      <c r="G412" s="478"/>
      <c r="H412" s="2469" t="s">
        <v>206</v>
      </c>
      <c r="I412" s="2458"/>
      <c r="J412" s="499">
        <v>0.52039814448364374</v>
      </c>
      <c r="K412" s="478"/>
      <c r="L412" s="478"/>
      <c r="M412" s="2470" t="s">
        <v>208</v>
      </c>
      <c r="N412" s="2458"/>
      <c r="O412" s="500">
        <v>-0.44002960249445405</v>
      </c>
      <c r="P412" s="478"/>
      <c r="Q412" s="478"/>
      <c r="X412" s="211"/>
      <c r="Y412" s="211"/>
      <c r="Z412" s="211"/>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4"/>
      <c r="BY412" s="214"/>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506"/>
      <c r="C413" s="2468" t="s">
        <v>208</v>
      </c>
      <c r="D413" s="2458"/>
      <c r="E413" s="498">
        <v>-0.47229287137857529</v>
      </c>
      <c r="F413" s="478"/>
      <c r="G413" s="478"/>
      <c r="H413" s="2469" t="s">
        <v>209</v>
      </c>
      <c r="I413" s="2458"/>
      <c r="J413" s="499">
        <v>0.45284225802338546</v>
      </c>
      <c r="K413" s="478"/>
      <c r="L413" s="478"/>
      <c r="M413" s="2470" t="s">
        <v>209</v>
      </c>
      <c r="N413" s="2458"/>
      <c r="O413" s="500">
        <v>0.40545439284165069</v>
      </c>
      <c r="P413" s="478"/>
      <c r="Q413" s="478"/>
      <c r="X413" s="211"/>
      <c r="Y413" s="211"/>
      <c r="Z413" s="211"/>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4"/>
      <c r="BY413" s="214"/>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506"/>
      <c r="C414" s="2468" t="s">
        <v>209</v>
      </c>
      <c r="D414" s="2458"/>
      <c r="E414" s="498">
        <v>0.45821064322735916</v>
      </c>
      <c r="F414" s="478"/>
      <c r="G414" s="478"/>
      <c r="H414" s="2469" t="s">
        <v>210</v>
      </c>
      <c r="I414" s="2458"/>
      <c r="J414" s="499">
        <v>0.43275670337877503</v>
      </c>
      <c r="K414" s="478"/>
      <c r="L414" s="478"/>
      <c r="M414" s="2470" t="s">
        <v>207</v>
      </c>
      <c r="N414" s="2458"/>
      <c r="O414" s="500">
        <v>0.37352412160331355</v>
      </c>
      <c r="P414" s="478"/>
      <c r="Q414" s="478"/>
      <c r="X414" s="211"/>
      <c r="Y414" s="211"/>
      <c r="Z414" s="211"/>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4"/>
      <c r="BY414" s="214"/>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506"/>
      <c r="C415" s="2468" t="s">
        <v>210</v>
      </c>
      <c r="D415" s="2458"/>
      <c r="E415" s="498">
        <v>0.43592157516761654</v>
      </c>
      <c r="F415" s="478"/>
      <c r="G415" s="478"/>
      <c r="H415" s="2469" t="s">
        <v>211</v>
      </c>
      <c r="I415" s="2458"/>
      <c r="J415" s="499">
        <v>-0.40693040404247494</v>
      </c>
      <c r="K415" s="478"/>
      <c r="L415" s="478"/>
      <c r="M415" s="2470" t="s">
        <v>210</v>
      </c>
      <c r="N415" s="2458"/>
      <c r="O415" s="500">
        <v>0.3052607870822478</v>
      </c>
      <c r="P415" s="478"/>
      <c r="Q415" s="478"/>
      <c r="X415" s="211"/>
      <c r="Y415" s="211"/>
      <c r="Z415" s="211"/>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4"/>
      <c r="BY415" s="214"/>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506"/>
      <c r="C416" s="2468" t="s">
        <v>212</v>
      </c>
      <c r="D416" s="2458"/>
      <c r="E416" s="498">
        <v>0.40199044439062914</v>
      </c>
      <c r="F416" s="478"/>
      <c r="G416" s="478"/>
      <c r="H416" s="2469" t="s">
        <v>212</v>
      </c>
      <c r="I416" s="2458"/>
      <c r="J416" s="499">
        <v>0.39006711298820201</v>
      </c>
      <c r="K416" s="478"/>
      <c r="L416" s="478"/>
      <c r="M416" s="2470" t="s">
        <v>211</v>
      </c>
      <c r="N416" s="2458"/>
      <c r="O416" s="500">
        <v>0.22413541507512721</v>
      </c>
      <c r="P416" s="478"/>
      <c r="Q416" s="478"/>
      <c r="X416" s="211"/>
      <c r="Y416" s="211"/>
      <c r="Z416" s="211"/>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4"/>
      <c r="BY416" s="214"/>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506"/>
      <c r="C417" s="2468" t="s">
        <v>180</v>
      </c>
      <c r="D417" s="2458"/>
      <c r="E417" s="498">
        <v>0.2901301141922269</v>
      </c>
      <c r="F417" s="478"/>
      <c r="G417" s="478"/>
      <c r="H417" s="2469" t="s">
        <v>208</v>
      </c>
      <c r="I417" s="2458"/>
      <c r="J417" s="499">
        <v>-0.30492895605127557</v>
      </c>
      <c r="K417" s="478"/>
      <c r="L417" s="478"/>
      <c r="M417" s="2470" t="s">
        <v>212</v>
      </c>
      <c r="N417" s="2458"/>
      <c r="O417" s="500">
        <v>0.21272598997537279</v>
      </c>
      <c r="P417" s="478"/>
      <c r="Q417" s="478"/>
      <c r="X417" s="211"/>
      <c r="Y417" s="211"/>
      <c r="Z417" s="211"/>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4"/>
      <c r="BY417" s="214"/>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506"/>
      <c r="C418" s="2468" t="s">
        <v>213</v>
      </c>
      <c r="D418" s="2458"/>
      <c r="E418" s="498">
        <v>0.20782985222236228</v>
      </c>
      <c r="F418" s="478"/>
      <c r="G418" s="478"/>
      <c r="H418" s="2469" t="s">
        <v>180</v>
      </c>
      <c r="I418" s="2458"/>
      <c r="J418" s="499">
        <v>0.28691044035369107</v>
      </c>
      <c r="K418" s="478"/>
      <c r="L418" s="478"/>
      <c r="M418" s="2470" t="s">
        <v>180</v>
      </c>
      <c r="N418" s="2458"/>
      <c r="O418" s="500">
        <v>0.20137970066820635</v>
      </c>
      <c r="P418" s="478"/>
      <c r="Q418" s="478"/>
      <c r="X418" s="211"/>
      <c r="Y418" s="211"/>
      <c r="Z418" s="211"/>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4"/>
      <c r="BY418" s="214"/>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506"/>
      <c r="C419" s="2468" t="s">
        <v>214</v>
      </c>
      <c r="D419" s="2458"/>
      <c r="E419" s="498">
        <v>0.14069028329273586</v>
      </c>
      <c r="F419" s="478"/>
      <c r="G419" s="478"/>
      <c r="H419" s="2469" t="s">
        <v>213</v>
      </c>
      <c r="I419" s="2458"/>
      <c r="J419" s="499">
        <v>0.19242374157135717</v>
      </c>
      <c r="K419" s="478"/>
      <c r="L419" s="478"/>
      <c r="M419" s="2470" t="s">
        <v>214</v>
      </c>
      <c r="N419" s="2458"/>
      <c r="O419" s="500">
        <v>0.16046300155369814</v>
      </c>
      <c r="P419" s="478"/>
      <c r="Q419" s="478"/>
      <c r="X419" s="211"/>
      <c r="Y419" s="211"/>
      <c r="Z419" s="211"/>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4"/>
      <c r="BY419" s="214"/>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506"/>
      <c r="C420" s="2468" t="s">
        <v>215</v>
      </c>
      <c r="D420" s="2458"/>
      <c r="E420" s="498">
        <v>8.9527555985124699E-2</v>
      </c>
      <c r="F420" s="478"/>
      <c r="G420" s="478"/>
      <c r="H420" s="2469" t="s">
        <v>214</v>
      </c>
      <c r="I420" s="2458"/>
      <c r="J420" s="499">
        <v>0.13045412570385537</v>
      </c>
      <c r="K420" s="478"/>
      <c r="L420" s="478"/>
      <c r="M420" s="2470" t="s">
        <v>215</v>
      </c>
      <c r="N420" s="2458"/>
      <c r="O420" s="500">
        <v>0.14225015099640734</v>
      </c>
      <c r="P420" s="478"/>
      <c r="Q420" s="478"/>
      <c r="X420" s="211"/>
      <c r="Y420" s="211"/>
      <c r="Z420" s="211"/>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4"/>
      <c r="BY420" s="214"/>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506"/>
      <c r="C421" s="2468" t="s">
        <v>211</v>
      </c>
      <c r="D421" s="2458"/>
      <c r="E421" s="498">
        <v>-8.3128305939422886E-2</v>
      </c>
      <c r="F421" s="478"/>
      <c r="G421" s="478"/>
      <c r="H421" s="2469" t="s">
        <v>215</v>
      </c>
      <c r="I421" s="2458"/>
      <c r="J421" s="499">
        <v>8.9444592251234772E-2</v>
      </c>
      <c r="K421" s="478"/>
      <c r="L421" s="478"/>
      <c r="M421" s="2470" t="s">
        <v>213</v>
      </c>
      <c r="N421" s="2458"/>
      <c r="O421" s="500">
        <v>0.131222317414635</v>
      </c>
      <c r="P421" s="478"/>
      <c r="Q421" s="478"/>
      <c r="X421" s="211"/>
      <c r="Y421" s="211"/>
      <c r="Z421" s="211"/>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4"/>
      <c r="BY421" s="214"/>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506"/>
      <c r="C422" s="2468" t="s">
        <v>180</v>
      </c>
      <c r="D422" s="2458"/>
      <c r="E422" s="498">
        <v>-8.023331826180613E-2</v>
      </c>
      <c r="F422" s="478"/>
      <c r="G422" s="478"/>
      <c r="H422" s="2469" t="s">
        <v>216</v>
      </c>
      <c r="I422" s="2458"/>
      <c r="J422" s="499">
        <v>-6.5607941160823177E-2</v>
      </c>
      <c r="K422" s="478"/>
      <c r="L422" s="478"/>
      <c r="M422" s="2470" t="s">
        <v>180</v>
      </c>
      <c r="N422" s="2458"/>
      <c r="O422" s="500">
        <v>-8.372690981044667E-2</v>
      </c>
      <c r="P422" s="478"/>
      <c r="Q422" s="478"/>
      <c r="X422" s="211"/>
      <c r="Y422" s="211"/>
      <c r="Z422" s="211"/>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4"/>
      <c r="BY422" s="214"/>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506"/>
      <c r="C423" s="2468" t="s">
        <v>216</v>
      </c>
      <c r="D423" s="2458"/>
      <c r="E423" s="498">
        <v>-4.5244219521464187E-2</v>
      </c>
      <c r="F423" s="478"/>
      <c r="G423" s="478"/>
      <c r="H423" s="2469" t="s">
        <v>217</v>
      </c>
      <c r="I423" s="2458"/>
      <c r="J423" s="499">
        <v>-2.9372248029488724E-2</v>
      </c>
      <c r="K423" s="478"/>
      <c r="L423" s="478"/>
      <c r="M423" s="2470" t="s">
        <v>216</v>
      </c>
      <c r="N423" s="2458"/>
      <c r="O423" s="500">
        <v>-5.2993070924831055E-2</v>
      </c>
      <c r="P423" s="478"/>
      <c r="Q423" s="478"/>
      <c r="X423" s="211"/>
      <c r="Y423" s="211"/>
      <c r="Z423" s="211"/>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4"/>
      <c r="BY423" s="214"/>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506"/>
      <c r="C424" s="2468" t="s">
        <v>218</v>
      </c>
      <c r="D424" s="2458"/>
      <c r="E424" s="498">
        <v>-4.2878433893497866E-2</v>
      </c>
      <c r="F424" s="478"/>
      <c r="G424" s="478"/>
      <c r="H424" s="2469" t="s">
        <v>180</v>
      </c>
      <c r="I424" s="2458"/>
      <c r="J424" s="499">
        <v>2.7647656466104398E-2</v>
      </c>
      <c r="K424" s="478"/>
      <c r="L424" s="478"/>
      <c r="M424" s="2470" t="s">
        <v>219</v>
      </c>
      <c r="N424" s="2458"/>
      <c r="O424" s="500">
        <v>3.1613479642743275E-2</v>
      </c>
      <c r="P424" s="478"/>
      <c r="Q424" s="478"/>
      <c r="X424" s="211"/>
      <c r="Y424" s="211"/>
      <c r="Z424" s="211"/>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4"/>
      <c r="BY424" s="214"/>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506"/>
      <c r="C425" s="2468" t="s">
        <v>220</v>
      </c>
      <c r="D425" s="2458"/>
      <c r="E425" s="498">
        <v>-3.0242978577522422E-2</v>
      </c>
      <c r="F425" s="478"/>
      <c r="G425" s="478"/>
      <c r="H425" s="2469" t="s">
        <v>219</v>
      </c>
      <c r="I425" s="2458"/>
      <c r="J425" s="499">
        <v>1.7221077230858226E-2</v>
      </c>
      <c r="K425" s="478"/>
      <c r="L425" s="478"/>
      <c r="M425" s="2470" t="s">
        <v>217</v>
      </c>
      <c r="N425" s="2458"/>
      <c r="O425" s="500">
        <v>6.7587564682549508E-3</v>
      </c>
      <c r="P425" s="478"/>
      <c r="Q425" s="478"/>
      <c r="X425" s="211"/>
      <c r="Y425" s="211"/>
      <c r="Z425" s="211"/>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4"/>
      <c r="BY425" s="214"/>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506"/>
      <c r="C426" s="2468" t="s">
        <v>219</v>
      </c>
      <c r="D426" s="2458"/>
      <c r="E426" s="498">
        <v>2.6612384611061943E-2</v>
      </c>
      <c r="F426" s="478"/>
      <c r="G426" s="478"/>
      <c r="H426" s="2469" t="s">
        <v>218</v>
      </c>
      <c r="I426" s="2458"/>
      <c r="J426" s="499">
        <v>1.5296134486325002E-2</v>
      </c>
      <c r="K426" s="478"/>
      <c r="L426" s="478"/>
      <c r="M426" s="2470" t="s">
        <v>220</v>
      </c>
      <c r="N426" s="2458"/>
      <c r="O426" s="500">
        <v>3.6942511595244969E-3</v>
      </c>
      <c r="P426" s="478"/>
      <c r="Q426" s="478"/>
      <c r="X426" s="211"/>
      <c r="Y426" s="211"/>
      <c r="Z426" s="211"/>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4"/>
      <c r="BY426" s="214"/>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506"/>
      <c r="C427" s="2471" t="s">
        <v>217</v>
      </c>
      <c r="D427" s="2458"/>
      <c r="E427" s="501">
        <v>-2.5751053056916082E-2</v>
      </c>
      <c r="F427" s="478"/>
      <c r="G427" s="478"/>
      <c r="H427" s="2472" t="s">
        <v>220</v>
      </c>
      <c r="I427" s="2458"/>
      <c r="J427" s="502">
        <v>-1.3191649103430599E-2</v>
      </c>
      <c r="K427" s="478"/>
      <c r="L427" s="478"/>
      <c r="M427" s="2473" t="s">
        <v>218</v>
      </c>
      <c r="N427" s="2458"/>
      <c r="O427" s="503">
        <v>-2.7865768469481048E-3</v>
      </c>
      <c r="P427" s="478"/>
      <c r="Q427" s="478"/>
      <c r="X427" s="211"/>
      <c r="Y427" s="211"/>
      <c r="Z427" s="211"/>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4"/>
      <c r="BY427" s="214"/>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506"/>
      <c r="C428" s="2457"/>
      <c r="D428" s="2458"/>
      <c r="E428" s="494"/>
      <c r="F428" s="478"/>
      <c r="G428" s="478"/>
      <c r="H428" s="2457"/>
      <c r="I428" s="2458"/>
      <c r="J428" s="494"/>
      <c r="K428" s="478"/>
      <c r="L428" s="478"/>
      <c r="M428" s="2457"/>
      <c r="N428" s="2458"/>
      <c r="O428" s="494"/>
      <c r="P428" s="478"/>
      <c r="Q428" s="478"/>
      <c r="X428" s="211"/>
      <c r="Y428" s="211"/>
      <c r="Z428" s="211"/>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4"/>
      <c r="BY428" s="214"/>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506"/>
      <c r="C429" s="2457"/>
      <c r="D429" s="2458"/>
      <c r="E429" s="494"/>
      <c r="F429" s="478"/>
      <c r="G429" s="478"/>
      <c r="H429" s="2457"/>
      <c r="I429" s="2458"/>
      <c r="J429" s="494"/>
      <c r="K429" s="478"/>
      <c r="L429" s="478"/>
      <c r="M429" s="2457"/>
      <c r="N429" s="2458"/>
      <c r="O429" s="494"/>
      <c r="P429" s="478"/>
      <c r="Q429" s="478"/>
      <c r="X429" s="211"/>
      <c r="Y429" s="211"/>
      <c r="Z429" s="211"/>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4"/>
      <c r="BY429" s="214"/>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506"/>
      <c r="C430" s="2457"/>
      <c r="D430" s="2458"/>
      <c r="E430" s="478"/>
      <c r="F430" s="478"/>
      <c r="G430" s="478"/>
      <c r="H430" s="2457"/>
      <c r="I430" s="2458"/>
      <c r="J430" s="478"/>
      <c r="K430" s="478"/>
      <c r="L430" s="478"/>
      <c r="M430" s="2457"/>
      <c r="N430" s="2458"/>
      <c r="O430" s="478"/>
      <c r="P430" s="478"/>
      <c r="Q430" s="478"/>
      <c r="X430" s="211"/>
      <c r="Y430" s="211"/>
      <c r="Z430" s="211"/>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4"/>
      <c r="BY430" s="214"/>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506"/>
      <c r="C431" s="2462" t="s">
        <v>221</v>
      </c>
      <c r="D431" s="2458"/>
      <c r="E431" s="2458"/>
      <c r="F431" s="478"/>
      <c r="G431" s="478"/>
      <c r="H431" s="2463" t="s">
        <v>221</v>
      </c>
      <c r="I431" s="2458"/>
      <c r="J431" s="2458"/>
      <c r="K431" s="478"/>
      <c r="L431" s="478"/>
      <c r="M431" s="2464" t="s">
        <v>221</v>
      </c>
      <c r="N431" s="2458"/>
      <c r="O431" s="2458"/>
      <c r="P431" s="478"/>
      <c r="Q431" s="478"/>
      <c r="X431" s="211"/>
      <c r="Y431" s="211"/>
      <c r="Z431" s="211"/>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4"/>
      <c r="BY431" s="214"/>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506"/>
      <c r="C432" s="2457"/>
      <c r="D432" s="2458"/>
      <c r="E432" s="479" t="s">
        <v>222</v>
      </c>
      <c r="F432" s="478"/>
      <c r="G432" s="478"/>
      <c r="H432" s="2457"/>
      <c r="I432" s="2458"/>
      <c r="J432" s="480" t="s">
        <v>222</v>
      </c>
      <c r="K432" s="478"/>
      <c r="L432" s="478"/>
      <c r="M432" s="2457"/>
      <c r="N432" s="2458"/>
      <c r="O432" s="481" t="s">
        <v>222</v>
      </c>
      <c r="P432" s="478"/>
      <c r="Q432" s="478"/>
      <c r="X432" s="211"/>
      <c r="Y432" s="211"/>
      <c r="Z432" s="211"/>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4"/>
      <c r="BY432" s="214"/>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506"/>
      <c r="C433" s="2474" t="s">
        <v>216</v>
      </c>
      <c r="D433" s="2458"/>
      <c r="E433" s="495">
        <v>2.0470394001064411E-3</v>
      </c>
      <c r="F433" s="478"/>
      <c r="G433" s="478"/>
      <c r="H433" s="2475" t="s">
        <v>216</v>
      </c>
      <c r="I433" s="2458"/>
      <c r="J433" s="496">
        <v>4.3044019433620363E-3</v>
      </c>
      <c r="K433" s="478"/>
      <c r="L433" s="478"/>
      <c r="M433" s="2476" t="s">
        <v>216</v>
      </c>
      <c r="N433" s="2458"/>
      <c r="O433" s="497">
        <v>2.8082655660441745E-3</v>
      </c>
      <c r="P433" s="478"/>
      <c r="Q433" s="478"/>
      <c r="X433" s="211"/>
      <c r="Y433" s="211"/>
      <c r="Z433" s="211"/>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4"/>
      <c r="BY433" s="214"/>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506"/>
      <c r="C434" s="2468" t="s">
        <v>203</v>
      </c>
      <c r="D434" s="2458"/>
      <c r="E434" s="498">
        <v>0.47820801432950188</v>
      </c>
      <c r="F434" s="478"/>
      <c r="G434" s="478"/>
      <c r="H434" s="2469" t="s">
        <v>203</v>
      </c>
      <c r="I434" s="2458"/>
      <c r="J434" s="499">
        <v>0.44747825354107384</v>
      </c>
      <c r="K434" s="478"/>
      <c r="L434" s="478"/>
      <c r="M434" s="2470" t="s">
        <v>203</v>
      </c>
      <c r="N434" s="2458"/>
      <c r="O434" s="500">
        <v>0.30319366565357103</v>
      </c>
      <c r="P434" s="478"/>
      <c r="Q434" s="478"/>
      <c r="X434" s="211"/>
      <c r="Y434" s="211"/>
      <c r="Z434" s="211"/>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4"/>
      <c r="BY434" s="214"/>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506"/>
      <c r="C435" s="2468" t="s">
        <v>206</v>
      </c>
      <c r="D435" s="2458"/>
      <c r="E435" s="498">
        <v>0.32072953624455353</v>
      </c>
      <c r="F435" s="478"/>
      <c r="G435" s="478"/>
      <c r="H435" s="2469" t="s">
        <v>206</v>
      </c>
      <c r="I435" s="2458"/>
      <c r="J435" s="499">
        <v>0.27081422878201933</v>
      </c>
      <c r="K435" s="478"/>
      <c r="L435" s="478"/>
      <c r="M435" s="2470" t="s">
        <v>206</v>
      </c>
      <c r="N435" s="2458"/>
      <c r="O435" s="500">
        <v>0.28005065726733125</v>
      </c>
      <c r="P435" s="478"/>
      <c r="Q435" s="478"/>
      <c r="X435" s="211"/>
      <c r="Y435" s="211"/>
      <c r="Z435" s="211"/>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4"/>
      <c r="BY435" s="214"/>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506"/>
      <c r="C436" s="2468" t="s">
        <v>212</v>
      </c>
      <c r="D436" s="2458"/>
      <c r="E436" s="498">
        <v>0.1615963173813755</v>
      </c>
      <c r="F436" s="478"/>
      <c r="G436" s="478"/>
      <c r="H436" s="2469" t="s">
        <v>212</v>
      </c>
      <c r="I436" s="2458"/>
      <c r="J436" s="499">
        <v>0.15215235263495075</v>
      </c>
      <c r="K436" s="478"/>
      <c r="L436" s="478"/>
      <c r="M436" s="2470" t="s">
        <v>212</v>
      </c>
      <c r="N436" s="2458"/>
      <c r="O436" s="500">
        <v>4.5252346811002403E-2</v>
      </c>
      <c r="P436" s="478"/>
      <c r="Q436" s="478"/>
      <c r="X436" s="211"/>
      <c r="Y436" s="211"/>
      <c r="Z436" s="211"/>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4"/>
      <c r="BY436" s="214"/>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506"/>
      <c r="C437" s="2468" t="s">
        <v>214</v>
      </c>
      <c r="D437" s="2458"/>
      <c r="E437" s="498">
        <v>1.9793755812990272E-2</v>
      </c>
      <c r="F437" s="478"/>
      <c r="G437" s="478"/>
      <c r="H437" s="2469" t="s">
        <v>214</v>
      </c>
      <c r="I437" s="2458"/>
      <c r="J437" s="499">
        <v>1.7018278913157298E-2</v>
      </c>
      <c r="K437" s="478"/>
      <c r="L437" s="478"/>
      <c r="M437" s="2470" t="s">
        <v>214</v>
      </c>
      <c r="N437" s="2458"/>
      <c r="O437" s="500">
        <v>2.5748374867622131E-2</v>
      </c>
      <c r="P437" s="478"/>
      <c r="Q437" s="478"/>
      <c r="X437" s="211"/>
      <c r="Y437" s="211"/>
      <c r="Z437" s="211"/>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4"/>
      <c r="BY437" s="214"/>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506"/>
      <c r="C438" s="2468" t="s">
        <v>201</v>
      </c>
      <c r="D438" s="2458"/>
      <c r="E438" s="498">
        <v>0.54648951937654566</v>
      </c>
      <c r="F438" s="478"/>
      <c r="G438" s="478"/>
      <c r="H438" s="2469" t="s">
        <v>201</v>
      </c>
      <c r="I438" s="2458"/>
      <c r="J438" s="499">
        <v>0.56374783118004024</v>
      </c>
      <c r="K438" s="478"/>
      <c r="L438" s="478"/>
      <c r="M438" s="2470" t="s">
        <v>201</v>
      </c>
      <c r="N438" s="2458"/>
      <c r="O438" s="500">
        <v>0.2973747575146265</v>
      </c>
      <c r="P438" s="478"/>
      <c r="Q438" s="478"/>
      <c r="X438" s="211"/>
      <c r="Y438" s="211"/>
      <c r="Z438" s="211"/>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4"/>
      <c r="BY438" s="214"/>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506"/>
      <c r="C439" s="2468" t="s">
        <v>219</v>
      </c>
      <c r="D439" s="2458"/>
      <c r="E439" s="498">
        <v>7.0821901468708657E-4</v>
      </c>
      <c r="F439" s="478"/>
      <c r="G439" s="478"/>
      <c r="H439" s="2469" t="s">
        <v>219</v>
      </c>
      <c r="I439" s="2458"/>
      <c r="J439" s="499">
        <v>2.9656550099118364E-4</v>
      </c>
      <c r="K439" s="478"/>
      <c r="L439" s="478"/>
      <c r="M439" s="2470" t="s">
        <v>219</v>
      </c>
      <c r="N439" s="2458"/>
      <c r="O439" s="500">
        <v>9.9941209512214354E-4</v>
      </c>
      <c r="P439" s="478"/>
      <c r="Q439" s="478"/>
      <c r="X439" s="211"/>
      <c r="Y439" s="211"/>
      <c r="Z439" s="211"/>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4"/>
      <c r="BY439" s="214"/>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506"/>
      <c r="C440" s="2468" t="s">
        <v>208</v>
      </c>
      <c r="D440" s="2458"/>
      <c r="E440" s="498">
        <v>0.22306055635501945</v>
      </c>
      <c r="F440" s="478"/>
      <c r="G440" s="478"/>
      <c r="H440" s="2469" t="s">
        <v>208</v>
      </c>
      <c r="I440" s="2458"/>
      <c r="J440" s="499">
        <v>9.2981668238520748E-2</v>
      </c>
      <c r="K440" s="478"/>
      <c r="L440" s="478"/>
      <c r="M440" s="2470" t="s">
        <v>208</v>
      </c>
      <c r="N440" s="2458"/>
      <c r="O440" s="500">
        <v>0.19362605107142725</v>
      </c>
      <c r="P440" s="478"/>
      <c r="Q440" s="478"/>
      <c r="X440" s="211"/>
      <c r="Y440" s="211"/>
      <c r="Z440" s="211"/>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4"/>
      <c r="BY440" s="214"/>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506"/>
      <c r="C441" s="2468" t="s">
        <v>211</v>
      </c>
      <c r="D441" s="2458"/>
      <c r="E441" s="498">
        <v>6.9103152483582907E-3</v>
      </c>
      <c r="F441" s="478"/>
      <c r="G441" s="478"/>
      <c r="H441" s="2469" t="s">
        <v>211</v>
      </c>
      <c r="I441" s="2458"/>
      <c r="J441" s="499">
        <v>0.16559235373417192</v>
      </c>
      <c r="K441" s="478"/>
      <c r="L441" s="478"/>
      <c r="M441" s="2470" t="s">
        <v>211</v>
      </c>
      <c r="N441" s="2458"/>
      <c r="O441" s="500">
        <v>5.0236684290899565E-2</v>
      </c>
      <c r="P441" s="478"/>
      <c r="Q441" s="478"/>
      <c r="X441" s="211"/>
      <c r="Y441" s="211"/>
      <c r="Z441" s="211"/>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4"/>
      <c r="BY441" s="214"/>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506"/>
      <c r="C442" s="2468" t="s">
        <v>217</v>
      </c>
      <c r="D442" s="2458"/>
      <c r="E442" s="498">
        <v>6.6311673354010707E-4</v>
      </c>
      <c r="F442" s="478"/>
      <c r="G442" s="478"/>
      <c r="H442" s="2469" t="s">
        <v>217</v>
      </c>
      <c r="I442" s="2458"/>
      <c r="J442" s="499">
        <v>8.6272895430580419E-4</v>
      </c>
      <c r="K442" s="478"/>
      <c r="L442" s="478"/>
      <c r="M442" s="2470" t="s">
        <v>217</v>
      </c>
      <c r="N442" s="2458"/>
      <c r="O442" s="504">
        <v>4.5680788997178135E-5</v>
      </c>
      <c r="P442" s="478"/>
      <c r="Q442" s="478"/>
      <c r="X442" s="211"/>
      <c r="Y442" s="211"/>
      <c r="Z442" s="211"/>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4"/>
      <c r="BY442" s="214"/>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506"/>
      <c r="C443" s="2468" t="s">
        <v>200</v>
      </c>
      <c r="D443" s="2458"/>
      <c r="E443" s="498">
        <v>0.57523998215028971</v>
      </c>
      <c r="F443" s="478"/>
      <c r="G443" s="478"/>
      <c r="H443" s="2469" t="s">
        <v>200</v>
      </c>
      <c r="I443" s="2458"/>
      <c r="J443" s="499">
        <v>0.55018883417480624</v>
      </c>
      <c r="K443" s="478"/>
      <c r="L443" s="478"/>
      <c r="M443" s="2470" t="s">
        <v>200</v>
      </c>
      <c r="N443" s="2458"/>
      <c r="O443" s="500">
        <v>0.41526547162380206</v>
      </c>
      <c r="P443" s="478"/>
      <c r="Q443" s="478"/>
      <c r="X443" s="211"/>
      <c r="Y443" s="211"/>
      <c r="Z443" s="211"/>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4"/>
      <c r="BY443" s="214"/>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506"/>
      <c r="C444" s="2468" t="s">
        <v>210</v>
      </c>
      <c r="D444" s="2458"/>
      <c r="E444" s="498">
        <v>0.19002761969661597</v>
      </c>
      <c r="F444" s="478"/>
      <c r="G444" s="478"/>
      <c r="H444" s="2469" t="s">
        <v>210</v>
      </c>
      <c r="I444" s="2458"/>
      <c r="J444" s="499">
        <v>0.18727836431926509</v>
      </c>
      <c r="K444" s="478"/>
      <c r="L444" s="478"/>
      <c r="M444" s="2470" t="s">
        <v>210</v>
      </c>
      <c r="N444" s="2458"/>
      <c r="O444" s="500">
        <v>9.3184148130073419E-2</v>
      </c>
      <c r="P444" s="478"/>
      <c r="Q444" s="478"/>
      <c r="X444" s="211"/>
      <c r="Y444" s="211"/>
      <c r="Z444" s="211"/>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4"/>
      <c r="BY444" s="214"/>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506"/>
      <c r="C445" s="2468" t="s">
        <v>198</v>
      </c>
      <c r="D445" s="2458"/>
      <c r="E445" s="498">
        <v>0.66217000378424662</v>
      </c>
      <c r="F445" s="478"/>
      <c r="G445" s="478"/>
      <c r="H445" s="2469" t="s">
        <v>198</v>
      </c>
      <c r="I445" s="2458"/>
      <c r="J445" s="499">
        <v>0.65656274026027395</v>
      </c>
      <c r="K445" s="478"/>
      <c r="L445" s="478"/>
      <c r="M445" s="2470" t="s">
        <v>198</v>
      </c>
      <c r="N445" s="2458"/>
      <c r="O445" s="500">
        <v>0.43771720895475963</v>
      </c>
      <c r="P445" s="478"/>
      <c r="Q445" s="478"/>
      <c r="X445" s="211"/>
      <c r="Y445" s="211"/>
      <c r="Z445" s="211"/>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4"/>
      <c r="BY445" s="214"/>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468" t="s">
        <v>204</v>
      </c>
      <c r="D446" s="2458"/>
      <c r="E446" s="498">
        <v>0.43195772363974766</v>
      </c>
      <c r="F446" s="478"/>
      <c r="G446" s="478"/>
      <c r="H446" s="2469" t="s">
        <v>204</v>
      </c>
      <c r="I446" s="2458"/>
      <c r="J446" s="499">
        <v>0.43186513874679267</v>
      </c>
      <c r="K446" s="478"/>
      <c r="L446" s="478"/>
      <c r="M446" s="2470" t="s">
        <v>204</v>
      </c>
      <c r="N446" s="2458"/>
      <c r="O446" s="500">
        <v>0.307597023137687</v>
      </c>
      <c r="P446" s="478"/>
      <c r="Q446" s="478"/>
      <c r="X446" s="211"/>
      <c r="Y446" s="211"/>
      <c r="Z446" s="211"/>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4"/>
      <c r="BY446" s="214"/>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468" t="s">
        <v>207</v>
      </c>
      <c r="D447" s="2458"/>
      <c r="E447" s="498">
        <v>0.31917325595298357</v>
      </c>
      <c r="F447" s="478"/>
      <c r="G447" s="478"/>
      <c r="H447" s="2469" t="s">
        <v>207</v>
      </c>
      <c r="I447" s="2458"/>
      <c r="J447" s="499">
        <v>0.29890357362299497</v>
      </c>
      <c r="K447" s="478"/>
      <c r="L447" s="478"/>
      <c r="M447" s="2470" t="s">
        <v>207</v>
      </c>
      <c r="N447" s="2458"/>
      <c r="O447" s="500">
        <v>0.13952026941952697</v>
      </c>
      <c r="P447" s="478"/>
      <c r="Q447" s="478"/>
      <c r="X447" s="211"/>
      <c r="Y447" s="211"/>
      <c r="Z447" s="211"/>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4"/>
      <c r="BY447" s="214"/>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468" t="s">
        <v>202</v>
      </c>
      <c r="D448" s="2458"/>
      <c r="E448" s="498">
        <v>0.42200480274740498</v>
      </c>
      <c r="F448" s="478"/>
      <c r="G448" s="478"/>
      <c r="H448" s="2469" t="s">
        <v>202</v>
      </c>
      <c r="I448" s="2458"/>
      <c r="J448" s="499">
        <v>0.4196963571623511</v>
      </c>
      <c r="K448" s="478"/>
      <c r="L448" s="478"/>
      <c r="M448" s="2470" t="s">
        <v>202</v>
      </c>
      <c r="N448" s="2458"/>
      <c r="O448" s="500">
        <v>0.32260347371080689</v>
      </c>
      <c r="P448" s="478"/>
      <c r="Q448" s="478"/>
      <c r="X448" s="211"/>
      <c r="Y448" s="211"/>
      <c r="Z448" s="211"/>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4"/>
      <c r="BY448" s="214"/>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468" t="s">
        <v>205</v>
      </c>
      <c r="D449" s="2458"/>
      <c r="E449" s="498">
        <v>0.39792326368091291</v>
      </c>
      <c r="F449" s="478"/>
      <c r="G449" s="478"/>
      <c r="H449" s="2469" t="s">
        <v>205</v>
      </c>
      <c r="I449" s="2458"/>
      <c r="J449" s="499">
        <v>0.39807683052206438</v>
      </c>
      <c r="K449" s="478"/>
      <c r="L449" s="478"/>
      <c r="M449" s="2470" t="s">
        <v>205</v>
      </c>
      <c r="N449" s="2458"/>
      <c r="O449" s="500">
        <v>0.30233515936993116</v>
      </c>
      <c r="P449" s="478"/>
      <c r="Q449" s="478"/>
      <c r="X449" s="211"/>
      <c r="Y449" s="211"/>
      <c r="Z449" s="211"/>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4"/>
      <c r="BY449" s="214"/>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468" t="s">
        <v>199</v>
      </c>
      <c r="D450" s="2458"/>
      <c r="E450" s="498">
        <v>0.55681784234240894</v>
      </c>
      <c r="F450" s="478"/>
      <c r="G450" s="478"/>
      <c r="H450" s="2469" t="s">
        <v>199</v>
      </c>
      <c r="I450" s="2458"/>
      <c r="J450" s="499">
        <v>0.54858787255656849</v>
      </c>
      <c r="K450" s="478"/>
      <c r="L450" s="478"/>
      <c r="M450" s="2470" t="s">
        <v>199</v>
      </c>
      <c r="N450" s="2458"/>
      <c r="O450" s="500">
        <v>0.47055032946888131</v>
      </c>
      <c r="P450" s="478"/>
      <c r="Q450" s="478"/>
      <c r="X450" s="211"/>
      <c r="Y450" s="211"/>
      <c r="Z450" s="211"/>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4"/>
      <c r="BY450" s="214"/>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468" t="s">
        <v>180</v>
      </c>
      <c r="D451" s="2458"/>
      <c r="E451" s="498">
        <v>8.4175483161194622E-2</v>
      </c>
      <c r="F451" s="478"/>
      <c r="G451" s="478"/>
      <c r="H451" s="2469" t="s">
        <v>180</v>
      </c>
      <c r="I451" s="2458"/>
      <c r="J451" s="499">
        <v>8.2317600783948924E-2</v>
      </c>
      <c r="K451" s="478"/>
      <c r="L451" s="478"/>
      <c r="M451" s="2470" t="s">
        <v>180</v>
      </c>
      <c r="N451" s="2458"/>
      <c r="O451" s="500">
        <v>4.0553783841216384E-2</v>
      </c>
      <c r="P451" s="478"/>
      <c r="Q451" s="478"/>
      <c r="X451" s="211"/>
      <c r="Y451" s="211"/>
      <c r="Z451" s="211"/>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4"/>
      <c r="BY451" s="214"/>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468" t="s">
        <v>215</v>
      </c>
      <c r="D452" s="2458"/>
      <c r="E452" s="498">
        <v>8.0151832806696372E-3</v>
      </c>
      <c r="F452" s="478"/>
      <c r="G452" s="478"/>
      <c r="H452" s="2469" t="s">
        <v>215</v>
      </c>
      <c r="I452" s="2458"/>
      <c r="J452" s="499">
        <v>8.0003350829896472E-3</v>
      </c>
      <c r="K452" s="478"/>
      <c r="L452" s="478"/>
      <c r="M452" s="2470" t="s">
        <v>215</v>
      </c>
      <c r="N452" s="2458"/>
      <c r="O452" s="500">
        <v>2.0235105458500689E-2</v>
      </c>
      <c r="P452" s="478"/>
      <c r="Q452" s="478"/>
      <c r="X452" s="211"/>
      <c r="Y452" s="211"/>
      <c r="Z452" s="211"/>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4"/>
      <c r="BY452" s="214"/>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468" t="s">
        <v>213</v>
      </c>
      <c r="D453" s="2458"/>
      <c r="E453" s="498">
        <v>4.3193247474768943E-2</v>
      </c>
      <c r="F453" s="478"/>
      <c r="G453" s="478"/>
      <c r="H453" s="2469" t="s">
        <v>213</v>
      </c>
      <c r="I453" s="2458"/>
      <c r="J453" s="499">
        <v>3.7026896320320447E-2</v>
      </c>
      <c r="K453" s="478"/>
      <c r="L453" s="478"/>
      <c r="M453" s="2470" t="s">
        <v>213</v>
      </c>
      <c r="N453" s="2458"/>
      <c r="O453" s="500">
        <v>1.7219296587667219E-2</v>
      </c>
      <c r="P453" s="478"/>
      <c r="Q453" s="478"/>
      <c r="X453" s="211"/>
      <c r="Y453" s="211"/>
      <c r="Z453" s="211"/>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4"/>
      <c r="BY453" s="214"/>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468" t="s">
        <v>209</v>
      </c>
      <c r="D454" s="2458"/>
      <c r="E454" s="498">
        <v>0.20995699356683023</v>
      </c>
      <c r="F454" s="478"/>
      <c r="G454" s="478"/>
      <c r="H454" s="2469" t="s">
        <v>209</v>
      </c>
      <c r="I454" s="2458"/>
      <c r="J454" s="499">
        <v>0.2050661106517184</v>
      </c>
      <c r="K454" s="478"/>
      <c r="L454" s="478"/>
      <c r="M454" s="2470" t="s">
        <v>209</v>
      </c>
      <c r="N454" s="2458"/>
      <c r="O454" s="500">
        <v>0.16439326467459162</v>
      </c>
      <c r="P454" s="478"/>
      <c r="Q454" s="478"/>
      <c r="X454" s="211"/>
      <c r="Y454" s="211"/>
      <c r="Z454" s="211"/>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4"/>
      <c r="BY454" s="214"/>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468" t="s">
        <v>218</v>
      </c>
      <c r="D455" s="2458"/>
      <c r="E455" s="498">
        <v>1.8385600931590665E-3</v>
      </c>
      <c r="F455" s="478"/>
      <c r="G455" s="478"/>
      <c r="H455" s="2469" t="s">
        <v>218</v>
      </c>
      <c r="I455" s="2458"/>
      <c r="J455" s="499">
        <v>2.3397173022374104E-4</v>
      </c>
      <c r="K455" s="478"/>
      <c r="L455" s="478"/>
      <c r="M455" s="2470" t="s">
        <v>218</v>
      </c>
      <c r="N455" s="2458"/>
      <c r="O455" s="504">
        <v>7.7650105239472407E-6</v>
      </c>
      <c r="P455" s="478"/>
      <c r="Q455" s="478"/>
      <c r="X455" s="211"/>
      <c r="Y455" s="211"/>
      <c r="Z455" s="211"/>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4"/>
      <c r="BY455" s="214"/>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468" t="s">
        <v>220</v>
      </c>
      <c r="D456" s="2458"/>
      <c r="E456" s="498">
        <v>9.1463775324048013E-4</v>
      </c>
      <c r="F456" s="478"/>
      <c r="G456" s="478"/>
      <c r="H456" s="2469" t="s">
        <v>220</v>
      </c>
      <c r="I456" s="2458"/>
      <c r="J456" s="499">
        <v>1.7401960606804132E-4</v>
      </c>
      <c r="K456" s="478"/>
      <c r="L456" s="478"/>
      <c r="M456" s="2470" t="s">
        <v>220</v>
      </c>
      <c r="N456" s="2458"/>
      <c r="O456" s="504">
        <v>1.3647491629648089E-5</v>
      </c>
      <c r="P456" s="478"/>
      <c r="Q456" s="478"/>
      <c r="X456" s="211"/>
      <c r="Y456" s="211"/>
      <c r="Z456" s="211"/>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4"/>
      <c r="BY456" s="214"/>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471" t="s">
        <v>180</v>
      </c>
      <c r="D457" s="2458"/>
      <c r="E457" s="501">
        <v>6.437385359300273E-3</v>
      </c>
      <c r="F457" s="478"/>
      <c r="G457" s="478"/>
      <c r="H457" s="2472" t="s">
        <v>180</v>
      </c>
      <c r="I457" s="2458"/>
      <c r="J457" s="502">
        <v>7.6439290806772434E-4</v>
      </c>
      <c r="K457" s="478"/>
      <c r="L457" s="478"/>
      <c r="M457" s="2473" t="s">
        <v>180</v>
      </c>
      <c r="N457" s="2458"/>
      <c r="O457" s="503">
        <v>7.0101954264066707E-3</v>
      </c>
      <c r="P457" s="478"/>
      <c r="Q457" s="478"/>
      <c r="X457" s="211"/>
      <c r="Y457" s="211"/>
      <c r="Z457" s="211"/>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4"/>
      <c r="BY457" s="214"/>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457"/>
      <c r="D458" s="2458"/>
      <c r="E458" s="494"/>
      <c r="F458" s="478"/>
      <c r="G458" s="478"/>
      <c r="H458" s="2457"/>
      <c r="I458" s="2458"/>
      <c r="J458" s="494"/>
      <c r="K458" s="478"/>
      <c r="L458" s="478"/>
      <c r="M458" s="2457"/>
      <c r="N458" s="2458"/>
      <c r="O458" s="494"/>
      <c r="P458" s="478"/>
      <c r="Q458" s="478"/>
      <c r="X458" s="211"/>
      <c r="Y458" s="211"/>
      <c r="Z458" s="211"/>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4"/>
      <c r="BY458" s="214"/>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457"/>
      <c r="D459" s="2458"/>
      <c r="E459" s="478"/>
      <c r="F459" s="478"/>
      <c r="G459" s="478"/>
      <c r="H459" s="2457"/>
      <c r="I459" s="2458"/>
      <c r="J459" s="478"/>
      <c r="K459" s="478"/>
      <c r="L459" s="478"/>
      <c r="M459" s="2457"/>
      <c r="N459" s="2458"/>
      <c r="O459" s="478"/>
      <c r="P459" s="478"/>
      <c r="Q459" s="478"/>
      <c r="X459" s="211"/>
      <c r="Y459" s="211"/>
      <c r="Z459" s="211"/>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4"/>
      <c r="BY459" s="214"/>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462" t="s">
        <v>223</v>
      </c>
      <c r="D460" s="2458"/>
      <c r="E460" s="2458"/>
      <c r="F460" s="2458"/>
      <c r="G460" s="2458"/>
      <c r="H460" s="2463" t="s">
        <v>223</v>
      </c>
      <c r="I460" s="2458"/>
      <c r="J460" s="2458"/>
      <c r="K460" s="2458"/>
      <c r="L460" s="2458"/>
      <c r="M460" s="2464" t="s">
        <v>223</v>
      </c>
      <c r="N460" s="2458"/>
      <c r="O460" s="2458"/>
      <c r="P460" s="2458"/>
      <c r="Q460" s="2458"/>
      <c r="X460" s="211"/>
      <c r="Y460" s="211"/>
      <c r="Z460" s="211"/>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4"/>
      <c r="BY460" s="214"/>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477" t="s">
        <v>196</v>
      </c>
      <c r="D461" s="2458"/>
      <c r="E461" s="2478" t="s">
        <v>224</v>
      </c>
      <c r="F461" s="2479"/>
      <c r="G461" s="2480"/>
      <c r="H461" s="2481" t="s">
        <v>196</v>
      </c>
      <c r="I461" s="2458"/>
      <c r="J461" s="2482" t="s">
        <v>224</v>
      </c>
      <c r="K461" s="2483"/>
      <c r="L461" s="2484"/>
      <c r="M461" s="2485" t="s">
        <v>196</v>
      </c>
      <c r="N461" s="2458"/>
      <c r="O461" s="2486" t="s">
        <v>224</v>
      </c>
      <c r="P461" s="2487"/>
      <c r="Q461" s="2488"/>
      <c r="X461" s="211"/>
      <c r="Y461" s="211"/>
      <c r="Z461" s="211"/>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4"/>
      <c r="BY461" s="214"/>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458"/>
      <c r="D462" s="2458"/>
      <c r="E462" s="482" t="s">
        <v>181</v>
      </c>
      <c r="F462" s="483" t="s">
        <v>225</v>
      </c>
      <c r="G462" s="484" t="s">
        <v>226</v>
      </c>
      <c r="H462" s="2458"/>
      <c r="I462" s="2458"/>
      <c r="J462" s="485" t="s">
        <v>181</v>
      </c>
      <c r="K462" s="486" t="s">
        <v>225</v>
      </c>
      <c r="L462" s="487" t="s">
        <v>226</v>
      </c>
      <c r="M462" s="2458"/>
      <c r="N462" s="2458"/>
      <c r="O462" s="488" t="s">
        <v>181</v>
      </c>
      <c r="P462" s="489" t="s">
        <v>225</v>
      </c>
      <c r="Q462" s="490" t="s">
        <v>226</v>
      </c>
      <c r="X462" s="211"/>
      <c r="Y462" s="211"/>
      <c r="Z462" s="211"/>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4"/>
      <c r="BY462" s="214"/>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459" t="s">
        <v>197</v>
      </c>
      <c r="D463" s="2458"/>
      <c r="E463" s="505">
        <v>5.6700523745804512</v>
      </c>
      <c r="F463" s="506">
        <v>22.680209498321805</v>
      </c>
      <c r="G463" s="507">
        <v>22.680209498321805</v>
      </c>
      <c r="H463" s="2460" t="s">
        <v>197</v>
      </c>
      <c r="I463" s="2458"/>
      <c r="J463" s="508">
        <v>5.5399917018710472</v>
      </c>
      <c r="K463" s="509">
        <v>22.159966807484189</v>
      </c>
      <c r="L463" s="510">
        <v>22.159966807484189</v>
      </c>
      <c r="M463" s="2461" t="s">
        <v>197</v>
      </c>
      <c r="N463" s="2458"/>
      <c r="O463" s="511">
        <v>3.9375420382326483</v>
      </c>
      <c r="P463" s="512">
        <v>15.750168152930593</v>
      </c>
      <c r="Q463" s="513">
        <v>15.750168152930593</v>
      </c>
      <c r="X463" s="211"/>
      <c r="Y463" s="211"/>
      <c r="Z463" s="211"/>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4"/>
      <c r="BY463" s="214"/>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457"/>
      <c r="D464" s="2458"/>
      <c r="E464" s="494"/>
      <c r="F464" s="494"/>
      <c r="G464" s="494"/>
      <c r="H464" s="2457"/>
      <c r="I464" s="2458"/>
      <c r="J464" s="494"/>
      <c r="K464" s="494"/>
      <c r="L464" s="494"/>
      <c r="M464" s="2457"/>
      <c r="N464" s="2458"/>
      <c r="O464" s="494"/>
      <c r="P464" s="494"/>
      <c r="Q464" s="494"/>
      <c r="X464" s="211"/>
      <c r="Y464" s="211"/>
      <c r="Z464" s="211"/>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4"/>
      <c r="BY464" s="214"/>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457"/>
      <c r="D465" s="2458"/>
      <c r="E465" s="478"/>
      <c r="F465" s="478"/>
      <c r="G465" s="478"/>
      <c r="H465" s="2457"/>
      <c r="I465" s="2458"/>
      <c r="J465" s="478"/>
      <c r="K465" s="478"/>
      <c r="L465" s="478"/>
      <c r="M465" s="2457"/>
      <c r="N465" s="2458"/>
      <c r="O465" s="478"/>
      <c r="P465" s="478"/>
      <c r="Q465" s="478"/>
      <c r="X465" s="211"/>
      <c r="Y465" s="211"/>
      <c r="Z465" s="211"/>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4"/>
      <c r="BY465" s="214"/>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462" t="s">
        <v>227</v>
      </c>
      <c r="D466" s="2458"/>
      <c r="E466" s="2458"/>
      <c r="F466" s="478"/>
      <c r="G466" s="478"/>
      <c r="H466" s="2463" t="s">
        <v>227</v>
      </c>
      <c r="I466" s="2458"/>
      <c r="J466" s="2458"/>
      <c r="K466" s="478"/>
      <c r="L466" s="478"/>
      <c r="M466" s="2464" t="s">
        <v>227</v>
      </c>
      <c r="N466" s="2458"/>
      <c r="O466" s="2458"/>
      <c r="P466" s="478"/>
      <c r="Q466" s="478"/>
      <c r="X466" s="211"/>
      <c r="Y466" s="211"/>
      <c r="Z466" s="211"/>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4"/>
      <c r="BY466" s="214"/>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457"/>
      <c r="D467" s="2458"/>
      <c r="E467" s="491" t="s">
        <v>196</v>
      </c>
      <c r="F467" s="478"/>
      <c r="G467" s="478"/>
      <c r="H467" s="2457"/>
      <c r="I467" s="2458"/>
      <c r="J467" s="492" t="s">
        <v>196</v>
      </c>
      <c r="K467" s="478"/>
      <c r="L467" s="478"/>
      <c r="M467" s="2457"/>
      <c r="N467" s="2458"/>
      <c r="O467" s="493" t="s">
        <v>196</v>
      </c>
      <c r="P467" s="478"/>
      <c r="Q467" s="478"/>
      <c r="X467" s="211"/>
      <c r="Y467" s="211"/>
      <c r="Z467" s="211"/>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4"/>
      <c r="BY467" s="214"/>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458"/>
      <c r="D468" s="2458"/>
      <c r="E468" s="514" t="s">
        <v>197</v>
      </c>
      <c r="F468" s="478"/>
      <c r="G468" s="478"/>
      <c r="H468" s="2458"/>
      <c r="I468" s="2458"/>
      <c r="J468" s="515" t="s">
        <v>197</v>
      </c>
      <c r="K468" s="478"/>
      <c r="L468" s="478"/>
      <c r="M468" s="2458"/>
      <c r="N468" s="2458"/>
      <c r="O468" s="516" t="s">
        <v>197</v>
      </c>
      <c r="P468" s="478"/>
      <c r="Q468" s="478"/>
      <c r="X468" s="211"/>
      <c r="Y468" s="211"/>
      <c r="Z468" s="211"/>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4"/>
      <c r="BY468" s="214"/>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474" t="s">
        <v>216</v>
      </c>
      <c r="D469" s="2458"/>
      <c r="E469" s="495">
        <v>-7.9795064547021882E-3</v>
      </c>
      <c r="F469" s="478"/>
      <c r="G469" s="478"/>
      <c r="H469" s="2475" t="s">
        <v>216</v>
      </c>
      <c r="I469" s="2458"/>
      <c r="J469" s="496">
        <v>-1.1842606395721694E-2</v>
      </c>
      <c r="K469" s="478"/>
      <c r="L469" s="478"/>
      <c r="M469" s="2476" t="s">
        <v>216</v>
      </c>
      <c r="N469" s="2458"/>
      <c r="O469" s="497">
        <v>-1.3458414008099532E-2</v>
      </c>
      <c r="P469" s="478"/>
      <c r="Q469" s="478"/>
      <c r="X469" s="211"/>
      <c r="Y469" s="211"/>
      <c r="Z469" s="211"/>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4"/>
      <c r="BY469" s="214"/>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468" t="s">
        <v>203</v>
      </c>
      <c r="D470" s="2458"/>
      <c r="E470" s="498">
        <v>-0.12196110614077561</v>
      </c>
      <c r="F470" s="478"/>
      <c r="G470" s="478"/>
      <c r="H470" s="2469" t="s">
        <v>203</v>
      </c>
      <c r="I470" s="2458"/>
      <c r="J470" s="499">
        <v>-0.12074714002243744</v>
      </c>
      <c r="K470" s="478"/>
      <c r="L470" s="478"/>
      <c r="M470" s="2470" t="s">
        <v>203</v>
      </c>
      <c r="N470" s="2458"/>
      <c r="O470" s="500">
        <v>-0.13984110866508581</v>
      </c>
      <c r="P470" s="478"/>
      <c r="Q470" s="478"/>
      <c r="X470" s="211"/>
      <c r="Y470" s="211"/>
      <c r="Z470" s="211"/>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4"/>
      <c r="BY470" s="214"/>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468" t="s">
        <v>206</v>
      </c>
      <c r="D471" s="2458"/>
      <c r="E471" s="498">
        <v>9.9880890945630324E-2</v>
      </c>
      <c r="F471" s="478"/>
      <c r="G471" s="478"/>
      <c r="H471" s="2469" t="s">
        <v>206</v>
      </c>
      <c r="I471" s="2458"/>
      <c r="J471" s="499">
        <v>9.393482382074457E-2</v>
      </c>
      <c r="K471" s="478"/>
      <c r="L471" s="478"/>
      <c r="M471" s="2470" t="s">
        <v>206</v>
      </c>
      <c r="N471" s="2458"/>
      <c r="O471" s="500">
        <v>0.13439808934815259</v>
      </c>
      <c r="P471" s="478"/>
      <c r="Q471" s="478"/>
      <c r="X471" s="211"/>
      <c r="Y471" s="211"/>
      <c r="Z471" s="211"/>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4"/>
      <c r="BY471" s="214"/>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468" t="s">
        <v>212</v>
      </c>
      <c r="D472" s="2458"/>
      <c r="E472" s="498">
        <v>7.0897130720132706E-2</v>
      </c>
      <c r="F472" s="478"/>
      <c r="G472" s="478"/>
      <c r="H472" s="2469" t="s">
        <v>212</v>
      </c>
      <c r="I472" s="2458"/>
      <c r="J472" s="499">
        <v>7.0409331634280745E-2</v>
      </c>
      <c r="K472" s="478"/>
      <c r="L472" s="478"/>
      <c r="M472" s="2470" t="s">
        <v>212</v>
      </c>
      <c r="N472" s="2458"/>
      <c r="O472" s="500">
        <v>5.4025071455707958E-2</v>
      </c>
      <c r="P472" s="478"/>
      <c r="Q472" s="478"/>
      <c r="X472" s="211"/>
      <c r="Y472" s="211"/>
      <c r="Z472" s="211"/>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4"/>
      <c r="BY472" s="214"/>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468" t="s">
        <v>214</v>
      </c>
      <c r="D473" s="2458"/>
      <c r="E473" s="498">
        <v>2.4812871909872976E-2</v>
      </c>
      <c r="F473" s="478"/>
      <c r="G473" s="478"/>
      <c r="H473" s="2469" t="s">
        <v>214</v>
      </c>
      <c r="I473" s="2458"/>
      <c r="J473" s="499">
        <v>2.3547711390938812E-2</v>
      </c>
      <c r="K473" s="478"/>
      <c r="L473" s="478"/>
      <c r="M473" s="2470" t="s">
        <v>214</v>
      </c>
      <c r="N473" s="2458"/>
      <c r="O473" s="500">
        <v>4.075207324661894E-2</v>
      </c>
      <c r="P473" s="478"/>
      <c r="Q473" s="478"/>
      <c r="X473" s="211"/>
      <c r="Y473" s="211"/>
      <c r="Z473" s="211"/>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4"/>
      <c r="BY473" s="214"/>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468" t="s">
        <v>201</v>
      </c>
      <c r="D474" s="2458"/>
      <c r="E474" s="498">
        <v>0.13037785996221171</v>
      </c>
      <c r="F474" s="478"/>
      <c r="G474" s="478"/>
      <c r="H474" s="2469" t="s">
        <v>201</v>
      </c>
      <c r="I474" s="2458"/>
      <c r="J474" s="499">
        <v>0.13552934138023653</v>
      </c>
      <c r="K474" s="478"/>
      <c r="L474" s="478"/>
      <c r="M474" s="2470" t="s">
        <v>201</v>
      </c>
      <c r="N474" s="2458"/>
      <c r="O474" s="500">
        <v>0.13849268877715259</v>
      </c>
      <c r="P474" s="478"/>
      <c r="Q474" s="478"/>
      <c r="X474" s="211"/>
      <c r="Y474" s="211"/>
      <c r="Z474" s="211"/>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4"/>
      <c r="BY474" s="214"/>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468" t="s">
        <v>219</v>
      </c>
      <c r="D475" s="2458"/>
      <c r="E475" s="498">
        <v>4.693498904942848E-3</v>
      </c>
      <c r="F475" s="478"/>
      <c r="G475" s="478"/>
      <c r="H475" s="2469" t="s">
        <v>219</v>
      </c>
      <c r="I475" s="2458"/>
      <c r="J475" s="499">
        <v>3.1085023511934267E-3</v>
      </c>
      <c r="K475" s="478"/>
      <c r="L475" s="478"/>
      <c r="M475" s="2470" t="s">
        <v>219</v>
      </c>
      <c r="N475" s="2458"/>
      <c r="O475" s="500">
        <v>8.028734508935648E-3</v>
      </c>
      <c r="P475" s="478"/>
      <c r="Q475" s="478"/>
      <c r="X475" s="211"/>
      <c r="Y475" s="211"/>
      <c r="Z475" s="211"/>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4"/>
      <c r="BY475" s="214"/>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468" t="s">
        <v>208</v>
      </c>
      <c r="D476" s="2458"/>
      <c r="E476" s="498">
        <v>-8.3296033295198968E-2</v>
      </c>
      <c r="F476" s="478"/>
      <c r="G476" s="478"/>
      <c r="H476" s="2469" t="s">
        <v>208</v>
      </c>
      <c r="I476" s="2458"/>
      <c r="J476" s="499">
        <v>-5.5041410251262732E-2</v>
      </c>
      <c r="K476" s="478"/>
      <c r="L476" s="478"/>
      <c r="M476" s="2470" t="s">
        <v>208</v>
      </c>
      <c r="N476" s="2458"/>
      <c r="O476" s="500">
        <v>-0.11175235672962104</v>
      </c>
      <c r="P476" s="478"/>
      <c r="Q476" s="478"/>
      <c r="X476" s="211"/>
      <c r="Y476" s="211"/>
      <c r="Z476" s="211"/>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4"/>
      <c r="BY476" s="214"/>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468" t="s">
        <v>211</v>
      </c>
      <c r="D477" s="2458"/>
      <c r="E477" s="498">
        <v>-1.4660941460099627E-2</v>
      </c>
      <c r="F477" s="478"/>
      <c r="G477" s="478"/>
      <c r="H477" s="2469" t="s">
        <v>211</v>
      </c>
      <c r="I477" s="2458"/>
      <c r="J477" s="499">
        <v>-7.3453251546394982E-2</v>
      </c>
      <c r="K477" s="478"/>
      <c r="L477" s="478"/>
      <c r="M477" s="2470" t="s">
        <v>211</v>
      </c>
      <c r="N477" s="2458"/>
      <c r="O477" s="500">
        <v>5.692267229119656E-2</v>
      </c>
      <c r="P477" s="478"/>
      <c r="Q477" s="478"/>
      <c r="X477" s="211"/>
      <c r="Y477" s="211"/>
      <c r="Z477" s="211"/>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4"/>
      <c r="BY477" s="214"/>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468" t="s">
        <v>217</v>
      </c>
      <c r="D478" s="2458"/>
      <c r="E478" s="498">
        <v>-4.5415899811369021E-3</v>
      </c>
      <c r="F478" s="478"/>
      <c r="G478" s="478"/>
      <c r="H478" s="2469" t="s">
        <v>217</v>
      </c>
      <c r="I478" s="2458"/>
      <c r="J478" s="499">
        <v>-5.3018577662433493E-3</v>
      </c>
      <c r="K478" s="478"/>
      <c r="L478" s="478"/>
      <c r="M478" s="2470" t="s">
        <v>217</v>
      </c>
      <c r="N478" s="2458"/>
      <c r="O478" s="500">
        <v>1.7164912533323947E-3</v>
      </c>
      <c r="P478" s="478"/>
      <c r="Q478" s="478"/>
      <c r="X478" s="211"/>
      <c r="Y478" s="211"/>
      <c r="Z478" s="211"/>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4"/>
      <c r="BY478" s="214"/>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468" t="s">
        <v>200</v>
      </c>
      <c r="D479" s="2458"/>
      <c r="E479" s="498">
        <v>0.13376345002419138</v>
      </c>
      <c r="F479" s="478"/>
      <c r="G479" s="478"/>
      <c r="H479" s="2469" t="s">
        <v>200</v>
      </c>
      <c r="I479" s="2458"/>
      <c r="J479" s="499">
        <v>0.13388957776018887</v>
      </c>
      <c r="K479" s="478"/>
      <c r="L479" s="478"/>
      <c r="M479" s="2470" t="s">
        <v>200</v>
      </c>
      <c r="N479" s="2458"/>
      <c r="O479" s="500">
        <v>0.16365817636450966</v>
      </c>
      <c r="P479" s="478"/>
      <c r="Q479" s="478"/>
      <c r="X479" s="211"/>
      <c r="Y479" s="211"/>
      <c r="Z479" s="211"/>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4"/>
      <c r="BY479" s="214"/>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468" t="s">
        <v>210</v>
      </c>
      <c r="D480" s="2458"/>
      <c r="E480" s="498">
        <v>7.6881401858280365E-2</v>
      </c>
      <c r="F480" s="478"/>
      <c r="G480" s="478"/>
      <c r="H480" s="2469" t="s">
        <v>210</v>
      </c>
      <c r="I480" s="2458"/>
      <c r="J480" s="499">
        <v>7.8115045412905232E-2</v>
      </c>
      <c r="K480" s="478"/>
      <c r="L480" s="478"/>
      <c r="M480" s="2470" t="s">
        <v>210</v>
      </c>
      <c r="N480" s="2458"/>
      <c r="O480" s="500">
        <v>7.7525721406459705E-2</v>
      </c>
      <c r="P480" s="478"/>
      <c r="Q480" s="478"/>
      <c r="X480" s="211"/>
      <c r="Y480" s="211"/>
      <c r="Z480" s="211"/>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4"/>
      <c r="BY480" s="214"/>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468" t="s">
        <v>198</v>
      </c>
      <c r="D481" s="2458"/>
      <c r="E481" s="498">
        <v>0.1435151275038308</v>
      </c>
      <c r="F481" s="478"/>
      <c r="G481" s="478"/>
      <c r="H481" s="2469" t="s">
        <v>198</v>
      </c>
      <c r="I481" s="2458"/>
      <c r="J481" s="499">
        <v>0.14626115622429234</v>
      </c>
      <c r="K481" s="478"/>
      <c r="L481" s="478"/>
      <c r="M481" s="2470" t="s">
        <v>198</v>
      </c>
      <c r="N481" s="2458"/>
      <c r="O481" s="500">
        <v>0.1680241113628014</v>
      </c>
      <c r="P481" s="478"/>
      <c r="Q481" s="478"/>
      <c r="X481" s="211"/>
      <c r="Y481" s="211"/>
      <c r="Z481" s="211"/>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4"/>
      <c r="BY481" s="214"/>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468" t="s">
        <v>204</v>
      </c>
      <c r="D482" s="2458"/>
      <c r="E482" s="498">
        <v>0.11591337505962217</v>
      </c>
      <c r="F482" s="478"/>
      <c r="G482" s="478"/>
      <c r="H482" s="2469" t="s">
        <v>204</v>
      </c>
      <c r="I482" s="2458"/>
      <c r="J482" s="499">
        <v>0.11862192290738177</v>
      </c>
      <c r="K482" s="478"/>
      <c r="L482" s="478"/>
      <c r="M482" s="2470" t="s">
        <v>204</v>
      </c>
      <c r="N482" s="2458"/>
      <c r="O482" s="500">
        <v>0.14085292191239979</v>
      </c>
      <c r="P482" s="478"/>
      <c r="Q482" s="478"/>
      <c r="X482" s="211"/>
      <c r="Y482" s="211"/>
      <c r="Z482" s="211"/>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4"/>
      <c r="BY482" s="214"/>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468" t="s">
        <v>207</v>
      </c>
      <c r="D483" s="2458"/>
      <c r="E483" s="498">
        <v>9.9638269566072232E-2</v>
      </c>
      <c r="F483" s="478"/>
      <c r="G483" s="478"/>
      <c r="H483" s="2469" t="s">
        <v>207</v>
      </c>
      <c r="I483" s="2458"/>
      <c r="J483" s="499">
        <v>9.8686202972631851E-2</v>
      </c>
      <c r="K483" s="478"/>
      <c r="L483" s="478"/>
      <c r="M483" s="2470" t="s">
        <v>207</v>
      </c>
      <c r="N483" s="2458"/>
      <c r="O483" s="500">
        <v>9.4862256193452218E-2</v>
      </c>
      <c r="P483" s="478"/>
      <c r="Q483" s="478"/>
      <c r="X483" s="211"/>
      <c r="Y483" s="211"/>
      <c r="Z483" s="211"/>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4"/>
      <c r="BY483" s="214"/>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468" t="s">
        <v>202</v>
      </c>
      <c r="D484" s="2458"/>
      <c r="E484" s="498">
        <v>0.11457018814629373</v>
      </c>
      <c r="F484" s="478"/>
      <c r="G484" s="478"/>
      <c r="H484" s="2469" t="s">
        <v>202</v>
      </c>
      <c r="I484" s="2458"/>
      <c r="J484" s="499">
        <v>0.11693876034694552</v>
      </c>
      <c r="K484" s="478"/>
      <c r="L484" s="478"/>
      <c r="M484" s="2470" t="s">
        <v>202</v>
      </c>
      <c r="N484" s="2458"/>
      <c r="O484" s="500">
        <v>0.14424783920554277</v>
      </c>
      <c r="P484" s="478"/>
      <c r="Q484" s="478"/>
      <c r="X484" s="211"/>
      <c r="Y484" s="211"/>
      <c r="Z484" s="211"/>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4"/>
      <c r="BY484" s="214"/>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468" t="s">
        <v>205</v>
      </c>
      <c r="D485" s="2458"/>
      <c r="E485" s="498">
        <v>0.11125322123976543</v>
      </c>
      <c r="F485" s="478"/>
      <c r="G485" s="478"/>
      <c r="H485" s="2469" t="s">
        <v>205</v>
      </c>
      <c r="I485" s="2458"/>
      <c r="J485" s="499">
        <v>0.11388704805358614</v>
      </c>
      <c r="K485" s="478"/>
      <c r="L485" s="478"/>
      <c r="M485" s="2470" t="s">
        <v>205</v>
      </c>
      <c r="N485" s="2458"/>
      <c r="O485" s="500">
        <v>0.13964298517253121</v>
      </c>
      <c r="P485" s="478"/>
      <c r="Q485" s="478"/>
      <c r="X485" s="211"/>
      <c r="Y485" s="211"/>
      <c r="Z485" s="211"/>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4"/>
      <c r="BY485" s="214"/>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468" t="s">
        <v>199</v>
      </c>
      <c r="D486" s="2458"/>
      <c r="E486" s="498">
        <v>0.13160412470279614</v>
      </c>
      <c r="F486" s="478"/>
      <c r="G486" s="478"/>
      <c r="H486" s="2469" t="s">
        <v>199</v>
      </c>
      <c r="I486" s="2458"/>
      <c r="J486" s="499">
        <v>0.13369463720377517</v>
      </c>
      <c r="K486" s="478"/>
      <c r="L486" s="478"/>
      <c r="M486" s="2470" t="s">
        <v>199</v>
      </c>
      <c r="N486" s="2458"/>
      <c r="O486" s="500">
        <v>0.17421190808190204</v>
      </c>
      <c r="P486" s="478"/>
      <c r="Q486" s="478"/>
      <c r="X486" s="211"/>
      <c r="Y486" s="211"/>
      <c r="Z486" s="211"/>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4"/>
      <c r="BY486" s="214"/>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468" t="s">
        <v>180</v>
      </c>
      <c r="D487" s="2458"/>
      <c r="E487" s="498">
        <v>5.1168859655144665E-2</v>
      </c>
      <c r="F487" s="478"/>
      <c r="G487" s="478"/>
      <c r="H487" s="2469" t="s">
        <v>180</v>
      </c>
      <c r="I487" s="2458"/>
      <c r="J487" s="499">
        <v>5.1788965722961544E-2</v>
      </c>
      <c r="K487" s="478"/>
      <c r="L487" s="478"/>
      <c r="M487" s="2470" t="s">
        <v>180</v>
      </c>
      <c r="N487" s="2458"/>
      <c r="O487" s="500">
        <v>5.1143504936037434E-2</v>
      </c>
      <c r="P487" s="478"/>
      <c r="Q487" s="478"/>
      <c r="X487" s="211"/>
      <c r="Y487" s="211"/>
      <c r="Z487" s="211"/>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4"/>
      <c r="BY487" s="214"/>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468" t="s">
        <v>215</v>
      </c>
      <c r="D488" s="2458"/>
      <c r="E488" s="498">
        <v>1.578954656335942E-2</v>
      </c>
      <c r="F488" s="478"/>
      <c r="G488" s="478"/>
      <c r="H488" s="2469" t="s">
        <v>215</v>
      </c>
      <c r="I488" s="2458"/>
      <c r="J488" s="499">
        <v>1.6145257441635918E-2</v>
      </c>
      <c r="K488" s="478"/>
      <c r="L488" s="478"/>
      <c r="M488" s="2470" t="s">
        <v>215</v>
      </c>
      <c r="N488" s="2458"/>
      <c r="O488" s="500">
        <v>3.6126636773700531E-2</v>
      </c>
      <c r="P488" s="478"/>
      <c r="Q488" s="478"/>
      <c r="X488" s="211"/>
      <c r="Y488" s="211"/>
      <c r="Z488" s="211"/>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4"/>
      <c r="BY488" s="214"/>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468" t="s">
        <v>213</v>
      </c>
      <c r="D489" s="2458"/>
      <c r="E489" s="498">
        <v>3.6653956346874197E-2</v>
      </c>
      <c r="F489" s="478"/>
      <c r="G489" s="478"/>
      <c r="H489" s="2469" t="s">
        <v>213</v>
      </c>
      <c r="I489" s="2458"/>
      <c r="J489" s="499">
        <v>3.4733579385393121E-2</v>
      </c>
      <c r="K489" s="478"/>
      <c r="L489" s="478"/>
      <c r="M489" s="2470" t="s">
        <v>213</v>
      </c>
      <c r="N489" s="2458"/>
      <c r="O489" s="500">
        <v>3.3325947035103567E-2</v>
      </c>
      <c r="P489" s="478"/>
      <c r="Q489" s="478"/>
      <c r="X489" s="211"/>
      <c r="Y489" s="211"/>
      <c r="Z489" s="211"/>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4"/>
      <c r="BY489" s="214"/>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468" t="s">
        <v>209</v>
      </c>
      <c r="D490" s="2458"/>
      <c r="E490" s="498">
        <v>8.0812418114791021E-2</v>
      </c>
      <c r="F490" s="478"/>
      <c r="G490" s="478"/>
      <c r="H490" s="2469" t="s">
        <v>209</v>
      </c>
      <c r="I490" s="2458"/>
      <c r="J490" s="499">
        <v>8.1740602223365225E-2</v>
      </c>
      <c r="K490" s="478"/>
      <c r="L490" s="478"/>
      <c r="M490" s="2470" t="s">
        <v>209</v>
      </c>
      <c r="N490" s="2458"/>
      <c r="O490" s="500">
        <v>0.10297144485183386</v>
      </c>
      <c r="P490" s="478"/>
      <c r="Q490" s="478"/>
      <c r="X490" s="211"/>
      <c r="Y490" s="211"/>
      <c r="Z490" s="211"/>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4"/>
      <c r="BY490" s="214"/>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468" t="s">
        <v>218</v>
      </c>
      <c r="D491" s="2458"/>
      <c r="E491" s="498">
        <v>-7.5622641663289046E-3</v>
      </c>
      <c r="F491" s="478"/>
      <c r="G491" s="478"/>
      <c r="H491" s="2469" t="s">
        <v>218</v>
      </c>
      <c r="I491" s="2458"/>
      <c r="J491" s="499">
        <v>2.7610392414773774E-3</v>
      </c>
      <c r="K491" s="478"/>
      <c r="L491" s="478"/>
      <c r="M491" s="2470" t="s">
        <v>218</v>
      </c>
      <c r="N491" s="2458"/>
      <c r="O491" s="500">
        <v>-7.0769450075480332E-4</v>
      </c>
      <c r="P491" s="478"/>
      <c r="Q491" s="478"/>
      <c r="X491" s="211"/>
      <c r="Y491" s="211"/>
      <c r="Z491" s="211"/>
      <c r="AA491" s="21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4"/>
      <c r="BY491" s="214"/>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468" t="s">
        <v>220</v>
      </c>
      <c r="D492" s="2458"/>
      <c r="E492" s="498">
        <v>-5.3338093865068067E-3</v>
      </c>
      <c r="F492" s="478"/>
      <c r="G492" s="478"/>
      <c r="H492" s="2469" t="s">
        <v>220</v>
      </c>
      <c r="I492" s="2458"/>
      <c r="J492" s="499">
        <v>-2.3811676647413245E-3</v>
      </c>
      <c r="K492" s="478"/>
      <c r="L492" s="478"/>
      <c r="M492" s="2470" t="s">
        <v>220</v>
      </c>
      <c r="N492" s="2458"/>
      <c r="O492" s="500">
        <v>9.3821249999470439E-4</v>
      </c>
      <c r="P492" s="478"/>
      <c r="Q492" s="478"/>
      <c r="X492" s="211"/>
      <c r="Y492" s="211"/>
      <c r="Z492" s="211"/>
      <c r="AA492" s="21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4"/>
      <c r="BY492" s="214"/>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471" t="s">
        <v>180</v>
      </c>
      <c r="D493" s="2458"/>
      <c r="E493" s="501">
        <v>-1.415036633903102E-2</v>
      </c>
      <c r="F493" s="478"/>
      <c r="G493" s="478"/>
      <c r="H493" s="2472" t="s">
        <v>180</v>
      </c>
      <c r="I493" s="2458"/>
      <c r="J493" s="502">
        <v>4.9905591838281674E-3</v>
      </c>
      <c r="K493" s="478"/>
      <c r="L493" s="478"/>
      <c r="M493" s="2473" t="s">
        <v>180</v>
      </c>
      <c r="N493" s="2458"/>
      <c r="O493" s="503">
        <v>-2.1263750074914042E-2</v>
      </c>
      <c r="P493" s="478"/>
      <c r="Q493" s="478"/>
      <c r="X493" s="211"/>
      <c r="Y493" s="211"/>
      <c r="Z493" s="211"/>
      <c r="AA493" s="21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4"/>
      <c r="BY493" s="214"/>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457"/>
      <c r="D494" s="2458"/>
      <c r="E494" s="494"/>
      <c r="F494" s="478"/>
      <c r="G494" s="478"/>
      <c r="H494" s="2457"/>
      <c r="I494" s="2458"/>
      <c r="J494" s="494"/>
      <c r="K494" s="478"/>
      <c r="L494" s="478"/>
      <c r="M494" s="2457"/>
      <c r="N494" s="2458"/>
      <c r="O494" s="494"/>
      <c r="P494" s="478"/>
      <c r="Q494" s="478"/>
      <c r="X494" s="211"/>
      <c r="Y494" s="211"/>
      <c r="Z494" s="211"/>
      <c r="AA494" s="21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4"/>
      <c r="BY494" s="214"/>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457"/>
      <c r="D495" s="2458"/>
      <c r="E495" s="478"/>
      <c r="F495" s="478"/>
      <c r="G495" s="478"/>
      <c r="H495" s="2457"/>
      <c r="I495" s="2458"/>
      <c r="J495" s="478"/>
      <c r="K495" s="478"/>
      <c r="L495" s="478"/>
      <c r="M495" s="2457"/>
      <c r="N495" s="2458"/>
      <c r="O495" s="478"/>
      <c r="P495" s="478"/>
      <c r="Q495" s="478"/>
      <c r="X495" s="211"/>
      <c r="Y495" s="211"/>
      <c r="Z495" s="211"/>
      <c r="AA495" s="21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4"/>
      <c r="BY495" s="214"/>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462" t="s">
        <v>228</v>
      </c>
      <c r="D496" s="2458"/>
      <c r="E496" s="2458"/>
      <c r="F496" s="478"/>
      <c r="G496" s="478"/>
      <c r="H496" s="2463" t="s">
        <v>228</v>
      </c>
      <c r="I496" s="2458"/>
      <c r="J496" s="2458"/>
      <c r="K496" s="478"/>
      <c r="L496" s="478"/>
      <c r="M496" s="2464" t="s">
        <v>228</v>
      </c>
      <c r="N496" s="2458"/>
      <c r="O496" s="2458"/>
      <c r="P496" s="478"/>
      <c r="Q496" s="478"/>
      <c r="X496" s="211"/>
      <c r="Y496" s="211"/>
      <c r="Z496" s="211"/>
      <c r="AA496" s="21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4"/>
      <c r="BY496" s="214"/>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465" t="s">
        <v>196</v>
      </c>
      <c r="D497" s="2458"/>
      <c r="E497" s="517" t="s">
        <v>197</v>
      </c>
      <c r="F497" s="478"/>
      <c r="G497" s="478"/>
      <c r="H497" s="2466" t="s">
        <v>196</v>
      </c>
      <c r="I497" s="2458"/>
      <c r="J497" s="518" t="s">
        <v>197</v>
      </c>
      <c r="K497" s="478"/>
      <c r="L497" s="478"/>
      <c r="M497" s="2467" t="s">
        <v>196</v>
      </c>
      <c r="N497" s="2458"/>
      <c r="O497" s="519" t="s">
        <v>197</v>
      </c>
      <c r="P497" s="478"/>
      <c r="Q497" s="478"/>
      <c r="X497" s="211"/>
      <c r="Y497" s="211"/>
      <c r="Z497" s="211"/>
      <c r="AA497" s="21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4"/>
      <c r="BY497" s="214"/>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459" t="s">
        <v>197</v>
      </c>
      <c r="D498" s="2458"/>
      <c r="E498" s="520">
        <v>1</v>
      </c>
      <c r="F498" s="478"/>
      <c r="G498" s="478"/>
      <c r="H498" s="2460" t="s">
        <v>197</v>
      </c>
      <c r="I498" s="2458"/>
      <c r="J498" s="521">
        <v>0.99999999999999989</v>
      </c>
      <c r="K498" s="478"/>
      <c r="L498" s="478"/>
      <c r="M498" s="2461" t="s">
        <v>197</v>
      </c>
      <c r="N498" s="2458"/>
      <c r="O498" s="522">
        <v>1</v>
      </c>
      <c r="P498" s="478"/>
      <c r="Q498" s="478"/>
      <c r="X498" s="211"/>
      <c r="Y498" s="211"/>
      <c r="Z498" s="211"/>
      <c r="AA498" s="21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4"/>
      <c r="BY498" s="214"/>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457"/>
      <c r="D499" s="2458"/>
      <c r="E499" s="494"/>
      <c r="F499" s="478"/>
      <c r="G499" s="478"/>
      <c r="H499" s="2457"/>
      <c r="I499" s="2458"/>
      <c r="J499" s="494"/>
      <c r="K499" s="478"/>
      <c r="L499" s="478"/>
      <c r="M499" s="2457"/>
      <c r="N499" s="2458"/>
      <c r="O499" s="494"/>
      <c r="P499" s="478"/>
      <c r="Q499" s="478"/>
      <c r="X499" s="211"/>
      <c r="Y499" s="211"/>
      <c r="Z499" s="211"/>
      <c r="AA499" s="21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4"/>
      <c r="BY499" s="214"/>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457"/>
      <c r="D500" s="2458"/>
      <c r="E500" s="478"/>
      <c r="F500" s="478"/>
      <c r="G500" s="478"/>
      <c r="H500" s="2457"/>
      <c r="I500" s="2458"/>
      <c r="J500" s="478"/>
      <c r="K500" s="478"/>
      <c r="L500" s="478"/>
      <c r="M500" s="2457"/>
      <c r="N500" s="2458"/>
      <c r="O500" s="478"/>
      <c r="P500" s="478"/>
      <c r="Q500" s="478"/>
      <c r="X500" s="211"/>
      <c r="Y500" s="211"/>
      <c r="Z500" s="211"/>
      <c r="AA500" s="21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4"/>
      <c r="BY500" s="214"/>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457"/>
      <c r="D501" s="2458"/>
      <c r="E501" s="478"/>
      <c r="F501" s="478"/>
      <c r="G501" s="478"/>
      <c r="H501" s="2457"/>
      <c r="I501" s="2458"/>
      <c r="J501" s="478"/>
      <c r="K501" s="478"/>
      <c r="L501" s="478"/>
      <c r="M501" s="2457"/>
      <c r="N501" s="2458"/>
      <c r="O501" s="478"/>
      <c r="P501" s="478"/>
      <c r="Q501" s="478"/>
      <c r="X501" s="211"/>
      <c r="Y501" s="211"/>
      <c r="Z501" s="211"/>
      <c r="AA501" s="21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4"/>
      <c r="BY501" s="214"/>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457"/>
      <c r="D502" s="2458"/>
      <c r="E502" s="478"/>
      <c r="F502" s="478"/>
      <c r="G502" s="478"/>
      <c r="H502" s="2457"/>
      <c r="I502" s="2458"/>
      <c r="J502" s="478"/>
      <c r="K502" s="478"/>
      <c r="L502" s="478"/>
      <c r="M502" s="2457"/>
      <c r="N502" s="2458"/>
      <c r="O502" s="478"/>
      <c r="P502" s="478"/>
      <c r="Q502" s="478"/>
      <c r="X502" s="211"/>
      <c r="Y502" s="211"/>
      <c r="Z502" s="211"/>
      <c r="AA502" s="21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4"/>
      <c r="BY502" s="214"/>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457"/>
      <c r="D503" s="2458"/>
      <c r="E503" s="478"/>
      <c r="F503" s="478"/>
      <c r="G503" s="478"/>
      <c r="H503" s="2457"/>
      <c r="I503" s="2458"/>
      <c r="J503" s="478"/>
      <c r="K503" s="478"/>
      <c r="L503" s="478"/>
      <c r="M503" s="2457"/>
      <c r="N503" s="2458"/>
      <c r="O503" s="478"/>
      <c r="P503" s="478"/>
      <c r="Q503" s="478"/>
      <c r="X503" s="211"/>
      <c r="Y503" s="211"/>
      <c r="Z503" s="211"/>
      <c r="AA503" s="21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4"/>
      <c r="BY503" s="214"/>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457"/>
      <c r="D504" s="2458"/>
      <c r="E504" s="478"/>
      <c r="F504" s="478"/>
      <c r="G504" s="478"/>
      <c r="H504" s="2457"/>
      <c r="I504" s="2458"/>
      <c r="J504" s="478"/>
      <c r="K504" s="478"/>
      <c r="L504" s="478"/>
      <c r="M504" s="2457"/>
      <c r="N504" s="2458"/>
      <c r="O504" s="478"/>
      <c r="P504" s="478"/>
      <c r="Q504" s="478"/>
      <c r="X504" s="211"/>
      <c r="Y504" s="211"/>
      <c r="Z504" s="211"/>
      <c r="AA504" s="21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4"/>
      <c r="BY504" s="214"/>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457"/>
      <c r="D505" s="2458"/>
      <c r="E505" s="478"/>
      <c r="F505" s="478"/>
      <c r="G505" s="478"/>
      <c r="H505" s="2457"/>
      <c r="I505" s="2458"/>
      <c r="J505" s="478"/>
      <c r="K505" s="478"/>
      <c r="L505" s="478"/>
      <c r="M505" s="2457"/>
      <c r="N505" s="2458"/>
      <c r="O505" s="478"/>
      <c r="P505" s="478"/>
      <c r="Q505" s="478"/>
      <c r="X505" s="211"/>
      <c r="Y505" s="211"/>
      <c r="Z505" s="211"/>
      <c r="AA505" s="21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4"/>
      <c r="BY505" s="214"/>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457"/>
      <c r="D506" s="2458"/>
      <c r="E506" s="478"/>
      <c r="F506" s="478"/>
      <c r="G506" s="478"/>
      <c r="H506" s="2457"/>
      <c r="I506" s="2458"/>
      <c r="J506" s="478"/>
      <c r="K506" s="478"/>
      <c r="L506" s="478"/>
      <c r="M506" s="2457"/>
      <c r="N506" s="2458"/>
      <c r="O506" s="478"/>
      <c r="P506" s="478"/>
      <c r="Q506" s="478"/>
      <c r="X506" s="211"/>
      <c r="Y506" s="211"/>
      <c r="Z506" s="211"/>
      <c r="AA506" s="21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4"/>
      <c r="BY506" s="214"/>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457"/>
      <c r="D507" s="2458"/>
      <c r="E507" s="478"/>
      <c r="F507" s="478"/>
      <c r="G507" s="478"/>
      <c r="H507" s="2457"/>
      <c r="I507" s="2458"/>
      <c r="J507" s="478"/>
      <c r="K507" s="478"/>
      <c r="L507" s="478"/>
      <c r="M507" s="2457"/>
      <c r="N507" s="2458"/>
      <c r="O507" s="478"/>
      <c r="P507" s="478"/>
      <c r="Q507" s="478"/>
      <c r="X507" s="211"/>
      <c r="Y507" s="211"/>
      <c r="Z507" s="211"/>
      <c r="AA507" s="21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4"/>
      <c r="BY507" s="214"/>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457"/>
      <c r="D508" s="2458"/>
      <c r="E508" s="478"/>
      <c r="F508" s="478"/>
      <c r="G508" s="478"/>
      <c r="H508" s="2457"/>
      <c r="I508" s="2458"/>
      <c r="J508" s="478"/>
      <c r="K508" s="478"/>
      <c r="L508" s="478"/>
      <c r="M508" s="2457"/>
      <c r="N508" s="2458"/>
      <c r="O508" s="478"/>
      <c r="P508" s="478"/>
      <c r="Q508" s="478"/>
      <c r="X508" s="211"/>
      <c r="Y508" s="211"/>
      <c r="Z508" s="211"/>
      <c r="AA508" s="21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4"/>
      <c r="BY508" s="214"/>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457"/>
      <c r="D509" s="2458"/>
      <c r="E509" s="478"/>
      <c r="F509" s="478"/>
      <c r="G509" s="478"/>
      <c r="H509" s="2457"/>
      <c r="I509" s="2458"/>
      <c r="J509" s="478"/>
      <c r="K509" s="478"/>
      <c r="L509" s="478"/>
      <c r="M509" s="2457"/>
      <c r="N509" s="2458"/>
      <c r="O509" s="478"/>
      <c r="P509" s="478"/>
      <c r="Q509" s="478"/>
      <c r="X509" s="211"/>
      <c r="Y509" s="211"/>
      <c r="Z509" s="211"/>
      <c r="AA509" s="21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4"/>
      <c r="BY509" s="214"/>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457"/>
      <c r="D510" s="2458"/>
      <c r="E510" s="478"/>
      <c r="F510" s="478"/>
      <c r="G510" s="478"/>
      <c r="H510" s="2457"/>
      <c r="I510" s="2458"/>
      <c r="J510" s="478"/>
      <c r="K510" s="478"/>
      <c r="L510" s="478"/>
      <c r="M510" s="2457"/>
      <c r="N510" s="2458"/>
      <c r="O510" s="478"/>
      <c r="P510" s="478"/>
      <c r="Q510" s="478"/>
      <c r="X510" s="211"/>
      <c r="Y510" s="211"/>
      <c r="Z510" s="211"/>
      <c r="AA510" s="21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4"/>
      <c r="BY510" s="214"/>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457"/>
      <c r="D511" s="2458"/>
      <c r="E511" s="478"/>
      <c r="F511" s="478"/>
      <c r="G511" s="478"/>
      <c r="H511" s="2457"/>
      <c r="I511" s="2458"/>
      <c r="J511" s="478"/>
      <c r="K511" s="478"/>
      <c r="L511" s="478"/>
      <c r="M511" s="2457"/>
      <c r="N511" s="2458"/>
      <c r="O511" s="478"/>
      <c r="P511" s="478"/>
      <c r="Q511" s="478"/>
      <c r="X511" s="211"/>
      <c r="Y511" s="211"/>
      <c r="Z511" s="211"/>
      <c r="AA511" s="21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4"/>
      <c r="BY511" s="214"/>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457"/>
      <c r="D512" s="2458"/>
      <c r="E512" s="478"/>
      <c r="F512" s="478"/>
      <c r="G512" s="478"/>
      <c r="H512" s="2457"/>
      <c r="I512" s="2458"/>
      <c r="J512" s="478"/>
      <c r="K512" s="478"/>
      <c r="L512" s="478"/>
      <c r="M512" s="2457"/>
      <c r="N512" s="2458"/>
      <c r="O512" s="478"/>
      <c r="P512" s="478"/>
      <c r="Q512" s="478"/>
      <c r="X512" s="211"/>
      <c r="Y512" s="211"/>
      <c r="Z512" s="211"/>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4"/>
      <c r="BY512" s="214"/>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457"/>
      <c r="D513" s="2458"/>
      <c r="E513" s="478"/>
      <c r="F513" s="478"/>
      <c r="G513" s="478"/>
      <c r="H513" s="2457"/>
      <c r="I513" s="2458"/>
      <c r="J513" s="478"/>
      <c r="K513" s="478"/>
      <c r="L513" s="478"/>
      <c r="M513" s="2457"/>
      <c r="N513" s="2458"/>
      <c r="O513" s="478"/>
      <c r="P513" s="478"/>
      <c r="Q513" s="478"/>
      <c r="X513" s="211"/>
      <c r="Y513" s="211"/>
      <c r="Z513" s="211"/>
      <c r="AA513" s="21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4"/>
      <c r="BY513" s="214"/>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457"/>
      <c r="D514" s="2458"/>
      <c r="E514" s="478"/>
      <c r="F514" s="478"/>
      <c r="G514" s="478"/>
      <c r="H514" s="2457"/>
      <c r="I514" s="2458"/>
      <c r="J514" s="478"/>
      <c r="K514" s="478"/>
      <c r="L514" s="478"/>
      <c r="M514" s="2457"/>
      <c r="N514" s="2458"/>
      <c r="O514" s="478"/>
      <c r="P514" s="478"/>
      <c r="Q514" s="478"/>
      <c r="X514" s="211"/>
      <c r="Y514" s="211"/>
      <c r="Z514" s="211"/>
      <c r="AA514" s="21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4"/>
      <c r="BY514" s="214"/>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457"/>
      <c r="D515" s="2458"/>
      <c r="E515" s="478"/>
      <c r="F515" s="478"/>
      <c r="G515" s="478"/>
      <c r="H515" s="2457"/>
      <c r="I515" s="2458"/>
      <c r="J515" s="478"/>
      <c r="K515" s="478"/>
      <c r="L515" s="478"/>
      <c r="M515" s="2457"/>
      <c r="N515" s="2458"/>
      <c r="O515" s="478"/>
      <c r="P515" s="478"/>
      <c r="Q515" s="478"/>
      <c r="X515" s="211"/>
      <c r="Y515" s="211"/>
      <c r="Z515" s="211"/>
      <c r="AA515" s="21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4"/>
      <c r="BY515" s="214"/>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457"/>
      <c r="D516" s="2458"/>
      <c r="E516" s="478"/>
      <c r="F516" s="478"/>
      <c r="G516" s="478"/>
      <c r="H516" s="2457"/>
      <c r="I516" s="2458"/>
      <c r="J516" s="478"/>
      <c r="K516" s="478"/>
      <c r="L516" s="478"/>
      <c r="M516" s="2457"/>
      <c r="N516" s="2458"/>
      <c r="O516" s="478"/>
      <c r="P516" s="478"/>
      <c r="Q516" s="478"/>
      <c r="X516" s="211"/>
      <c r="Y516" s="211"/>
      <c r="Z516" s="211"/>
      <c r="AA516" s="21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4"/>
      <c r="BY516" s="214"/>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457"/>
      <c r="D517" s="2458"/>
      <c r="E517" s="478"/>
      <c r="F517" s="478"/>
      <c r="G517" s="478"/>
      <c r="H517" s="2457"/>
      <c r="I517" s="2458"/>
      <c r="J517" s="478"/>
      <c r="K517" s="478"/>
      <c r="L517" s="478"/>
      <c r="M517" s="2457"/>
      <c r="N517" s="2458"/>
      <c r="O517" s="478"/>
      <c r="P517" s="478"/>
      <c r="Q517" s="478"/>
      <c r="X517" s="211"/>
      <c r="Y517" s="211"/>
      <c r="Z517" s="211"/>
      <c r="AA517" s="21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4"/>
      <c r="BY517" s="214"/>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457"/>
      <c r="D518" s="2458"/>
      <c r="E518" s="478"/>
      <c r="F518" s="478"/>
      <c r="G518" s="478"/>
      <c r="H518" s="2457"/>
      <c r="I518" s="2458"/>
      <c r="J518" s="478"/>
      <c r="K518" s="478"/>
      <c r="L518" s="478"/>
      <c r="M518" s="2457"/>
      <c r="N518" s="2458"/>
      <c r="O518" s="478"/>
      <c r="P518" s="478"/>
      <c r="Q518" s="478"/>
      <c r="X518" s="211"/>
      <c r="Y518" s="211"/>
      <c r="Z518" s="211"/>
      <c r="AA518" s="21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4"/>
      <c r="BY518" s="214"/>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457"/>
      <c r="D519" s="2458"/>
      <c r="E519" s="478"/>
      <c r="F519" s="478"/>
      <c r="G519" s="478"/>
      <c r="H519" s="2457"/>
      <c r="I519" s="2458"/>
      <c r="J519" s="478"/>
      <c r="K519" s="478"/>
      <c r="L519" s="478"/>
      <c r="M519" s="2457"/>
      <c r="N519" s="2458"/>
      <c r="O519" s="478"/>
      <c r="P519" s="478"/>
      <c r="Q519" s="478"/>
      <c r="X519" s="211"/>
      <c r="Y519" s="211"/>
      <c r="Z519" s="211"/>
      <c r="AA519" s="21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4"/>
      <c r="BY519" s="214"/>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457"/>
      <c r="D520" s="2458"/>
      <c r="E520" s="478"/>
      <c r="F520" s="478"/>
      <c r="G520" s="478"/>
      <c r="H520" s="2457"/>
      <c r="I520" s="2458"/>
      <c r="J520" s="478"/>
      <c r="K520" s="478"/>
      <c r="L520" s="478"/>
      <c r="M520" s="2457"/>
      <c r="N520" s="2458"/>
      <c r="O520" s="478"/>
      <c r="P520" s="478"/>
      <c r="Q520" s="478"/>
      <c r="X520" s="211"/>
      <c r="Y520" s="211"/>
      <c r="Z520" s="211"/>
      <c r="AA520" s="21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4"/>
      <c r="BY520" s="214"/>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457"/>
      <c r="D521" s="2458"/>
      <c r="E521" s="478"/>
      <c r="F521" s="478"/>
      <c r="G521" s="478"/>
      <c r="H521" s="2457"/>
      <c r="I521" s="2458"/>
      <c r="J521" s="478"/>
      <c r="K521" s="478"/>
      <c r="L521" s="478"/>
      <c r="M521" s="2457"/>
      <c r="N521" s="2458"/>
      <c r="O521" s="478"/>
      <c r="P521" s="478"/>
      <c r="Q521" s="478"/>
      <c r="X521" s="211"/>
      <c r="Y521" s="211"/>
      <c r="Z521" s="211"/>
      <c r="AA521" s="21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4"/>
      <c r="BY521" s="214"/>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457"/>
      <c r="D522" s="2458"/>
      <c r="E522" s="478"/>
      <c r="F522" s="478"/>
      <c r="G522" s="478"/>
      <c r="H522" s="2457"/>
      <c r="I522" s="2458"/>
      <c r="J522" s="478"/>
      <c r="K522" s="478"/>
      <c r="L522" s="478"/>
      <c r="M522" s="2457"/>
      <c r="N522" s="2458"/>
      <c r="O522" s="478"/>
      <c r="P522" s="478"/>
      <c r="Q522" s="478"/>
      <c r="X522" s="211"/>
      <c r="Y522" s="211"/>
      <c r="Z522" s="211"/>
      <c r="AA522" s="21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4"/>
      <c r="BY522" s="214"/>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457"/>
      <c r="D523" s="2458"/>
      <c r="E523" s="478"/>
      <c r="F523" s="478"/>
      <c r="G523" s="478"/>
      <c r="H523" s="2457"/>
      <c r="I523" s="2458"/>
      <c r="J523" s="478"/>
      <c r="K523" s="478"/>
      <c r="L523" s="478"/>
      <c r="M523" s="2457"/>
      <c r="N523" s="2458"/>
      <c r="O523" s="478"/>
      <c r="P523" s="478"/>
      <c r="Q523" s="478"/>
      <c r="X523" s="211"/>
      <c r="Y523" s="211"/>
      <c r="Z523" s="211"/>
      <c r="AA523" s="21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4"/>
      <c r="BY523" s="214"/>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457"/>
      <c r="D524" s="2458"/>
      <c r="E524" s="478"/>
      <c r="F524" s="478"/>
      <c r="G524" s="478"/>
      <c r="H524" s="2457"/>
      <c r="I524" s="2458"/>
      <c r="J524" s="478"/>
      <c r="K524" s="478"/>
      <c r="L524" s="478"/>
      <c r="M524" s="2457"/>
      <c r="N524" s="2458"/>
      <c r="O524" s="478"/>
      <c r="P524" s="478"/>
      <c r="Q524" s="478"/>
      <c r="X524" s="211"/>
      <c r="Y524" s="211"/>
      <c r="Z524" s="211"/>
      <c r="AA524" s="21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4"/>
      <c r="BY524" s="214"/>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457"/>
      <c r="D525" s="2458"/>
      <c r="E525" s="478"/>
      <c r="F525" s="478"/>
      <c r="G525" s="478"/>
      <c r="H525" s="2457"/>
      <c r="I525" s="2458"/>
      <c r="J525" s="478"/>
      <c r="K525" s="478"/>
      <c r="L525" s="478"/>
      <c r="M525" s="2457"/>
      <c r="N525" s="2458"/>
      <c r="O525" s="478"/>
      <c r="P525" s="478"/>
      <c r="Q525" s="478"/>
      <c r="X525" s="211"/>
      <c r="Y525" s="211"/>
      <c r="Z525" s="211"/>
      <c r="AA525" s="21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4"/>
      <c r="BY525" s="214"/>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457"/>
      <c r="D526" s="2458"/>
      <c r="E526" s="478"/>
      <c r="F526" s="478"/>
      <c r="G526" s="478"/>
      <c r="H526" s="2457"/>
      <c r="I526" s="2458"/>
      <c r="J526" s="478"/>
      <c r="K526" s="478"/>
      <c r="L526" s="478"/>
      <c r="M526" s="2457"/>
      <c r="N526" s="2458"/>
      <c r="O526" s="478"/>
      <c r="P526" s="478"/>
      <c r="Q526" s="478"/>
      <c r="X526" s="211"/>
      <c r="Y526" s="211"/>
      <c r="Z526" s="211"/>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4"/>
      <c r="BY526" s="214"/>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457"/>
      <c r="D527" s="2458"/>
      <c r="E527" s="478"/>
      <c r="F527" s="478"/>
      <c r="G527" s="478"/>
      <c r="H527" s="2457"/>
      <c r="I527" s="2458"/>
      <c r="J527" s="478"/>
      <c r="K527" s="478"/>
      <c r="L527" s="478"/>
      <c r="M527" s="2457"/>
      <c r="N527" s="2458"/>
      <c r="O527" s="478"/>
      <c r="P527" s="478"/>
      <c r="Q527" s="478"/>
      <c r="X527" s="211"/>
      <c r="Y527" s="211"/>
      <c r="Z527" s="211"/>
      <c r="AA527" s="21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4"/>
      <c r="BY527" s="214"/>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457"/>
      <c r="D528" s="2458"/>
      <c r="E528" s="478"/>
      <c r="F528" s="478"/>
      <c r="G528" s="478"/>
      <c r="H528" s="2457"/>
      <c r="I528" s="2458"/>
      <c r="J528" s="478"/>
      <c r="K528" s="478"/>
      <c r="L528" s="478"/>
      <c r="M528" s="2457"/>
      <c r="N528" s="2458"/>
      <c r="O528" s="478"/>
      <c r="P528" s="478"/>
      <c r="Q528" s="478"/>
      <c r="X528" s="211"/>
      <c r="Y528" s="211"/>
      <c r="Z528" s="211"/>
      <c r="AA528" s="21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4"/>
      <c r="BY528" s="214"/>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457"/>
      <c r="D529" s="2458"/>
      <c r="E529" s="478"/>
      <c r="F529" s="478"/>
      <c r="G529" s="478"/>
      <c r="H529" s="2457"/>
      <c r="I529" s="2458"/>
      <c r="J529" s="478"/>
      <c r="K529" s="478"/>
      <c r="L529" s="478"/>
      <c r="M529" s="2457"/>
      <c r="N529" s="2458"/>
      <c r="O529" s="478"/>
      <c r="P529" s="478"/>
      <c r="Q529" s="478"/>
      <c r="X529" s="211"/>
      <c r="Y529" s="211"/>
      <c r="Z529" s="211"/>
      <c r="AA529" s="21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4"/>
      <c r="BY529" s="214"/>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457"/>
      <c r="D530" s="2458"/>
      <c r="E530" s="478"/>
      <c r="F530" s="478"/>
      <c r="G530" s="478"/>
      <c r="H530" s="2457"/>
      <c r="I530" s="2458"/>
      <c r="J530" s="478"/>
      <c r="K530" s="478"/>
      <c r="L530" s="478"/>
      <c r="M530" s="2457"/>
      <c r="N530" s="2458"/>
      <c r="O530" s="478"/>
      <c r="P530" s="478"/>
      <c r="Q530" s="478"/>
      <c r="X530" s="211"/>
      <c r="Y530" s="211"/>
      <c r="Z530" s="211"/>
      <c r="AA530" s="21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4"/>
      <c r="BY530" s="214"/>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457"/>
      <c r="D531" s="2458"/>
      <c r="E531" s="478"/>
      <c r="F531" s="478"/>
      <c r="G531" s="478"/>
      <c r="H531" s="2457"/>
      <c r="I531" s="2458"/>
      <c r="J531" s="478"/>
      <c r="K531" s="478"/>
      <c r="L531" s="478"/>
      <c r="M531" s="2457"/>
      <c r="N531" s="2458"/>
      <c r="O531" s="478"/>
      <c r="P531" s="478"/>
      <c r="Q531" s="478"/>
      <c r="X531" s="211"/>
      <c r="Y531" s="211"/>
      <c r="Z531" s="211"/>
      <c r="AA531" s="21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4"/>
      <c r="BY531" s="214"/>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457"/>
      <c r="D532" s="2458"/>
      <c r="E532" s="478"/>
      <c r="F532" s="478"/>
      <c r="G532" s="478"/>
      <c r="H532" s="2457"/>
      <c r="I532" s="2458"/>
      <c r="J532" s="478"/>
      <c r="K532" s="478"/>
      <c r="L532" s="478"/>
      <c r="M532" s="2457"/>
      <c r="N532" s="2458"/>
      <c r="O532" s="478"/>
      <c r="P532" s="478"/>
      <c r="Q532" s="478"/>
      <c r="X532" s="211"/>
      <c r="Y532" s="211"/>
      <c r="Z532" s="211"/>
      <c r="AA532" s="21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4"/>
      <c r="BY532" s="214"/>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457"/>
      <c r="D533" s="2458"/>
      <c r="E533" s="478"/>
      <c r="F533" s="478"/>
      <c r="G533" s="478"/>
      <c r="H533" s="2457"/>
      <c r="I533" s="2458"/>
      <c r="J533" s="478"/>
      <c r="K533" s="478"/>
      <c r="L533" s="478"/>
      <c r="M533" s="2457"/>
      <c r="N533" s="2458"/>
      <c r="O533" s="478"/>
      <c r="P533" s="478"/>
      <c r="Q533" s="478"/>
      <c r="X533" s="211"/>
      <c r="Y533" s="211"/>
      <c r="Z533" s="211"/>
      <c r="AA533" s="21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4"/>
      <c r="BY533" s="214"/>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457"/>
      <c r="D534" s="2458"/>
      <c r="E534" s="478"/>
      <c r="F534" s="478"/>
      <c r="G534" s="478"/>
      <c r="H534" s="2457"/>
      <c r="I534" s="2458"/>
      <c r="J534" s="478"/>
      <c r="K534" s="478"/>
      <c r="L534" s="478"/>
      <c r="M534" s="2457"/>
      <c r="N534" s="2458"/>
      <c r="O534" s="478"/>
      <c r="P534" s="478"/>
      <c r="Q534" s="478"/>
      <c r="X534" s="211"/>
      <c r="Y534" s="211"/>
      <c r="Z534" s="211"/>
      <c r="AA534" s="21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4"/>
      <c r="BY534" s="214"/>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457"/>
      <c r="D535" s="2458"/>
      <c r="E535" s="478"/>
      <c r="F535" s="478"/>
      <c r="G535" s="478"/>
      <c r="H535" s="2457"/>
      <c r="I535" s="2458"/>
      <c r="J535" s="478"/>
      <c r="K535" s="478"/>
      <c r="L535" s="478"/>
      <c r="M535" s="2457"/>
      <c r="N535" s="2458"/>
      <c r="O535" s="478"/>
      <c r="P535" s="478"/>
      <c r="Q535" s="478"/>
      <c r="X535" s="211"/>
      <c r="Y535" s="211"/>
      <c r="Z535" s="211"/>
      <c r="AA535" s="21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4"/>
      <c r="BY535" s="214"/>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457"/>
      <c r="D536" s="2458"/>
      <c r="E536" s="478"/>
      <c r="F536" s="478"/>
      <c r="G536" s="478"/>
      <c r="H536" s="2457"/>
      <c r="I536" s="2458"/>
      <c r="J536" s="478"/>
      <c r="K536" s="478"/>
      <c r="L536" s="478"/>
      <c r="M536" s="2457"/>
      <c r="N536" s="2458"/>
      <c r="O536" s="478"/>
      <c r="P536" s="478"/>
      <c r="Q536" s="478"/>
      <c r="X536" s="211"/>
      <c r="Y536" s="211"/>
      <c r="Z536" s="211"/>
      <c r="AA536" s="21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4"/>
      <c r="BY536" s="214"/>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457"/>
      <c r="D537" s="2458"/>
      <c r="E537" s="478"/>
      <c r="F537" s="478"/>
      <c r="G537" s="478"/>
      <c r="H537" s="2457"/>
      <c r="I537" s="2458"/>
      <c r="J537" s="478"/>
      <c r="K537" s="478"/>
      <c r="L537" s="478"/>
      <c r="M537" s="2457"/>
      <c r="N537" s="2458"/>
      <c r="O537" s="478"/>
      <c r="P537" s="478"/>
      <c r="Q537" s="478"/>
      <c r="X537" s="211"/>
      <c r="Y537" s="211"/>
      <c r="Z537" s="211"/>
      <c r="AA537" s="21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4"/>
      <c r="BY537" s="214"/>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457"/>
      <c r="D538" s="2458"/>
      <c r="E538" s="478"/>
      <c r="F538" s="478"/>
      <c r="G538" s="478"/>
      <c r="H538" s="2457"/>
      <c r="I538" s="2458"/>
      <c r="J538" s="478"/>
      <c r="K538" s="478"/>
      <c r="L538" s="478"/>
      <c r="M538" s="2457"/>
      <c r="N538" s="2458"/>
      <c r="O538" s="478"/>
      <c r="P538" s="478"/>
      <c r="Q538" s="478"/>
      <c r="X538" s="211"/>
      <c r="Y538" s="211"/>
      <c r="Z538" s="211"/>
      <c r="AA538" s="21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4"/>
      <c r="BY538" s="214"/>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457"/>
      <c r="D539" s="2458"/>
      <c r="E539" s="478"/>
      <c r="F539" s="478"/>
      <c r="G539" s="478"/>
      <c r="H539" s="2457"/>
      <c r="I539" s="2458"/>
      <c r="J539" s="478"/>
      <c r="K539" s="478"/>
      <c r="L539" s="478"/>
      <c r="M539" s="2457"/>
      <c r="N539" s="2458"/>
      <c r="O539" s="478"/>
      <c r="P539" s="478"/>
      <c r="Q539" s="478"/>
      <c r="X539" s="211"/>
      <c r="Y539" s="211"/>
      <c r="Z539" s="211"/>
      <c r="AA539" s="21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4"/>
      <c r="BY539" s="214"/>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457"/>
      <c r="D540" s="2458"/>
      <c r="E540" s="478"/>
      <c r="F540" s="478"/>
      <c r="G540" s="478"/>
      <c r="H540" s="2457"/>
      <c r="I540" s="2458"/>
      <c r="J540" s="478"/>
      <c r="K540" s="478"/>
      <c r="L540" s="478"/>
      <c r="M540" s="2457"/>
      <c r="N540" s="2458"/>
      <c r="O540" s="478"/>
      <c r="P540" s="478"/>
      <c r="Q540" s="478"/>
      <c r="X540" s="211"/>
      <c r="Y540" s="211"/>
      <c r="Z540" s="211"/>
      <c r="AA540" s="21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4"/>
      <c r="BY540" s="214"/>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457"/>
      <c r="D541" s="2458"/>
      <c r="E541" s="478"/>
      <c r="F541" s="478"/>
      <c r="G541" s="478"/>
      <c r="H541" s="2457"/>
      <c r="I541" s="2458"/>
      <c r="J541" s="478"/>
      <c r="K541" s="478"/>
      <c r="L541" s="478"/>
      <c r="M541" s="2457"/>
      <c r="N541" s="2458"/>
      <c r="O541" s="478"/>
      <c r="P541" s="478"/>
      <c r="Q541" s="478"/>
      <c r="X541" s="211"/>
      <c r="Y541" s="211"/>
      <c r="Z541" s="211"/>
      <c r="AA541" s="21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4"/>
      <c r="BY541" s="214"/>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457"/>
      <c r="D542" s="2458"/>
      <c r="E542" s="478"/>
      <c r="F542" s="478"/>
      <c r="G542" s="478"/>
      <c r="H542" s="2457"/>
      <c r="I542" s="2458"/>
      <c r="J542" s="478"/>
      <c r="K542" s="478"/>
      <c r="L542" s="478"/>
      <c r="M542" s="2457"/>
      <c r="N542" s="2458"/>
      <c r="O542" s="478"/>
      <c r="P542" s="478"/>
      <c r="Q542" s="478"/>
      <c r="X542" s="211"/>
      <c r="Y542" s="211"/>
      <c r="Z542" s="211"/>
      <c r="AA542" s="21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4"/>
      <c r="BY542" s="214"/>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457"/>
      <c r="D543" s="2458"/>
      <c r="E543" s="478"/>
      <c r="F543" s="478"/>
      <c r="G543" s="478"/>
      <c r="H543" s="2457"/>
      <c r="I543" s="2458"/>
      <c r="J543" s="478"/>
      <c r="K543" s="478"/>
      <c r="L543" s="478"/>
      <c r="M543" s="2457"/>
      <c r="N543" s="2458"/>
      <c r="O543" s="478"/>
      <c r="P543" s="478"/>
      <c r="Q543" s="478"/>
      <c r="X543" s="211"/>
      <c r="Y543" s="211"/>
      <c r="Z543" s="211"/>
      <c r="AA543" s="21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4"/>
      <c r="BY543" s="214"/>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457"/>
      <c r="D544" s="2458"/>
      <c r="E544" s="478"/>
      <c r="F544" s="478"/>
      <c r="G544" s="478"/>
      <c r="H544" s="2457"/>
      <c r="I544" s="2458"/>
      <c r="J544" s="478"/>
      <c r="K544" s="478"/>
      <c r="L544" s="478"/>
      <c r="M544" s="2457"/>
      <c r="N544" s="2458"/>
      <c r="O544" s="478"/>
      <c r="P544" s="478"/>
      <c r="Q544" s="478"/>
      <c r="X544" s="211"/>
      <c r="Y544" s="211"/>
      <c r="Z544" s="211"/>
      <c r="AA544" s="21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4"/>
      <c r="BY544" s="214"/>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457"/>
      <c r="D545" s="2458"/>
      <c r="E545" s="478"/>
      <c r="F545" s="478"/>
      <c r="G545" s="478"/>
      <c r="H545" s="2457"/>
      <c r="I545" s="2458"/>
      <c r="J545" s="478"/>
      <c r="K545" s="478"/>
      <c r="L545" s="478"/>
      <c r="M545" s="2457"/>
      <c r="N545" s="2458"/>
      <c r="O545" s="478"/>
      <c r="P545" s="478"/>
      <c r="Q545" s="478"/>
      <c r="X545" s="211"/>
      <c r="Y545" s="211"/>
      <c r="Z545" s="211"/>
      <c r="AA545" s="21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4"/>
      <c r="BY545" s="214"/>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457"/>
      <c r="D546" s="2458"/>
      <c r="E546" s="478"/>
      <c r="F546" s="478"/>
      <c r="G546" s="478"/>
      <c r="H546" s="2457"/>
      <c r="I546" s="2458"/>
      <c r="J546" s="478"/>
      <c r="K546" s="478"/>
      <c r="L546" s="478"/>
      <c r="M546" s="2457"/>
      <c r="N546" s="2458"/>
      <c r="O546" s="478"/>
      <c r="P546" s="478"/>
      <c r="Q546" s="478"/>
      <c r="X546" s="211"/>
      <c r="Y546" s="211"/>
      <c r="Z546" s="211"/>
      <c r="AA546" s="21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4"/>
      <c r="BY546" s="214"/>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457"/>
      <c r="D547" s="2458"/>
      <c r="E547" s="478"/>
      <c r="F547" s="478"/>
      <c r="G547" s="478"/>
      <c r="H547" s="2457"/>
      <c r="I547" s="2458"/>
      <c r="J547" s="478"/>
      <c r="K547" s="478"/>
      <c r="L547" s="478"/>
      <c r="M547" s="2457"/>
      <c r="N547" s="2458"/>
      <c r="O547" s="478"/>
      <c r="P547" s="478"/>
      <c r="Q547" s="478"/>
      <c r="X547" s="211"/>
      <c r="Y547" s="211"/>
      <c r="Z547" s="211"/>
      <c r="AA547" s="21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4"/>
      <c r="BY547" s="214"/>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457"/>
      <c r="D548" s="2458"/>
      <c r="E548" s="478"/>
      <c r="F548" s="478"/>
      <c r="G548" s="478"/>
      <c r="H548" s="2457"/>
      <c r="I548" s="2458"/>
      <c r="J548" s="478"/>
      <c r="K548" s="478"/>
      <c r="L548" s="478"/>
      <c r="M548" s="2457"/>
      <c r="N548" s="2458"/>
      <c r="O548" s="478"/>
      <c r="P548" s="478"/>
      <c r="Q548" s="478"/>
      <c r="X548" s="211"/>
      <c r="Y548" s="211"/>
      <c r="Z548" s="211"/>
      <c r="AA548" s="21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4"/>
      <c r="BY548" s="214"/>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457"/>
      <c r="D549" s="2458"/>
      <c r="E549" s="478"/>
      <c r="F549" s="478"/>
      <c r="G549" s="478"/>
      <c r="H549" s="2457"/>
      <c r="I549" s="2458"/>
      <c r="J549" s="478"/>
      <c r="K549" s="478"/>
      <c r="L549" s="478"/>
      <c r="M549" s="2457"/>
      <c r="N549" s="2458"/>
      <c r="O549" s="478"/>
      <c r="P549" s="478"/>
      <c r="Q549" s="478"/>
      <c r="X549" s="211"/>
      <c r="Y549" s="211"/>
      <c r="Z549" s="211"/>
      <c r="AA549" s="21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4"/>
      <c r="BY549" s="214"/>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457"/>
      <c r="D550" s="2458"/>
      <c r="E550" s="478"/>
      <c r="F550" s="478"/>
      <c r="G550" s="478"/>
      <c r="H550" s="2457"/>
      <c r="I550" s="2458"/>
      <c r="J550" s="478"/>
      <c r="K550" s="478"/>
      <c r="L550" s="478"/>
      <c r="M550" s="2457"/>
      <c r="N550" s="2458"/>
      <c r="O550" s="478"/>
      <c r="P550" s="478"/>
      <c r="Q550" s="478"/>
      <c r="X550" s="211"/>
      <c r="Y550" s="211"/>
      <c r="Z550" s="211"/>
      <c r="AA550" s="21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4"/>
      <c r="BY550" s="214"/>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457"/>
      <c r="D551" s="2458"/>
      <c r="E551" s="478"/>
      <c r="F551" s="478"/>
      <c r="G551" s="478"/>
      <c r="H551" s="2457"/>
      <c r="I551" s="2458"/>
      <c r="J551" s="478"/>
      <c r="K551" s="478"/>
      <c r="L551" s="478"/>
      <c r="M551" s="2457"/>
      <c r="N551" s="2458"/>
      <c r="O551" s="478"/>
      <c r="P551" s="478"/>
      <c r="Q551" s="478"/>
      <c r="X551" s="211"/>
      <c r="Y551" s="211"/>
      <c r="Z551" s="211"/>
      <c r="AA551" s="21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4"/>
      <c r="BY551" s="214"/>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457"/>
      <c r="D552" s="2458"/>
      <c r="E552" s="478"/>
      <c r="F552" s="478"/>
      <c r="G552" s="478"/>
      <c r="H552" s="2457"/>
      <c r="I552" s="2458"/>
      <c r="J552" s="478"/>
      <c r="K552" s="478"/>
      <c r="L552" s="478"/>
      <c r="M552" s="2457"/>
      <c r="N552" s="2458"/>
      <c r="O552" s="478"/>
      <c r="P552" s="478"/>
      <c r="Q552" s="478"/>
      <c r="X552" s="211"/>
      <c r="Y552" s="211"/>
      <c r="Z552" s="211"/>
      <c r="AA552" s="21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4"/>
      <c r="BY552" s="214"/>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457"/>
      <c r="D553" s="2458"/>
      <c r="E553" s="478"/>
      <c r="F553" s="478"/>
      <c r="G553" s="478"/>
      <c r="H553" s="2457"/>
      <c r="I553" s="2458"/>
      <c r="J553" s="478"/>
      <c r="K553" s="478"/>
      <c r="L553" s="478"/>
      <c r="M553" s="2457"/>
      <c r="N553" s="2458"/>
      <c r="O553" s="478"/>
      <c r="P553" s="478"/>
      <c r="Q553" s="478"/>
      <c r="X553" s="211"/>
      <c r="Y553" s="211"/>
      <c r="Z553" s="211"/>
      <c r="AA553" s="21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4"/>
      <c r="BY553" s="214"/>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457"/>
      <c r="D554" s="2458"/>
      <c r="E554" s="478"/>
      <c r="F554" s="478"/>
      <c r="G554" s="478"/>
      <c r="H554" s="2457"/>
      <c r="I554" s="2458"/>
      <c r="J554" s="478"/>
      <c r="K554" s="478"/>
      <c r="L554" s="478"/>
      <c r="M554" s="2457"/>
      <c r="N554" s="2458"/>
      <c r="O554" s="478"/>
      <c r="P554" s="478"/>
      <c r="Q554" s="478"/>
      <c r="X554" s="211"/>
      <c r="Y554" s="211"/>
      <c r="Z554" s="211"/>
      <c r="AA554" s="21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4"/>
      <c r="BY554" s="214"/>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457"/>
      <c r="D555" s="2458"/>
      <c r="E555" s="478"/>
      <c r="F555" s="478"/>
      <c r="G555" s="478"/>
      <c r="H555" s="2457"/>
      <c r="I555" s="2458"/>
      <c r="J555" s="478"/>
      <c r="K555" s="478"/>
      <c r="L555" s="478"/>
      <c r="M555" s="2457"/>
      <c r="N555" s="2458"/>
      <c r="O555" s="478"/>
      <c r="P555" s="478"/>
      <c r="Q555" s="478"/>
      <c r="X555" s="211"/>
      <c r="Y555" s="211"/>
      <c r="Z555" s="211"/>
      <c r="AA555" s="21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4"/>
      <c r="BY555" s="214"/>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457"/>
      <c r="D556" s="2458"/>
      <c r="E556" s="478"/>
      <c r="F556" s="478"/>
      <c r="G556" s="478"/>
      <c r="H556" s="2457"/>
      <c r="I556" s="2458"/>
      <c r="J556" s="478"/>
      <c r="K556" s="478"/>
      <c r="L556" s="478"/>
      <c r="M556" s="2457"/>
      <c r="N556" s="2458"/>
      <c r="O556" s="478"/>
      <c r="P556" s="478"/>
      <c r="Q556" s="478"/>
      <c r="X556" s="211"/>
      <c r="Y556" s="211"/>
      <c r="Z556" s="211"/>
      <c r="AA556" s="21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4"/>
      <c r="BY556" s="214"/>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457"/>
      <c r="D557" s="2458"/>
      <c r="E557" s="478"/>
      <c r="F557" s="478"/>
      <c r="G557" s="478"/>
      <c r="H557" s="2457"/>
      <c r="I557" s="2458"/>
      <c r="J557" s="478"/>
      <c r="K557" s="478"/>
      <c r="L557" s="478"/>
      <c r="M557" s="2457"/>
      <c r="N557" s="2458"/>
      <c r="O557" s="478"/>
      <c r="P557" s="478"/>
      <c r="Q557" s="478"/>
      <c r="X557" s="211"/>
      <c r="Y557" s="211"/>
      <c r="Z557" s="211"/>
      <c r="AA557" s="21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4"/>
      <c r="BY557" s="214"/>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457"/>
      <c r="D558" s="2458"/>
      <c r="E558" s="478"/>
      <c r="F558" s="478"/>
      <c r="G558" s="478"/>
      <c r="H558" s="2457"/>
      <c r="I558" s="2458"/>
      <c r="J558" s="478"/>
      <c r="K558" s="478"/>
      <c r="L558" s="478"/>
      <c r="M558" s="2457"/>
      <c r="N558" s="2458"/>
      <c r="O558" s="478"/>
      <c r="P558" s="478"/>
      <c r="Q558" s="478"/>
      <c r="X558" s="211"/>
      <c r="Y558" s="211"/>
      <c r="Z558" s="211"/>
      <c r="AA558" s="21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4"/>
      <c r="BY558" s="214"/>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457"/>
      <c r="D559" s="2458"/>
      <c r="E559" s="478"/>
      <c r="F559" s="478"/>
      <c r="G559" s="478"/>
      <c r="H559" s="2457"/>
      <c r="I559" s="2458"/>
      <c r="J559" s="478"/>
      <c r="K559" s="478"/>
      <c r="L559" s="478"/>
      <c r="M559" s="2457"/>
      <c r="N559" s="2458"/>
      <c r="O559" s="478"/>
      <c r="P559" s="478"/>
      <c r="Q559" s="478"/>
      <c r="X559" s="211"/>
      <c r="Y559" s="211"/>
      <c r="Z559" s="211"/>
      <c r="AA559" s="21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4"/>
      <c r="BY559" s="214"/>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457"/>
      <c r="D560" s="2458"/>
      <c r="E560" s="478"/>
      <c r="F560" s="478"/>
      <c r="G560" s="478"/>
      <c r="H560" s="2457"/>
      <c r="I560" s="2458"/>
      <c r="J560" s="478"/>
      <c r="K560" s="478"/>
      <c r="L560" s="478"/>
      <c r="M560" s="2457"/>
      <c r="N560" s="2458"/>
      <c r="O560" s="478"/>
      <c r="P560" s="478"/>
      <c r="Q560" s="478"/>
      <c r="X560" s="211"/>
      <c r="Y560" s="211"/>
      <c r="Z560" s="211"/>
      <c r="AA560" s="21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4"/>
      <c r="BY560" s="214"/>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457"/>
      <c r="D561" s="2458"/>
      <c r="E561" s="478"/>
      <c r="F561" s="478"/>
      <c r="G561" s="478"/>
      <c r="H561" s="2457"/>
      <c r="I561" s="2458"/>
      <c r="J561" s="478"/>
      <c r="K561" s="478"/>
      <c r="L561" s="478"/>
      <c r="M561" s="2457"/>
      <c r="N561" s="2458"/>
      <c r="O561" s="478"/>
      <c r="P561" s="478"/>
      <c r="Q561" s="478"/>
      <c r="X561" s="211"/>
      <c r="Y561" s="211"/>
      <c r="Z561" s="211"/>
      <c r="AA561" s="21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4"/>
      <c r="BY561" s="214"/>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457"/>
      <c r="D562" s="2458"/>
      <c r="E562" s="478"/>
      <c r="F562" s="478"/>
      <c r="G562" s="478"/>
      <c r="H562" s="2457"/>
      <c r="I562" s="2458"/>
      <c r="J562" s="478"/>
      <c r="K562" s="478"/>
      <c r="L562" s="478"/>
      <c r="M562" s="2457"/>
      <c r="N562" s="2458"/>
      <c r="O562" s="478"/>
      <c r="P562" s="478"/>
      <c r="Q562" s="478"/>
      <c r="X562" s="211"/>
      <c r="Y562" s="211"/>
      <c r="Z562" s="211"/>
      <c r="AA562" s="21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4"/>
      <c r="BY562" s="214"/>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457"/>
      <c r="D563" s="2458"/>
      <c r="E563" s="478"/>
      <c r="F563" s="478"/>
      <c r="G563" s="478"/>
      <c r="H563" s="2457"/>
      <c r="I563" s="2458"/>
      <c r="J563" s="478"/>
      <c r="K563" s="478"/>
      <c r="L563" s="478"/>
      <c r="M563" s="2457"/>
      <c r="N563" s="2458"/>
      <c r="O563" s="478"/>
      <c r="P563" s="478"/>
      <c r="Q563" s="478"/>
      <c r="X563" s="211"/>
      <c r="Y563" s="211"/>
      <c r="Z563" s="211"/>
      <c r="AA563" s="21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4"/>
      <c r="BY563" s="214"/>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457"/>
      <c r="D564" s="2458"/>
      <c r="E564" s="478"/>
      <c r="F564" s="478"/>
      <c r="G564" s="478"/>
      <c r="H564" s="2457"/>
      <c r="I564" s="2458"/>
      <c r="J564" s="478"/>
      <c r="K564" s="478"/>
      <c r="L564" s="478"/>
      <c r="M564" s="2457"/>
      <c r="N564" s="2458"/>
      <c r="O564" s="478"/>
      <c r="P564" s="478"/>
      <c r="Q564" s="478"/>
      <c r="X564" s="211"/>
      <c r="Y564" s="211"/>
      <c r="Z564" s="211"/>
      <c r="AA564" s="21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4"/>
      <c r="BY564" s="214"/>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457"/>
      <c r="D565" s="2458"/>
      <c r="E565" s="478"/>
      <c r="F565" s="478"/>
      <c r="G565" s="478"/>
      <c r="H565" s="2457"/>
      <c r="I565" s="2458"/>
      <c r="J565" s="478"/>
      <c r="K565" s="478"/>
      <c r="L565" s="478"/>
      <c r="M565" s="2457"/>
      <c r="N565" s="2458"/>
      <c r="O565" s="478"/>
      <c r="P565" s="478"/>
      <c r="Q565" s="478"/>
      <c r="X565" s="211"/>
      <c r="Y565" s="211"/>
      <c r="Z565" s="211"/>
      <c r="AA565" s="21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4"/>
      <c r="BY565" s="214"/>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457"/>
      <c r="D566" s="2458"/>
      <c r="E566" s="478"/>
      <c r="F566" s="478"/>
      <c r="G566" s="478"/>
      <c r="H566" s="2457"/>
      <c r="I566" s="2458"/>
      <c r="J566" s="478"/>
      <c r="K566" s="478"/>
      <c r="L566" s="478"/>
      <c r="M566" s="2457"/>
      <c r="N566" s="2458"/>
      <c r="O566" s="478"/>
      <c r="P566" s="478"/>
      <c r="Q566" s="478"/>
      <c r="X566" s="211"/>
      <c r="Y566" s="211"/>
      <c r="Z566" s="211"/>
      <c r="AA566" s="21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4"/>
      <c r="BY566" s="214"/>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457"/>
      <c r="D567" s="2458"/>
      <c r="E567" s="478"/>
      <c r="F567" s="478"/>
      <c r="G567" s="478"/>
      <c r="H567" s="2457"/>
      <c r="I567" s="2458"/>
      <c r="J567" s="478"/>
      <c r="K567" s="478"/>
      <c r="L567" s="478"/>
      <c r="M567" s="2457"/>
      <c r="N567" s="2458"/>
      <c r="O567" s="478"/>
      <c r="P567" s="478"/>
      <c r="Q567" s="478"/>
      <c r="X567" s="211"/>
      <c r="Y567" s="211"/>
      <c r="Z567" s="211"/>
      <c r="AA567" s="21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4"/>
      <c r="BY567" s="214"/>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457"/>
      <c r="D568" s="2458"/>
      <c r="E568" s="478"/>
      <c r="F568" s="478"/>
      <c r="G568" s="478"/>
      <c r="H568" s="2457"/>
      <c r="I568" s="2458"/>
      <c r="J568" s="478"/>
      <c r="K568" s="478"/>
      <c r="L568" s="478"/>
      <c r="M568" s="2457"/>
      <c r="N568" s="2458"/>
      <c r="O568" s="478"/>
      <c r="P568" s="478"/>
      <c r="Q568" s="478"/>
      <c r="X568" s="211"/>
      <c r="Y568" s="211"/>
      <c r="Z568" s="211"/>
      <c r="AA568" s="21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4"/>
      <c r="BY568" s="214"/>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457"/>
      <c r="D569" s="2458"/>
      <c r="E569" s="478"/>
      <c r="F569" s="478"/>
      <c r="G569" s="478"/>
      <c r="H569" s="2457"/>
      <c r="I569" s="2458"/>
      <c r="J569" s="478"/>
      <c r="K569" s="478"/>
      <c r="L569" s="478"/>
      <c r="M569" s="2457"/>
      <c r="N569" s="2458"/>
      <c r="O569" s="478"/>
      <c r="P569" s="478"/>
      <c r="Q569" s="478"/>
      <c r="X569" s="211"/>
      <c r="Y569" s="211"/>
      <c r="Z569" s="211"/>
      <c r="AA569" s="21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4"/>
      <c r="BY569" s="214"/>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457"/>
      <c r="D570" s="2458"/>
      <c r="E570" s="478"/>
      <c r="F570" s="478"/>
      <c r="G570" s="478"/>
      <c r="H570" s="2457"/>
      <c r="I570" s="2458"/>
      <c r="J570" s="478"/>
      <c r="K570" s="478"/>
      <c r="L570" s="478"/>
      <c r="M570" s="2457"/>
      <c r="N570" s="2458"/>
      <c r="O570" s="478"/>
      <c r="P570" s="478"/>
      <c r="Q570" s="478"/>
      <c r="X570" s="211"/>
      <c r="Y570" s="211"/>
      <c r="Z570" s="211"/>
      <c r="AA570" s="21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4"/>
      <c r="BY570" s="214"/>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457"/>
      <c r="D571" s="2458"/>
      <c r="E571" s="478"/>
      <c r="F571" s="478"/>
      <c r="G571" s="478"/>
      <c r="H571" s="2457"/>
      <c r="I571" s="2458"/>
      <c r="J571" s="478"/>
      <c r="K571" s="478"/>
      <c r="L571" s="478"/>
      <c r="M571" s="2457"/>
      <c r="N571" s="2458"/>
      <c r="O571" s="478"/>
      <c r="P571" s="478"/>
      <c r="Q571" s="478"/>
      <c r="X571" s="211"/>
      <c r="Y571" s="211"/>
      <c r="Z571" s="211"/>
      <c r="AA571" s="21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4"/>
      <c r="BY571" s="214"/>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457"/>
      <c r="D572" s="2458"/>
      <c r="E572" s="478"/>
      <c r="F572" s="478"/>
      <c r="G572" s="478"/>
      <c r="H572" s="2457"/>
      <c r="I572" s="2458"/>
      <c r="J572" s="478"/>
      <c r="K572" s="478"/>
      <c r="L572" s="478"/>
      <c r="M572" s="2457"/>
      <c r="N572" s="2458"/>
      <c r="O572" s="478"/>
      <c r="P572" s="478"/>
      <c r="Q572" s="478"/>
      <c r="X572" s="211"/>
      <c r="Y572" s="211"/>
      <c r="Z572" s="211"/>
      <c r="AA572" s="21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4"/>
      <c r="BY572" s="214"/>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457"/>
      <c r="D573" s="2458"/>
      <c r="E573" s="478"/>
      <c r="F573" s="478"/>
      <c r="G573" s="478"/>
      <c r="H573" s="2457"/>
      <c r="I573" s="2458"/>
      <c r="J573" s="478"/>
      <c r="K573" s="478"/>
      <c r="L573" s="478"/>
      <c r="M573" s="2457"/>
      <c r="N573" s="2458"/>
      <c r="O573" s="478"/>
      <c r="P573" s="478"/>
      <c r="Q573" s="478"/>
      <c r="X573" s="211"/>
      <c r="Y573" s="211"/>
      <c r="Z573" s="211"/>
      <c r="AA573" s="21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4"/>
      <c r="BY573" s="214"/>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457"/>
      <c r="D574" s="2458"/>
      <c r="E574" s="478"/>
      <c r="F574" s="478"/>
      <c r="G574" s="478"/>
      <c r="H574" s="2457"/>
      <c r="I574" s="2458"/>
      <c r="J574" s="478"/>
      <c r="K574" s="478"/>
      <c r="L574" s="478"/>
      <c r="M574" s="2457"/>
      <c r="N574" s="2458"/>
      <c r="O574" s="478"/>
      <c r="P574" s="478"/>
      <c r="Q574" s="478"/>
      <c r="X574" s="211"/>
      <c r="Y574" s="211"/>
      <c r="Z574" s="211"/>
      <c r="AA574" s="21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4"/>
      <c r="BY574" s="214"/>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457"/>
      <c r="D575" s="2458"/>
      <c r="E575" s="478"/>
      <c r="F575" s="478"/>
      <c r="G575" s="478"/>
      <c r="H575" s="2457"/>
      <c r="I575" s="2458"/>
      <c r="J575" s="478"/>
      <c r="K575" s="478"/>
      <c r="L575" s="478"/>
      <c r="M575" s="2457"/>
      <c r="N575" s="2458"/>
      <c r="O575" s="478"/>
      <c r="P575" s="478"/>
      <c r="Q575" s="478"/>
      <c r="X575" s="211"/>
      <c r="Y575" s="211"/>
      <c r="Z575" s="211"/>
      <c r="AA575" s="21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4"/>
      <c r="BY575" s="214"/>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457"/>
      <c r="D576" s="2458"/>
      <c r="E576" s="478"/>
      <c r="F576" s="478"/>
      <c r="G576" s="478"/>
      <c r="H576" s="2457"/>
      <c r="I576" s="2458"/>
      <c r="J576" s="478"/>
      <c r="K576" s="478"/>
      <c r="L576" s="478"/>
      <c r="M576" s="2457"/>
      <c r="N576" s="2458"/>
      <c r="O576" s="478"/>
      <c r="P576" s="478"/>
      <c r="Q576" s="478"/>
      <c r="X576" s="211"/>
      <c r="Y576" s="211"/>
      <c r="Z576" s="211"/>
      <c r="AA576" s="21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4"/>
      <c r="BY576" s="214"/>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457"/>
      <c r="D577" s="2458"/>
      <c r="E577" s="478"/>
      <c r="F577" s="478"/>
      <c r="G577" s="478"/>
      <c r="H577" s="2457"/>
      <c r="I577" s="2458"/>
      <c r="J577" s="478"/>
      <c r="K577" s="478"/>
      <c r="L577" s="478"/>
      <c r="M577" s="2457"/>
      <c r="N577" s="2458"/>
      <c r="O577" s="478"/>
      <c r="P577" s="478"/>
      <c r="Q577" s="478"/>
      <c r="X577" s="211"/>
      <c r="Y577" s="211"/>
      <c r="Z577" s="211"/>
      <c r="AA577" s="21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4"/>
      <c r="BY577" s="214"/>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457"/>
      <c r="D578" s="2458"/>
      <c r="E578" s="478"/>
      <c r="F578" s="478"/>
      <c r="G578" s="478"/>
      <c r="H578" s="2457"/>
      <c r="I578" s="2458"/>
      <c r="J578" s="478"/>
      <c r="K578" s="478"/>
      <c r="L578" s="478"/>
      <c r="M578" s="2457"/>
      <c r="N578" s="2458"/>
      <c r="O578" s="478"/>
      <c r="P578" s="478"/>
      <c r="Q578" s="478"/>
      <c r="X578" s="211"/>
      <c r="Y578" s="211"/>
      <c r="Z578" s="211"/>
      <c r="AA578" s="21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4"/>
      <c r="BY578" s="214"/>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457"/>
      <c r="D579" s="2458"/>
      <c r="E579" s="478"/>
      <c r="F579" s="478"/>
      <c r="G579" s="478"/>
      <c r="H579" s="2457"/>
      <c r="I579" s="2458"/>
      <c r="J579" s="478"/>
      <c r="K579" s="478"/>
      <c r="L579" s="478"/>
      <c r="M579" s="2457"/>
      <c r="N579" s="2458"/>
      <c r="O579" s="478"/>
      <c r="P579" s="478"/>
      <c r="Q579" s="478"/>
      <c r="X579" s="211"/>
      <c r="Y579" s="211"/>
      <c r="Z579" s="211"/>
      <c r="AA579" s="21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4"/>
      <c r="BY579" s="214"/>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457"/>
      <c r="D580" s="2458"/>
      <c r="E580" s="478"/>
      <c r="F580" s="478"/>
      <c r="G580" s="478"/>
      <c r="H580" s="2457"/>
      <c r="I580" s="2458"/>
      <c r="J580" s="478"/>
      <c r="K580" s="478"/>
      <c r="L580" s="478"/>
      <c r="M580" s="2457"/>
      <c r="N580" s="2458"/>
      <c r="O580" s="478"/>
      <c r="P580" s="478"/>
      <c r="Q580" s="478"/>
      <c r="X580" s="211"/>
      <c r="Y580" s="211"/>
      <c r="Z580" s="211"/>
      <c r="AA580" s="21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4"/>
      <c r="BY580" s="214"/>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457"/>
      <c r="D581" s="2458"/>
      <c r="E581" s="478"/>
      <c r="F581" s="478"/>
      <c r="G581" s="478"/>
      <c r="H581" s="2457"/>
      <c r="I581" s="2458"/>
      <c r="J581" s="478"/>
      <c r="K581" s="478"/>
      <c r="L581" s="478"/>
      <c r="M581" s="2457"/>
      <c r="N581" s="2458"/>
      <c r="O581" s="478"/>
      <c r="P581" s="478"/>
      <c r="Q581" s="478"/>
      <c r="X581" s="211"/>
      <c r="Y581" s="211"/>
      <c r="Z581" s="211"/>
      <c r="AA581" s="21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4"/>
      <c r="BY581" s="214"/>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457"/>
      <c r="D582" s="2458"/>
      <c r="E582" s="478"/>
      <c r="F582" s="478"/>
      <c r="G582" s="478"/>
      <c r="H582" s="2457"/>
      <c r="I582" s="2458"/>
      <c r="J582" s="478"/>
      <c r="K582" s="478"/>
      <c r="L582" s="478"/>
      <c r="M582" s="2457"/>
      <c r="N582" s="2458"/>
      <c r="O582" s="478"/>
      <c r="P582" s="478"/>
      <c r="Q582" s="478"/>
      <c r="X582" s="211"/>
      <c r="Y582" s="211"/>
      <c r="Z582" s="211"/>
      <c r="AA582" s="21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4"/>
      <c r="BY582" s="214"/>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457"/>
      <c r="D583" s="2458"/>
      <c r="E583" s="478"/>
      <c r="F583" s="478"/>
      <c r="G583" s="478"/>
      <c r="H583" s="2457"/>
      <c r="I583" s="2458"/>
      <c r="J583" s="478"/>
      <c r="K583" s="478"/>
      <c r="L583" s="478"/>
      <c r="M583" s="2457"/>
      <c r="N583" s="2458"/>
      <c r="O583" s="478"/>
      <c r="P583" s="478"/>
      <c r="Q583" s="478"/>
      <c r="X583" s="211"/>
      <c r="Y583" s="211"/>
      <c r="Z583" s="211"/>
      <c r="AA583" s="21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4"/>
      <c r="BY583" s="214"/>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457"/>
      <c r="D584" s="2458"/>
      <c r="E584" s="478"/>
      <c r="F584" s="478"/>
      <c r="G584" s="478"/>
      <c r="H584" s="2457"/>
      <c r="I584" s="2458"/>
      <c r="J584" s="478"/>
      <c r="K584" s="478"/>
      <c r="L584" s="478"/>
      <c r="M584" s="2457"/>
      <c r="N584" s="2458"/>
      <c r="O584" s="478"/>
      <c r="P584" s="478"/>
      <c r="Q584" s="478"/>
      <c r="X584" s="211"/>
      <c r="Y584" s="211"/>
      <c r="Z584" s="211"/>
      <c r="AA584" s="21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4"/>
      <c r="BY584" s="214"/>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457"/>
      <c r="D585" s="2458"/>
      <c r="E585" s="478"/>
      <c r="F585" s="478"/>
      <c r="G585" s="478"/>
      <c r="H585" s="2457"/>
      <c r="I585" s="2458"/>
      <c r="J585" s="478"/>
      <c r="K585" s="478"/>
      <c r="L585" s="478"/>
      <c r="M585" s="2457"/>
      <c r="N585" s="2458"/>
      <c r="O585" s="478"/>
      <c r="P585" s="478"/>
      <c r="Q585" s="478"/>
      <c r="X585" s="211"/>
      <c r="Y585" s="211"/>
      <c r="Z585" s="211"/>
      <c r="AA585" s="21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4"/>
      <c r="BY585" s="214"/>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457"/>
      <c r="D586" s="2458"/>
      <c r="E586" s="478"/>
      <c r="F586" s="478"/>
      <c r="G586" s="478"/>
      <c r="H586" s="2457"/>
      <c r="I586" s="2458"/>
      <c r="J586" s="478"/>
      <c r="K586" s="478"/>
      <c r="L586" s="478"/>
      <c r="M586" s="2457"/>
      <c r="N586" s="2458"/>
      <c r="O586" s="478"/>
      <c r="P586" s="478"/>
      <c r="Q586" s="478"/>
      <c r="X586" s="211"/>
      <c r="Y586" s="211"/>
      <c r="Z586" s="211"/>
      <c r="AA586" s="21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4"/>
      <c r="BY586" s="214"/>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457"/>
      <c r="D587" s="2458"/>
      <c r="E587" s="478"/>
      <c r="F587" s="478"/>
      <c r="G587" s="478"/>
      <c r="H587" s="2457"/>
      <c r="I587" s="2458"/>
      <c r="J587" s="478"/>
      <c r="K587" s="478"/>
      <c r="L587" s="478"/>
      <c r="M587" s="2457"/>
      <c r="N587" s="2458"/>
      <c r="O587" s="478"/>
      <c r="P587" s="478"/>
      <c r="Q587" s="478"/>
      <c r="X587" s="211"/>
      <c r="Y587" s="211"/>
      <c r="Z587" s="211"/>
      <c r="AA587" s="21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4"/>
      <c r="BY587" s="214"/>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457"/>
      <c r="D588" s="2458"/>
      <c r="E588" s="478"/>
      <c r="F588" s="478"/>
      <c r="G588" s="478"/>
      <c r="H588" s="2457"/>
      <c r="I588" s="2458"/>
      <c r="J588" s="478"/>
      <c r="K588" s="478"/>
      <c r="L588" s="478"/>
      <c r="M588" s="2457"/>
      <c r="N588" s="2458"/>
      <c r="O588" s="478"/>
      <c r="P588" s="478"/>
      <c r="Q588" s="478"/>
      <c r="X588" s="211"/>
      <c r="Y588" s="211"/>
      <c r="Z588" s="211"/>
      <c r="AA588" s="21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4"/>
      <c r="BY588" s="214"/>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457"/>
      <c r="D589" s="2458"/>
      <c r="E589" s="478"/>
      <c r="F589" s="478"/>
      <c r="G589" s="478"/>
      <c r="H589" s="2457"/>
      <c r="I589" s="2458"/>
      <c r="J589" s="478"/>
      <c r="K589" s="478"/>
      <c r="L589" s="478"/>
      <c r="M589" s="2457"/>
      <c r="N589" s="2458"/>
      <c r="O589" s="478"/>
      <c r="P589" s="478"/>
      <c r="Q589" s="478"/>
      <c r="X589" s="211"/>
      <c r="Y589" s="211"/>
      <c r="Z589" s="211"/>
      <c r="AA589" s="21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4"/>
      <c r="BY589" s="214"/>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457"/>
      <c r="D590" s="2458"/>
      <c r="E590" s="478"/>
      <c r="F590" s="478"/>
      <c r="G590" s="478"/>
      <c r="H590" s="2457"/>
      <c r="I590" s="2458"/>
      <c r="J590" s="478"/>
      <c r="K590" s="478"/>
      <c r="L590" s="478"/>
      <c r="M590" s="2457"/>
      <c r="N590" s="2458"/>
      <c r="O590" s="478"/>
      <c r="P590" s="478"/>
      <c r="Q590" s="478"/>
      <c r="X590" s="211"/>
      <c r="Y590" s="211"/>
      <c r="Z590" s="211"/>
      <c r="AA590" s="21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4"/>
      <c r="BY590" s="214"/>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457"/>
      <c r="D591" s="2458"/>
      <c r="E591" s="478"/>
      <c r="F591" s="478"/>
      <c r="G591" s="478"/>
      <c r="H591" s="2457"/>
      <c r="I591" s="2458"/>
      <c r="J591" s="478"/>
      <c r="K591" s="478"/>
      <c r="L591" s="478"/>
      <c r="M591" s="2457"/>
      <c r="N591" s="2458"/>
      <c r="O591" s="478"/>
      <c r="P591" s="478"/>
      <c r="Q591" s="478"/>
      <c r="X591" s="211"/>
      <c r="Y591" s="211"/>
      <c r="Z591" s="211"/>
      <c r="AA591" s="21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4"/>
      <c r="BY591" s="214"/>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457"/>
      <c r="D592" s="2458"/>
      <c r="E592" s="478"/>
      <c r="F592" s="478"/>
      <c r="G592" s="478"/>
      <c r="H592" s="2457"/>
      <c r="I592" s="2458"/>
      <c r="J592" s="478"/>
      <c r="K592" s="478"/>
      <c r="L592" s="478"/>
      <c r="M592" s="2457"/>
      <c r="N592" s="2458"/>
      <c r="O592" s="478"/>
      <c r="P592" s="478"/>
      <c r="Q592" s="478"/>
      <c r="X592" s="211"/>
      <c r="Y592" s="211"/>
      <c r="Z592" s="211"/>
      <c r="AA592" s="21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4"/>
      <c r="BY592" s="214"/>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457"/>
      <c r="D593" s="2458"/>
      <c r="E593" s="478"/>
      <c r="F593" s="478"/>
      <c r="G593" s="478"/>
      <c r="H593" s="2457"/>
      <c r="I593" s="2458"/>
      <c r="J593" s="478"/>
      <c r="K593" s="478"/>
      <c r="L593" s="478"/>
      <c r="M593" s="2457"/>
      <c r="N593" s="2458"/>
      <c r="O593" s="478"/>
      <c r="P593" s="478"/>
      <c r="Q593" s="478"/>
      <c r="X593" s="211"/>
      <c r="Y593" s="211"/>
      <c r="Z593" s="211"/>
      <c r="AA593" s="21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4"/>
      <c r="BY593" s="214"/>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457"/>
      <c r="D594" s="2458"/>
      <c r="E594" s="478"/>
      <c r="F594" s="478"/>
      <c r="G594" s="478"/>
      <c r="H594" s="2457"/>
      <c r="I594" s="2458"/>
      <c r="J594" s="478"/>
      <c r="K594" s="478"/>
      <c r="L594" s="478"/>
      <c r="M594" s="2457"/>
      <c r="N594" s="2458"/>
      <c r="O594" s="478"/>
      <c r="P594" s="478"/>
      <c r="Q594" s="478"/>
      <c r="X594" s="211"/>
      <c r="Y594" s="211"/>
      <c r="Z594" s="211"/>
      <c r="AA594" s="21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4"/>
      <c r="BY594" s="214"/>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457"/>
      <c r="D595" s="2458"/>
      <c r="E595" s="478"/>
      <c r="F595" s="478"/>
      <c r="G595" s="478"/>
      <c r="H595" s="2457"/>
      <c r="I595" s="2458"/>
      <c r="J595" s="478"/>
      <c r="K595" s="478"/>
      <c r="L595" s="478"/>
      <c r="M595" s="2457"/>
      <c r="N595" s="2458"/>
      <c r="O595" s="478"/>
      <c r="P595" s="478"/>
      <c r="Q595" s="478"/>
      <c r="X595" s="211"/>
      <c r="Y595" s="211"/>
      <c r="Z595" s="211"/>
      <c r="AA595" s="21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4"/>
      <c r="BY595" s="214"/>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457"/>
      <c r="D596" s="2458"/>
      <c r="E596" s="478"/>
      <c r="F596" s="478"/>
      <c r="G596" s="478"/>
      <c r="H596" s="2457"/>
      <c r="I596" s="2458"/>
      <c r="J596" s="478"/>
      <c r="K596" s="478"/>
      <c r="L596" s="478"/>
      <c r="M596" s="2457"/>
      <c r="N596" s="2458"/>
      <c r="O596" s="478"/>
      <c r="P596" s="478"/>
      <c r="Q596" s="478"/>
      <c r="X596" s="211"/>
      <c r="Y596" s="211"/>
      <c r="Z596" s="211"/>
      <c r="AA596" s="21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4"/>
      <c r="BY596" s="214"/>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457"/>
      <c r="D597" s="2458"/>
      <c r="E597" s="478"/>
      <c r="F597" s="478"/>
      <c r="G597" s="478"/>
      <c r="H597" s="2457"/>
      <c r="I597" s="2458"/>
      <c r="J597" s="478"/>
      <c r="K597" s="478"/>
      <c r="L597" s="478"/>
      <c r="M597" s="2457"/>
      <c r="N597" s="2458"/>
      <c r="O597" s="478"/>
      <c r="P597" s="478"/>
      <c r="Q597" s="478"/>
      <c r="X597" s="211"/>
      <c r="Y597" s="211"/>
      <c r="Z597" s="211"/>
      <c r="AA597" s="21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4"/>
      <c r="BY597" s="214"/>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457"/>
      <c r="D598" s="2458"/>
      <c r="E598" s="478"/>
      <c r="F598" s="478"/>
      <c r="G598" s="478"/>
      <c r="H598" s="2457"/>
      <c r="I598" s="2458"/>
      <c r="J598" s="478"/>
      <c r="K598" s="478"/>
      <c r="L598" s="478"/>
      <c r="M598" s="2457"/>
      <c r="N598" s="2458"/>
      <c r="O598" s="478"/>
      <c r="P598" s="478"/>
      <c r="Q598" s="478"/>
      <c r="X598" s="211"/>
      <c r="Y598" s="211"/>
      <c r="Z598" s="211"/>
      <c r="AA598" s="21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4"/>
      <c r="BY598" s="214"/>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457"/>
      <c r="D599" s="2458"/>
      <c r="E599" s="478"/>
      <c r="F599" s="478"/>
      <c r="G599" s="478"/>
      <c r="H599" s="2457"/>
      <c r="I599" s="2458"/>
      <c r="J599" s="478"/>
      <c r="K599" s="478"/>
      <c r="L599" s="478"/>
      <c r="M599" s="2457"/>
      <c r="N599" s="2458"/>
      <c r="O599" s="478"/>
      <c r="P599" s="478"/>
      <c r="Q599" s="478"/>
      <c r="X599" s="211"/>
      <c r="Y599" s="211"/>
      <c r="Z599" s="211"/>
      <c r="AA599" s="21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4"/>
      <c r="BY599" s="214"/>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457"/>
      <c r="D600" s="2458"/>
      <c r="E600" s="478"/>
      <c r="F600" s="478"/>
      <c r="G600" s="478"/>
      <c r="H600" s="2457"/>
      <c r="I600" s="2458"/>
      <c r="J600" s="478"/>
      <c r="K600" s="478"/>
      <c r="L600" s="478"/>
      <c r="M600" s="2457"/>
      <c r="N600" s="2458"/>
      <c r="O600" s="478"/>
      <c r="P600" s="478"/>
      <c r="Q600" s="478"/>
      <c r="X600" s="211"/>
      <c r="Y600" s="211"/>
      <c r="Z600" s="211"/>
      <c r="AA600" s="21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4"/>
      <c r="BY600" s="214"/>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457"/>
      <c r="D601" s="2458"/>
      <c r="E601" s="478"/>
      <c r="F601" s="478"/>
      <c r="G601" s="478"/>
      <c r="H601" s="2457"/>
      <c r="I601" s="2458"/>
      <c r="J601" s="478"/>
      <c r="K601" s="478"/>
      <c r="L601" s="478"/>
      <c r="M601" s="2457"/>
      <c r="N601" s="2458"/>
      <c r="O601" s="478"/>
      <c r="P601" s="478"/>
      <c r="Q601" s="478"/>
      <c r="X601" s="211"/>
      <c r="Y601" s="211"/>
      <c r="Z601" s="211"/>
      <c r="AA601" s="21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4"/>
      <c r="BY601" s="214"/>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457"/>
      <c r="D602" s="2458"/>
      <c r="E602" s="478"/>
      <c r="F602" s="478"/>
      <c r="G602" s="478"/>
      <c r="H602" s="2457"/>
      <c r="I602" s="2458"/>
      <c r="J602" s="478"/>
      <c r="K602" s="478"/>
      <c r="L602" s="478"/>
      <c r="M602" s="2457"/>
      <c r="N602" s="2458"/>
      <c r="O602" s="478"/>
      <c r="P602" s="478"/>
      <c r="Q602" s="478"/>
      <c r="X602" s="211"/>
      <c r="Y602" s="211"/>
      <c r="Z602" s="211"/>
      <c r="AA602" s="21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4"/>
      <c r="BY602" s="214"/>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457"/>
      <c r="D603" s="2458"/>
      <c r="E603" s="478"/>
      <c r="F603" s="478"/>
      <c r="G603" s="478"/>
      <c r="H603" s="2457"/>
      <c r="I603" s="2458"/>
      <c r="J603" s="478"/>
      <c r="K603" s="478"/>
      <c r="L603" s="478"/>
      <c r="M603" s="2457"/>
      <c r="N603" s="2458"/>
      <c r="O603" s="478"/>
      <c r="P603" s="478"/>
      <c r="Q603" s="478"/>
      <c r="X603" s="211"/>
      <c r="Y603" s="211"/>
      <c r="Z603" s="211"/>
      <c r="AA603" s="21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4"/>
      <c r="BY603" s="214"/>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457"/>
      <c r="D604" s="2458"/>
      <c r="E604" s="478"/>
      <c r="F604" s="478"/>
      <c r="G604" s="478"/>
      <c r="H604" s="2457"/>
      <c r="I604" s="2458"/>
      <c r="J604" s="478"/>
      <c r="K604" s="478"/>
      <c r="L604" s="478"/>
      <c r="M604" s="2457"/>
      <c r="N604" s="2458"/>
      <c r="O604" s="478"/>
      <c r="P604" s="478"/>
      <c r="Q604" s="478"/>
      <c r="X604" s="211"/>
      <c r="Y604" s="211"/>
      <c r="Z604" s="211"/>
      <c r="AA604" s="21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457"/>
      <c r="D605" s="2458"/>
      <c r="E605" s="478"/>
      <c r="F605" s="478"/>
      <c r="G605" s="478"/>
      <c r="H605" s="2457"/>
      <c r="I605" s="2458"/>
      <c r="J605" s="478"/>
      <c r="K605" s="478"/>
      <c r="L605" s="478"/>
      <c r="M605" s="2457"/>
      <c r="N605" s="2458"/>
      <c r="O605" s="478"/>
      <c r="P605" s="478"/>
      <c r="Q605" s="478"/>
      <c r="X605" s="211"/>
      <c r="Y605" s="211"/>
      <c r="Z605" s="211"/>
      <c r="AA605" s="21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457"/>
      <c r="D606" s="2458"/>
      <c r="E606" s="478"/>
      <c r="F606" s="478"/>
      <c r="G606" s="478"/>
      <c r="H606" s="2457"/>
      <c r="I606" s="2458"/>
      <c r="J606" s="478"/>
      <c r="K606" s="478"/>
      <c r="L606" s="478"/>
      <c r="M606" s="2457"/>
      <c r="N606" s="2458"/>
      <c r="O606" s="478"/>
      <c r="P606" s="478"/>
      <c r="Q606" s="478"/>
      <c r="X606" s="211"/>
      <c r="Y606" s="211"/>
      <c r="Z606" s="211"/>
      <c r="AA606" s="21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457"/>
      <c r="D607" s="2458"/>
      <c r="E607" s="478"/>
      <c r="F607" s="478"/>
      <c r="G607" s="478"/>
      <c r="H607" s="2457"/>
      <c r="I607" s="2458"/>
      <c r="J607" s="478"/>
      <c r="K607" s="478"/>
      <c r="L607" s="478"/>
      <c r="M607" s="2457"/>
      <c r="N607" s="2458"/>
      <c r="O607" s="478"/>
      <c r="P607" s="478"/>
      <c r="Q607" s="478"/>
      <c r="X607" s="211"/>
      <c r="Y607" s="211"/>
      <c r="Z607" s="211"/>
      <c r="AA607" s="21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457"/>
      <c r="D608" s="2458"/>
      <c r="E608" s="478"/>
      <c r="F608" s="478"/>
      <c r="G608" s="478"/>
      <c r="H608" s="2457"/>
      <c r="I608" s="2458"/>
      <c r="J608" s="478"/>
      <c r="K608" s="478"/>
      <c r="L608" s="478"/>
      <c r="M608" s="2457"/>
      <c r="N608" s="2458"/>
      <c r="O608" s="478"/>
      <c r="P608" s="478"/>
      <c r="Q608" s="478"/>
      <c r="X608" s="211"/>
      <c r="Y608" s="211"/>
      <c r="Z608" s="211"/>
      <c r="AA608" s="21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457"/>
      <c r="D609" s="2458"/>
      <c r="E609" s="478"/>
      <c r="F609" s="478"/>
      <c r="G609" s="478"/>
      <c r="H609" s="2457"/>
      <c r="I609" s="2458"/>
      <c r="J609" s="478"/>
      <c r="K609" s="478"/>
      <c r="L609" s="478"/>
      <c r="M609" s="2457"/>
      <c r="N609" s="2458"/>
      <c r="O609" s="478"/>
      <c r="P609" s="478"/>
      <c r="Q609" s="478"/>
      <c r="X609" s="211"/>
      <c r="Y609" s="211"/>
      <c r="Z609" s="211"/>
      <c r="AA609" s="21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457"/>
      <c r="D610" s="2458"/>
      <c r="E610" s="478"/>
      <c r="F610" s="478"/>
      <c r="G610" s="478"/>
      <c r="H610" s="2457"/>
      <c r="I610" s="2458"/>
      <c r="J610" s="478"/>
      <c r="K610" s="478"/>
      <c r="L610" s="478"/>
      <c r="M610" s="2457"/>
      <c r="N610" s="2458"/>
      <c r="O610" s="478"/>
      <c r="P610" s="478"/>
      <c r="Q610" s="478"/>
      <c r="X610" s="211"/>
      <c r="Y610" s="211"/>
      <c r="Z610" s="211"/>
      <c r="AA610" s="21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457"/>
      <c r="D611" s="2458"/>
      <c r="E611" s="478"/>
      <c r="F611" s="478"/>
      <c r="G611" s="478"/>
      <c r="H611" s="2457"/>
      <c r="I611" s="2458"/>
      <c r="J611" s="478"/>
      <c r="K611" s="478"/>
      <c r="L611" s="478"/>
      <c r="M611" s="2457"/>
      <c r="N611" s="2458"/>
      <c r="O611" s="478"/>
      <c r="P611" s="478"/>
      <c r="Q611" s="478"/>
      <c r="X611" s="211"/>
      <c r="Y611" s="211"/>
      <c r="Z611" s="211"/>
      <c r="AA611" s="21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457"/>
      <c r="D612" s="2458"/>
      <c r="E612" s="478"/>
      <c r="F612" s="478"/>
      <c r="G612" s="478"/>
      <c r="H612" s="2457"/>
      <c r="I612" s="2458"/>
      <c r="J612" s="478"/>
      <c r="K612" s="478"/>
      <c r="L612" s="478"/>
      <c r="M612" s="2457"/>
      <c r="N612" s="2458"/>
      <c r="O612" s="478"/>
      <c r="P612" s="478"/>
      <c r="Q612" s="478"/>
      <c r="X612" s="211"/>
      <c r="Y612" s="211"/>
      <c r="Z612" s="211"/>
      <c r="AA612" s="21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457"/>
      <c r="D613" s="2458"/>
      <c r="E613" s="478"/>
      <c r="F613" s="478"/>
      <c r="G613" s="478"/>
      <c r="H613" s="2457"/>
      <c r="I613" s="2458"/>
      <c r="J613" s="478"/>
      <c r="K613" s="478"/>
      <c r="L613" s="478"/>
      <c r="M613" s="2457"/>
      <c r="N613" s="2458"/>
      <c r="O613" s="478"/>
      <c r="P613" s="478"/>
      <c r="Q613" s="478"/>
      <c r="X613" s="211"/>
      <c r="Y613" s="211"/>
      <c r="Z613" s="211"/>
      <c r="AA613" s="21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457"/>
      <c r="D614" s="2458"/>
      <c r="E614" s="478"/>
      <c r="F614" s="478"/>
      <c r="G614" s="478"/>
      <c r="H614" s="2457"/>
      <c r="I614" s="2458"/>
      <c r="J614" s="478"/>
      <c r="K614" s="478"/>
      <c r="L614" s="478"/>
      <c r="M614" s="2457"/>
      <c r="N614" s="2458"/>
      <c r="O614" s="478"/>
      <c r="P614" s="478"/>
      <c r="Q614" s="478"/>
      <c r="X614" s="211"/>
      <c r="Y614" s="211"/>
      <c r="Z614" s="211"/>
      <c r="AA614" s="21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457"/>
      <c r="D615" s="2458"/>
      <c r="E615" s="478"/>
      <c r="F615" s="478"/>
      <c r="G615" s="478"/>
      <c r="H615" s="2457"/>
      <c r="I615" s="2458"/>
      <c r="J615" s="478"/>
      <c r="K615" s="478"/>
      <c r="L615" s="478"/>
      <c r="M615" s="2457"/>
      <c r="N615" s="2458"/>
      <c r="O615" s="478"/>
      <c r="P615" s="478"/>
      <c r="Q615" s="478"/>
      <c r="X615" s="211"/>
      <c r="Y615" s="211"/>
      <c r="Z615" s="211"/>
      <c r="AA615" s="21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457"/>
      <c r="D616" s="2458"/>
      <c r="E616" s="478"/>
      <c r="F616" s="478"/>
      <c r="G616" s="478"/>
      <c r="H616" s="2457"/>
      <c r="I616" s="2458"/>
      <c r="J616" s="478"/>
      <c r="K616" s="478"/>
      <c r="L616" s="478"/>
      <c r="M616" s="2457"/>
      <c r="N616" s="2458"/>
      <c r="O616" s="478"/>
      <c r="P616" s="478"/>
      <c r="Q616" s="478"/>
      <c r="X616" s="211"/>
      <c r="Y616" s="211"/>
      <c r="Z616" s="211"/>
      <c r="AA616" s="21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457"/>
      <c r="D617" s="2458"/>
      <c r="E617" s="478"/>
      <c r="F617" s="478"/>
      <c r="G617" s="478"/>
      <c r="H617" s="2457"/>
      <c r="I617" s="2458"/>
      <c r="J617" s="478"/>
      <c r="K617" s="478"/>
      <c r="L617" s="478"/>
      <c r="M617" s="2457"/>
      <c r="N617" s="2458"/>
      <c r="O617" s="478"/>
      <c r="P617" s="478"/>
      <c r="Q617" s="478"/>
      <c r="X617" s="211"/>
      <c r="Y617" s="211"/>
      <c r="Z617" s="211"/>
      <c r="AA617" s="21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457"/>
      <c r="D618" s="2458"/>
      <c r="E618" s="478"/>
      <c r="F618" s="478"/>
      <c r="G618" s="478"/>
      <c r="H618" s="2457"/>
      <c r="I618" s="2458"/>
      <c r="J618" s="478"/>
      <c r="K618" s="478"/>
      <c r="L618" s="478"/>
      <c r="M618" s="2457"/>
      <c r="N618" s="2458"/>
      <c r="O618" s="478"/>
      <c r="P618" s="478"/>
      <c r="Q618" s="478"/>
      <c r="X618" s="211"/>
      <c r="Y618" s="211"/>
      <c r="Z618" s="211"/>
      <c r="AA618" s="21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457"/>
      <c r="D619" s="2458"/>
      <c r="E619" s="478"/>
      <c r="F619" s="478"/>
      <c r="G619" s="478"/>
      <c r="H619" s="2457"/>
      <c r="I619" s="2458"/>
      <c r="J619" s="478"/>
      <c r="K619" s="478"/>
      <c r="L619" s="478"/>
      <c r="M619" s="2457"/>
      <c r="N619" s="2458"/>
      <c r="O619" s="478"/>
      <c r="P619" s="478"/>
      <c r="Q619" s="478"/>
      <c r="X619" s="211"/>
      <c r="Y619" s="211"/>
      <c r="Z619" s="211"/>
      <c r="AA619" s="21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457"/>
      <c r="D620" s="2458"/>
      <c r="E620" s="478"/>
      <c r="F620" s="478"/>
      <c r="G620" s="478"/>
      <c r="H620" s="2457"/>
      <c r="I620" s="2458"/>
      <c r="J620" s="478"/>
      <c r="K620" s="478"/>
      <c r="L620" s="478"/>
      <c r="M620" s="2457"/>
      <c r="N620" s="2458"/>
      <c r="O620" s="478"/>
      <c r="P620" s="478"/>
      <c r="Q620" s="478"/>
      <c r="X620" s="211"/>
      <c r="Y620" s="211"/>
      <c r="Z620" s="211"/>
      <c r="AA620" s="21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457"/>
      <c r="D621" s="2458"/>
      <c r="E621" s="478"/>
      <c r="F621" s="478"/>
      <c r="G621" s="478"/>
      <c r="H621" s="2457"/>
      <c r="I621" s="2458"/>
      <c r="J621" s="478"/>
      <c r="K621" s="478"/>
      <c r="L621" s="478"/>
      <c r="M621" s="2457"/>
      <c r="N621" s="2458"/>
      <c r="O621" s="478"/>
      <c r="P621" s="478"/>
      <c r="Q621" s="478"/>
      <c r="X621" s="211"/>
      <c r="Y621" s="211"/>
      <c r="Z621" s="211"/>
      <c r="AA621" s="21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457"/>
      <c r="D622" s="2458"/>
      <c r="E622" s="478"/>
      <c r="F622" s="478"/>
      <c r="G622" s="478"/>
      <c r="H622" s="2457"/>
      <c r="I622" s="2458"/>
      <c r="J622" s="478"/>
      <c r="K622" s="478"/>
      <c r="L622" s="478"/>
      <c r="M622" s="2457"/>
      <c r="N622" s="2458"/>
      <c r="O622" s="478"/>
      <c r="P622" s="478"/>
      <c r="Q622" s="478"/>
      <c r="X622" s="211"/>
      <c r="Y622" s="211"/>
      <c r="Z622" s="211"/>
      <c r="AA622" s="21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457"/>
      <c r="D623" s="2458"/>
      <c r="E623" s="478"/>
      <c r="F623" s="478"/>
      <c r="G623" s="478"/>
      <c r="H623" s="2457"/>
      <c r="I623" s="2458"/>
      <c r="J623" s="478"/>
      <c r="K623" s="478"/>
      <c r="L623" s="478"/>
      <c r="M623" s="2457"/>
      <c r="N623" s="2458"/>
      <c r="O623" s="478"/>
      <c r="P623" s="478"/>
      <c r="Q623" s="478"/>
      <c r="X623" s="211"/>
      <c r="Y623" s="211"/>
      <c r="Z623" s="211"/>
      <c r="AA623" s="21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457"/>
      <c r="D624" s="2458"/>
      <c r="E624" s="478"/>
      <c r="F624" s="478"/>
      <c r="G624" s="478"/>
      <c r="H624" s="2457"/>
      <c r="I624" s="2458"/>
      <c r="J624" s="478"/>
      <c r="K624" s="478"/>
      <c r="L624" s="478"/>
      <c r="M624" s="2457"/>
      <c r="N624" s="2458"/>
      <c r="O624" s="478"/>
      <c r="P624" s="478"/>
      <c r="Q624" s="478"/>
      <c r="X624" s="211"/>
      <c r="Y624" s="211"/>
      <c r="Z624" s="211"/>
      <c r="AA624" s="21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457"/>
      <c r="D625" s="2458"/>
      <c r="E625" s="478"/>
      <c r="F625" s="478"/>
      <c r="G625" s="478"/>
      <c r="H625" s="2457"/>
      <c r="I625" s="2458"/>
      <c r="J625" s="478"/>
      <c r="K625" s="478"/>
      <c r="L625" s="478"/>
      <c r="M625" s="2457"/>
      <c r="N625" s="2458"/>
      <c r="O625" s="478"/>
      <c r="P625" s="478"/>
      <c r="Q625" s="478"/>
      <c r="X625" s="211"/>
      <c r="Y625" s="211"/>
      <c r="Z625" s="211"/>
      <c r="AA625" s="21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457"/>
      <c r="D626" s="2458"/>
      <c r="E626" s="478"/>
      <c r="F626" s="478"/>
      <c r="G626" s="478"/>
      <c r="H626" s="2457"/>
      <c r="I626" s="2458"/>
      <c r="J626" s="478"/>
      <c r="K626" s="478"/>
      <c r="L626" s="478"/>
      <c r="M626" s="2457"/>
      <c r="N626" s="2458"/>
      <c r="O626" s="478"/>
      <c r="P626" s="478"/>
      <c r="Q626" s="478"/>
      <c r="X626" s="211"/>
      <c r="Y626" s="211"/>
      <c r="Z626" s="211"/>
      <c r="AA626" s="21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457"/>
      <c r="D627" s="2458"/>
      <c r="E627" s="478"/>
      <c r="F627" s="478"/>
      <c r="G627" s="478"/>
      <c r="H627" s="2457"/>
      <c r="I627" s="2458"/>
      <c r="J627" s="478"/>
      <c r="K627" s="478"/>
      <c r="L627" s="478"/>
      <c r="M627" s="2457"/>
      <c r="N627" s="2458"/>
      <c r="O627" s="478"/>
      <c r="P627" s="478"/>
      <c r="Q627" s="478"/>
      <c r="X627" s="211"/>
      <c r="Y627" s="211"/>
      <c r="Z627" s="211"/>
      <c r="AA627" s="21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457"/>
      <c r="D628" s="2458"/>
      <c r="E628" s="478"/>
      <c r="F628" s="478"/>
      <c r="G628" s="478"/>
      <c r="H628" s="2457"/>
      <c r="I628" s="2458"/>
      <c r="J628" s="478"/>
      <c r="K628" s="478"/>
      <c r="L628" s="478"/>
      <c r="M628" s="2457"/>
      <c r="N628" s="2458"/>
      <c r="O628" s="478"/>
      <c r="P628" s="478"/>
      <c r="Q628" s="478"/>
      <c r="X628" s="211"/>
      <c r="Y628" s="211"/>
      <c r="Z628" s="211"/>
      <c r="AA628" s="21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457"/>
      <c r="D629" s="2458"/>
      <c r="E629" s="478"/>
      <c r="F629" s="478"/>
      <c r="G629" s="478"/>
      <c r="H629" s="2457"/>
      <c r="I629" s="2458"/>
      <c r="J629" s="478"/>
      <c r="K629" s="478"/>
      <c r="L629" s="478"/>
      <c r="M629" s="2457"/>
      <c r="N629" s="2458"/>
      <c r="O629" s="478"/>
      <c r="P629" s="478"/>
      <c r="Q629" s="478"/>
      <c r="X629" s="211"/>
      <c r="Y629" s="211"/>
      <c r="Z629" s="211"/>
      <c r="AA629" s="21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457"/>
      <c r="D630" s="2458"/>
      <c r="E630" s="478"/>
      <c r="F630" s="478"/>
      <c r="G630" s="478"/>
      <c r="H630" s="2457"/>
      <c r="I630" s="2458"/>
      <c r="J630" s="478"/>
      <c r="K630" s="478"/>
      <c r="L630" s="478"/>
      <c r="M630" s="2457"/>
      <c r="N630" s="2458"/>
      <c r="O630" s="478"/>
      <c r="P630" s="478"/>
      <c r="Q630" s="478"/>
      <c r="X630" s="211"/>
      <c r="Y630" s="211"/>
      <c r="Z630" s="211"/>
      <c r="AA630" s="21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457"/>
      <c r="D631" s="2458"/>
      <c r="E631" s="478"/>
      <c r="F631" s="478"/>
      <c r="G631" s="478"/>
      <c r="H631" s="2457"/>
      <c r="I631" s="2458"/>
      <c r="J631" s="478"/>
      <c r="K631" s="478"/>
      <c r="L631" s="478"/>
      <c r="M631" s="2457"/>
      <c r="N631" s="2458"/>
      <c r="O631" s="478"/>
      <c r="P631" s="478"/>
      <c r="Q631" s="478"/>
      <c r="X631" s="211"/>
      <c r="Y631" s="211"/>
      <c r="Z631" s="211"/>
      <c r="AA631" s="21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457"/>
      <c r="D632" s="2458"/>
      <c r="E632" s="478"/>
      <c r="F632" s="478"/>
      <c r="G632" s="478"/>
      <c r="H632" s="2457"/>
      <c r="I632" s="2458"/>
      <c r="J632" s="478"/>
      <c r="K632" s="478"/>
      <c r="L632" s="478"/>
      <c r="M632" s="2457"/>
      <c r="N632" s="2458"/>
      <c r="O632" s="478"/>
      <c r="P632" s="478"/>
      <c r="Q632" s="478"/>
      <c r="X632" s="211"/>
      <c r="Y632" s="211"/>
      <c r="Z632" s="211"/>
      <c r="AA632" s="21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457"/>
      <c r="D633" s="2458"/>
      <c r="E633" s="478"/>
      <c r="F633" s="478"/>
      <c r="G633" s="478"/>
      <c r="H633" s="2457"/>
      <c r="I633" s="2458"/>
      <c r="J633" s="478"/>
      <c r="K633" s="478"/>
      <c r="L633" s="478"/>
      <c r="M633" s="2457"/>
      <c r="N633" s="2458"/>
      <c r="O633" s="478"/>
      <c r="P633" s="478"/>
      <c r="Q633" s="478"/>
      <c r="X633" s="211"/>
      <c r="Y633" s="211"/>
      <c r="Z633" s="211"/>
      <c r="AA633" s="21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457"/>
      <c r="D634" s="2458"/>
      <c r="E634" s="478"/>
      <c r="F634" s="478"/>
      <c r="G634" s="478"/>
      <c r="H634" s="2457"/>
      <c r="I634" s="2458"/>
      <c r="J634" s="478"/>
      <c r="K634" s="478"/>
      <c r="L634" s="478"/>
      <c r="M634" s="2457"/>
      <c r="N634" s="2458"/>
      <c r="O634" s="478"/>
      <c r="P634" s="478"/>
      <c r="Q634" s="478"/>
      <c r="X634" s="211"/>
      <c r="Y634" s="211"/>
      <c r="Z634" s="211"/>
      <c r="AA634" s="21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457"/>
      <c r="D635" s="2458"/>
      <c r="E635" s="478"/>
      <c r="F635" s="478"/>
      <c r="G635" s="478"/>
      <c r="H635" s="2457"/>
      <c r="I635" s="2458"/>
      <c r="J635" s="478"/>
      <c r="K635" s="478"/>
      <c r="L635" s="478"/>
      <c r="M635" s="2457"/>
      <c r="N635" s="2458"/>
      <c r="O635" s="478"/>
      <c r="P635" s="478"/>
      <c r="Q635" s="478"/>
      <c r="X635" s="211"/>
      <c r="Y635" s="211"/>
      <c r="Z635" s="211"/>
      <c r="AA635" s="21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457"/>
      <c r="D636" s="2458"/>
      <c r="E636" s="478"/>
      <c r="F636" s="478"/>
      <c r="G636" s="478"/>
      <c r="H636" s="2457"/>
      <c r="I636" s="2458"/>
      <c r="J636" s="478"/>
      <c r="K636" s="478"/>
      <c r="L636" s="478"/>
      <c r="M636" s="2457"/>
      <c r="N636" s="2458"/>
      <c r="O636" s="478"/>
      <c r="P636" s="478"/>
      <c r="Q636" s="478"/>
      <c r="X636" s="211"/>
      <c r="Y636" s="211"/>
      <c r="Z636" s="211"/>
      <c r="AA636" s="21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457"/>
      <c r="D637" s="2458"/>
      <c r="E637" s="478"/>
      <c r="F637" s="478"/>
      <c r="G637" s="478"/>
      <c r="H637" s="2457"/>
      <c r="I637" s="2458"/>
      <c r="J637" s="478"/>
      <c r="K637" s="478"/>
      <c r="L637" s="478"/>
      <c r="M637" s="2457"/>
      <c r="N637" s="2458"/>
      <c r="O637" s="478"/>
      <c r="P637" s="478"/>
      <c r="Q637" s="478"/>
      <c r="X637" s="211"/>
      <c r="Y637" s="211"/>
      <c r="Z637" s="211"/>
      <c r="AA637" s="21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457"/>
      <c r="D638" s="2458"/>
      <c r="E638" s="478"/>
      <c r="F638" s="478"/>
      <c r="G638" s="478"/>
      <c r="H638" s="2457"/>
      <c r="I638" s="2458"/>
      <c r="J638" s="478"/>
      <c r="K638" s="478"/>
      <c r="L638" s="478"/>
      <c r="M638" s="2457"/>
      <c r="N638" s="2458"/>
      <c r="O638" s="478"/>
      <c r="P638" s="478"/>
      <c r="Q638" s="478"/>
      <c r="X638" s="211"/>
      <c r="Y638" s="211"/>
      <c r="Z638" s="211"/>
      <c r="AA638" s="21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457"/>
      <c r="D639" s="2458"/>
      <c r="E639" s="478"/>
      <c r="F639" s="478"/>
      <c r="G639" s="478"/>
      <c r="H639" s="2457"/>
      <c r="I639" s="2458"/>
      <c r="J639" s="478"/>
      <c r="K639" s="478"/>
      <c r="L639" s="478"/>
      <c r="M639" s="2457"/>
      <c r="N639" s="2458"/>
      <c r="O639" s="478"/>
      <c r="P639" s="478"/>
      <c r="Q639" s="478"/>
      <c r="X639" s="211"/>
      <c r="Y639" s="211"/>
      <c r="Z639" s="211"/>
      <c r="AA639" s="21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457"/>
      <c r="D640" s="2458"/>
      <c r="E640" s="478"/>
      <c r="F640" s="478"/>
      <c r="G640" s="478"/>
      <c r="H640" s="2457"/>
      <c r="I640" s="2458"/>
      <c r="J640" s="478"/>
      <c r="K640" s="478"/>
      <c r="L640" s="478"/>
      <c r="M640" s="2457"/>
      <c r="N640" s="2458"/>
      <c r="O640" s="478"/>
      <c r="P640" s="478"/>
      <c r="Q640" s="478"/>
      <c r="X640" s="211"/>
      <c r="Y640" s="211"/>
      <c r="Z640" s="211"/>
      <c r="AA640" s="21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457"/>
      <c r="D641" s="2458"/>
      <c r="E641" s="478"/>
      <c r="F641" s="478"/>
      <c r="G641" s="478"/>
      <c r="H641" s="2457"/>
      <c r="I641" s="2458"/>
      <c r="J641" s="478"/>
      <c r="K641" s="478"/>
      <c r="L641" s="478"/>
      <c r="M641" s="2457"/>
      <c r="N641" s="2458"/>
      <c r="O641" s="478"/>
      <c r="P641" s="478"/>
      <c r="Q641" s="478"/>
      <c r="X641" s="211"/>
      <c r="Y641" s="211"/>
      <c r="Z641" s="211"/>
      <c r="AA641" s="21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457"/>
      <c r="D642" s="2458"/>
      <c r="E642" s="478"/>
      <c r="F642" s="478"/>
      <c r="G642" s="478"/>
      <c r="H642" s="2457"/>
      <c r="I642" s="2458"/>
      <c r="J642" s="478"/>
      <c r="K642" s="478"/>
      <c r="L642" s="478"/>
      <c r="M642" s="2457"/>
      <c r="N642" s="2458"/>
      <c r="O642" s="478"/>
      <c r="P642" s="478"/>
      <c r="Q642" s="478"/>
      <c r="X642" s="211"/>
      <c r="Y642" s="211"/>
      <c r="Z642" s="211"/>
      <c r="AA642" s="21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478"/>
      <c r="D643" s="478"/>
      <c r="E643" s="478"/>
      <c r="F643" s="478"/>
      <c r="G643" s="478"/>
      <c r="H643" s="478"/>
      <c r="I643" s="478"/>
      <c r="J643" s="478"/>
      <c r="K643" s="478"/>
      <c r="L643" s="478"/>
      <c r="M643" s="478"/>
      <c r="N643" s="478"/>
      <c r="O643" s="478"/>
      <c r="P643" s="478"/>
      <c r="Q643" s="478"/>
      <c r="X643" s="211"/>
      <c r="Y643" s="211"/>
      <c r="Z643" s="211"/>
      <c r="AA643" s="21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478"/>
      <c r="D644" s="478"/>
      <c r="E644" s="478"/>
      <c r="F644" s="478"/>
      <c r="G644" s="478"/>
      <c r="H644" s="478"/>
      <c r="I644" s="478"/>
      <c r="J644" s="478"/>
      <c r="K644" s="478"/>
      <c r="L644" s="478"/>
      <c r="M644" s="478"/>
      <c r="N644" s="478"/>
      <c r="O644" s="478"/>
      <c r="P644" s="478"/>
      <c r="Q644" s="478"/>
      <c r="X644" s="211"/>
      <c r="Y644" s="211"/>
      <c r="Z644" s="211"/>
      <c r="AA644" s="21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478"/>
      <c r="D645" s="478"/>
      <c r="E645" s="478"/>
      <c r="F645" s="478"/>
      <c r="G645" s="478"/>
      <c r="H645" s="478"/>
      <c r="I645" s="478"/>
      <c r="J645" s="478"/>
      <c r="K645" s="478"/>
      <c r="L645" s="478"/>
      <c r="M645" s="478"/>
      <c r="N645" s="478"/>
      <c r="O645" s="478"/>
      <c r="P645" s="478"/>
      <c r="Q645" s="478"/>
      <c r="X645" s="211"/>
      <c r="Y645" s="211"/>
      <c r="Z645" s="211"/>
      <c r="AA645" s="21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478"/>
      <c r="D646" s="478"/>
      <c r="E646" s="478"/>
      <c r="F646" s="478"/>
      <c r="G646" s="478"/>
      <c r="H646" s="478"/>
      <c r="I646" s="478"/>
      <c r="J646" s="478"/>
      <c r="K646" s="478"/>
      <c r="L646" s="478"/>
      <c r="M646" s="478"/>
      <c r="N646" s="478"/>
      <c r="O646" s="478"/>
      <c r="P646" s="478"/>
      <c r="Q646" s="478"/>
      <c r="X646" s="211"/>
      <c r="Y646" s="211"/>
      <c r="Z646" s="211"/>
      <c r="AA646" s="21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478"/>
      <c r="D647" s="478"/>
      <c r="E647" s="478"/>
      <c r="F647" s="478"/>
      <c r="G647" s="478"/>
      <c r="H647" s="478"/>
      <c r="I647" s="478"/>
      <c r="J647" s="478"/>
      <c r="K647" s="478"/>
      <c r="L647" s="478"/>
      <c r="M647" s="478"/>
      <c r="N647" s="478"/>
      <c r="O647" s="478"/>
      <c r="P647" s="478"/>
      <c r="Q647" s="478"/>
      <c r="X647" s="211"/>
      <c r="Y647" s="211"/>
      <c r="Z647" s="211"/>
      <c r="AA647" s="21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478"/>
      <c r="D648" s="478"/>
      <c r="E648" s="478"/>
      <c r="F648" s="478"/>
      <c r="G648" s="478"/>
      <c r="H648" s="478"/>
      <c r="I648" s="478"/>
      <c r="J648" s="478"/>
      <c r="K648" s="478"/>
      <c r="L648" s="478"/>
      <c r="M648" s="478"/>
      <c r="N648" s="478"/>
      <c r="O648" s="478"/>
      <c r="P648" s="478"/>
      <c r="Q648" s="478"/>
      <c r="X648" s="211"/>
      <c r="Y648" s="211"/>
      <c r="Z648" s="211"/>
      <c r="AA648" s="21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478"/>
      <c r="D649" s="478"/>
      <c r="E649" s="478"/>
      <c r="F649" s="478"/>
      <c r="G649" s="478"/>
      <c r="H649" s="478"/>
      <c r="I649" s="478"/>
      <c r="J649" s="478"/>
      <c r="K649" s="478"/>
      <c r="L649" s="478"/>
      <c r="M649" s="478"/>
      <c r="N649" s="478"/>
      <c r="O649" s="478"/>
      <c r="P649" s="478"/>
      <c r="Q649" s="478"/>
      <c r="X649" s="211"/>
      <c r="Y649" s="211"/>
      <c r="Z649" s="211"/>
      <c r="AA649" s="21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478"/>
      <c r="D650" s="478"/>
      <c r="E650" s="478"/>
      <c r="F650" s="478"/>
      <c r="G650" s="478"/>
      <c r="H650" s="478"/>
      <c r="I650" s="478"/>
      <c r="J650" s="478"/>
      <c r="K650" s="478"/>
      <c r="L650" s="478"/>
      <c r="M650" s="478"/>
      <c r="N650" s="478"/>
      <c r="O650" s="478"/>
      <c r="P650" s="478"/>
      <c r="Q650" s="478"/>
      <c r="X650" s="211"/>
      <c r="Y650" s="211"/>
      <c r="Z650" s="211"/>
      <c r="AA650" s="21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478"/>
      <c r="D651" s="478"/>
      <c r="E651" s="478"/>
      <c r="F651" s="478"/>
      <c r="G651" s="478"/>
      <c r="H651" s="478"/>
      <c r="I651" s="478"/>
      <c r="J651" s="478"/>
      <c r="K651" s="478"/>
      <c r="L651" s="478"/>
      <c r="M651" s="478"/>
      <c r="N651" s="478"/>
      <c r="O651" s="478"/>
      <c r="P651" s="478"/>
      <c r="Q651" s="478"/>
      <c r="X651" s="211"/>
      <c r="Y651" s="211"/>
      <c r="Z651" s="211"/>
      <c r="AA651" s="21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478"/>
      <c r="D652" s="478"/>
      <c r="E652" s="478"/>
      <c r="F652" s="478"/>
      <c r="G652" s="478"/>
      <c r="H652" s="478"/>
      <c r="I652" s="478"/>
      <c r="J652" s="478"/>
      <c r="K652" s="478"/>
      <c r="L652" s="478"/>
      <c r="M652" s="478"/>
      <c r="N652" s="478"/>
      <c r="O652" s="478"/>
      <c r="P652" s="478"/>
      <c r="Q652" s="478"/>
      <c r="X652" s="211"/>
      <c r="Y652" s="211"/>
      <c r="Z652" s="211"/>
      <c r="AA652" s="21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478"/>
      <c r="D653" s="478"/>
      <c r="E653" s="478"/>
      <c r="F653" s="478"/>
      <c r="G653" s="478"/>
      <c r="H653" s="478"/>
      <c r="I653" s="478"/>
      <c r="J653" s="478"/>
      <c r="K653" s="478"/>
      <c r="L653" s="478"/>
      <c r="M653" s="478"/>
      <c r="N653" s="478"/>
      <c r="O653" s="478"/>
      <c r="P653" s="478"/>
      <c r="Q653" s="478"/>
      <c r="X653" s="211"/>
      <c r="Y653" s="211"/>
      <c r="Z653" s="211"/>
      <c r="AA653" s="21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478"/>
      <c r="D654" s="478"/>
      <c r="E654" s="478"/>
      <c r="F654" s="478"/>
      <c r="G654" s="478"/>
      <c r="H654" s="478"/>
      <c r="I654" s="478"/>
      <c r="J654" s="478"/>
      <c r="K654" s="478"/>
      <c r="L654" s="478"/>
      <c r="M654" s="478"/>
      <c r="N654" s="478"/>
      <c r="O654" s="478"/>
      <c r="P654" s="478"/>
      <c r="Q654" s="478"/>
      <c r="X654" s="211"/>
      <c r="Y654" s="211"/>
      <c r="Z654" s="211"/>
      <c r="AA654" s="21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478"/>
      <c r="D655" s="478"/>
      <c r="E655" s="478"/>
      <c r="F655" s="478"/>
      <c r="G655" s="478"/>
      <c r="H655" s="478"/>
      <c r="I655" s="478"/>
      <c r="J655" s="478"/>
      <c r="K655" s="478"/>
      <c r="L655" s="478"/>
      <c r="M655" s="478"/>
      <c r="N655" s="478"/>
      <c r="O655" s="478"/>
      <c r="P655" s="478"/>
      <c r="Q655" s="478"/>
      <c r="X655" s="211"/>
      <c r="Y655" s="211"/>
      <c r="Z655" s="211"/>
      <c r="AA655" s="21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478"/>
      <c r="D656" s="478"/>
      <c r="E656" s="478"/>
      <c r="F656" s="478"/>
      <c r="G656" s="478"/>
      <c r="H656" s="478"/>
      <c r="I656" s="478"/>
      <c r="J656" s="478"/>
      <c r="K656" s="478"/>
      <c r="L656" s="478"/>
      <c r="M656" s="478"/>
      <c r="N656" s="478"/>
      <c r="O656" s="478"/>
      <c r="P656" s="478"/>
      <c r="Q656" s="478"/>
      <c r="X656" s="211"/>
      <c r="Y656" s="211"/>
      <c r="Z656" s="211"/>
      <c r="AA656" s="21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478"/>
      <c r="D657" s="478"/>
      <c r="E657" s="478"/>
      <c r="F657" s="478"/>
      <c r="G657" s="478"/>
      <c r="H657" s="478"/>
      <c r="I657" s="478"/>
      <c r="J657" s="478"/>
      <c r="K657" s="478"/>
      <c r="L657" s="478"/>
      <c r="M657" s="478"/>
      <c r="N657" s="478"/>
      <c r="O657" s="478"/>
      <c r="P657" s="478"/>
      <c r="Q657" s="478"/>
      <c r="X657" s="211"/>
      <c r="Y657" s="211"/>
      <c r="Z657" s="211"/>
      <c r="AA657" s="21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478"/>
      <c r="D658" s="478"/>
      <c r="E658" s="478"/>
      <c r="F658" s="478"/>
      <c r="G658" s="478"/>
      <c r="H658" s="478"/>
      <c r="I658" s="478"/>
      <c r="J658" s="478"/>
      <c r="K658" s="478"/>
      <c r="L658" s="478"/>
      <c r="M658" s="478"/>
      <c r="N658" s="478"/>
      <c r="O658" s="478"/>
      <c r="P658" s="478"/>
      <c r="Q658" s="478"/>
      <c r="X658" s="211"/>
      <c r="Y658" s="211"/>
      <c r="Z658" s="211"/>
      <c r="AA658" s="21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478"/>
      <c r="D659" s="478"/>
      <c r="E659" s="478"/>
      <c r="F659" s="478"/>
      <c r="G659" s="478"/>
      <c r="H659" s="478"/>
      <c r="I659" s="478"/>
      <c r="J659" s="478"/>
      <c r="K659" s="478"/>
      <c r="L659" s="478"/>
      <c r="M659" s="478"/>
      <c r="N659" s="478"/>
      <c r="O659" s="478"/>
      <c r="P659" s="478"/>
      <c r="Q659" s="478"/>
      <c r="X659" s="211"/>
      <c r="Y659" s="211"/>
      <c r="Z659" s="211"/>
      <c r="AA659" s="21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478"/>
      <c r="D660" s="478"/>
      <c r="E660" s="478"/>
      <c r="F660" s="478"/>
      <c r="G660" s="478"/>
      <c r="H660" s="478"/>
      <c r="I660" s="478"/>
      <c r="J660" s="478"/>
      <c r="K660" s="478"/>
      <c r="L660" s="478"/>
      <c r="M660" s="478"/>
      <c r="N660" s="478"/>
      <c r="O660" s="478"/>
      <c r="P660" s="478"/>
      <c r="Q660" s="478"/>
      <c r="X660" s="211"/>
      <c r="Y660" s="211"/>
      <c r="Z660" s="211"/>
      <c r="AA660" s="21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478"/>
      <c r="D661" s="478"/>
      <c r="E661" s="478"/>
      <c r="F661" s="478"/>
      <c r="G661" s="478"/>
      <c r="H661" s="478"/>
      <c r="I661" s="478"/>
      <c r="J661" s="478"/>
      <c r="K661" s="478"/>
      <c r="L661" s="478"/>
      <c r="M661" s="478"/>
      <c r="N661" s="478"/>
      <c r="O661" s="478"/>
      <c r="P661" s="478"/>
      <c r="Q661" s="478"/>
      <c r="X661" s="211"/>
      <c r="Y661" s="211"/>
      <c r="Z661" s="211"/>
      <c r="AA661" s="21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478"/>
      <c r="D662" s="478"/>
      <c r="E662" s="478"/>
      <c r="F662" s="478"/>
      <c r="G662" s="478"/>
      <c r="H662" s="478"/>
      <c r="I662" s="478"/>
      <c r="J662" s="478"/>
      <c r="K662" s="478"/>
      <c r="L662" s="478"/>
      <c r="M662" s="478"/>
      <c r="N662" s="478"/>
      <c r="O662" s="478"/>
      <c r="P662" s="478"/>
      <c r="Q662" s="478"/>
      <c r="X662" s="211"/>
      <c r="Y662" s="211"/>
      <c r="Z662" s="211"/>
      <c r="AA662" s="21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478"/>
      <c r="D663" s="478"/>
      <c r="E663" s="478"/>
      <c r="F663" s="478"/>
      <c r="G663" s="478"/>
      <c r="H663" s="478"/>
      <c r="I663" s="478"/>
      <c r="J663" s="478"/>
      <c r="K663" s="478"/>
      <c r="L663" s="478"/>
      <c r="M663" s="478"/>
      <c r="N663" s="478"/>
      <c r="O663" s="478"/>
      <c r="P663" s="478"/>
      <c r="Q663" s="478"/>
      <c r="X663" s="211"/>
      <c r="Y663" s="211"/>
      <c r="Z663" s="211"/>
      <c r="AA663" s="21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478"/>
      <c r="D664" s="478"/>
      <c r="E664" s="478"/>
      <c r="F664" s="478"/>
      <c r="G664" s="478"/>
      <c r="H664" s="478"/>
      <c r="I664" s="478"/>
      <c r="J664" s="478"/>
      <c r="K664" s="478"/>
      <c r="L664" s="478"/>
      <c r="M664" s="478"/>
      <c r="N664" s="478"/>
      <c r="O664" s="478"/>
      <c r="P664" s="478"/>
      <c r="Q664" s="478"/>
      <c r="X664" s="211"/>
      <c r="Y664" s="211"/>
      <c r="Z664" s="211"/>
      <c r="AA664" s="21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478"/>
      <c r="D665" s="478"/>
      <c r="E665" s="478"/>
      <c r="F665" s="478"/>
      <c r="G665" s="478"/>
      <c r="H665" s="478"/>
      <c r="I665" s="478"/>
      <c r="J665" s="478"/>
      <c r="K665" s="478"/>
      <c r="L665" s="478"/>
      <c r="M665" s="478"/>
      <c r="N665" s="478"/>
      <c r="O665" s="478"/>
      <c r="P665" s="478"/>
      <c r="Q665" s="478"/>
      <c r="X665" s="211"/>
      <c r="Y665" s="211"/>
      <c r="Z665" s="211"/>
      <c r="AA665" s="21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478"/>
      <c r="D666" s="478"/>
      <c r="E666" s="478"/>
      <c r="F666" s="478"/>
      <c r="G666" s="478"/>
      <c r="H666" s="478"/>
      <c r="I666" s="478"/>
      <c r="J666" s="478"/>
      <c r="K666" s="478"/>
      <c r="L666" s="478"/>
      <c r="M666" s="478"/>
      <c r="N666" s="478"/>
      <c r="O666" s="478"/>
      <c r="P666" s="478"/>
      <c r="Q666" s="478"/>
      <c r="X666" s="211"/>
      <c r="Y666" s="211"/>
      <c r="Z666" s="211"/>
      <c r="AA666" s="21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478"/>
      <c r="D667" s="478"/>
      <c r="E667" s="478"/>
      <c r="F667" s="478"/>
      <c r="G667" s="478"/>
      <c r="H667" s="478"/>
      <c r="I667" s="478"/>
      <c r="J667" s="478"/>
      <c r="K667" s="478"/>
      <c r="L667" s="478"/>
      <c r="M667" s="478"/>
      <c r="N667" s="478"/>
      <c r="O667" s="478"/>
      <c r="P667" s="478"/>
      <c r="Q667" s="478"/>
      <c r="X667" s="211"/>
      <c r="Y667" s="211"/>
      <c r="Z667" s="211"/>
      <c r="AA667" s="21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478"/>
      <c r="D668" s="478"/>
      <c r="E668" s="478"/>
      <c r="F668" s="478"/>
      <c r="G668" s="478"/>
      <c r="H668" s="478"/>
      <c r="I668" s="478"/>
      <c r="J668" s="478"/>
      <c r="K668" s="478"/>
      <c r="L668" s="478"/>
      <c r="M668" s="478"/>
      <c r="N668" s="478"/>
      <c r="O668" s="478"/>
      <c r="P668" s="478"/>
      <c r="Q668" s="478"/>
      <c r="X668" s="211"/>
      <c r="Y668" s="211"/>
      <c r="Z668" s="211"/>
      <c r="AA668" s="21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478"/>
      <c r="D669" s="478"/>
      <c r="E669" s="478"/>
      <c r="F669" s="478"/>
      <c r="G669" s="478"/>
      <c r="H669" s="478"/>
      <c r="I669" s="478"/>
      <c r="J669" s="478"/>
      <c r="K669" s="478"/>
      <c r="L669" s="478"/>
      <c r="M669" s="478"/>
      <c r="N669" s="478"/>
      <c r="O669" s="478"/>
      <c r="P669" s="478"/>
      <c r="Q669" s="478"/>
      <c r="X669" s="211"/>
      <c r="Y669" s="211"/>
      <c r="Z669" s="211"/>
      <c r="AA669" s="21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478"/>
      <c r="D670" s="478"/>
      <c r="E670" s="478"/>
      <c r="F670" s="478"/>
      <c r="G670" s="478"/>
      <c r="H670" s="478"/>
      <c r="I670" s="478"/>
      <c r="J670" s="478"/>
      <c r="K670" s="478"/>
      <c r="L670" s="478"/>
      <c r="M670" s="478"/>
      <c r="N670" s="478"/>
      <c r="O670" s="478"/>
      <c r="P670" s="478"/>
      <c r="Q670" s="478"/>
      <c r="X670" s="211"/>
      <c r="Y670" s="211"/>
      <c r="Z670" s="211"/>
      <c r="AA670" s="21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478"/>
      <c r="D671" s="478"/>
      <c r="E671" s="478"/>
      <c r="F671" s="478"/>
      <c r="G671" s="478"/>
      <c r="H671" s="478"/>
      <c r="I671" s="478"/>
      <c r="J671" s="478"/>
      <c r="K671" s="478"/>
      <c r="L671" s="478"/>
      <c r="M671" s="478"/>
      <c r="N671" s="478"/>
      <c r="O671" s="478"/>
      <c r="P671" s="478"/>
      <c r="Q671" s="478"/>
      <c r="X671" s="211"/>
      <c r="Y671" s="211"/>
      <c r="Z671" s="211"/>
      <c r="AA671" s="21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478"/>
      <c r="D672" s="478"/>
      <c r="E672" s="478"/>
      <c r="F672" s="478"/>
      <c r="G672" s="478"/>
      <c r="H672" s="478"/>
      <c r="I672" s="478"/>
      <c r="J672" s="478"/>
      <c r="K672" s="478"/>
      <c r="L672" s="478"/>
      <c r="M672" s="478"/>
      <c r="N672" s="478"/>
      <c r="O672" s="478"/>
      <c r="P672" s="478"/>
      <c r="Q672" s="478"/>
      <c r="X672" s="211"/>
      <c r="Y672" s="211"/>
      <c r="Z672" s="211"/>
      <c r="AA672" s="21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478"/>
      <c r="D673" s="478"/>
      <c r="E673" s="478"/>
      <c r="F673" s="478"/>
      <c r="G673" s="478"/>
      <c r="H673" s="478"/>
      <c r="I673" s="478"/>
      <c r="J673" s="478"/>
      <c r="K673" s="478"/>
      <c r="L673" s="478"/>
      <c r="M673" s="478"/>
      <c r="N673" s="478"/>
      <c r="O673" s="478"/>
      <c r="P673" s="478"/>
      <c r="Q673" s="478"/>
      <c r="X673" s="211"/>
      <c r="Y673" s="211"/>
      <c r="Z673" s="211"/>
      <c r="AA673" s="21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478"/>
      <c r="D674" s="478"/>
      <c r="E674" s="478"/>
      <c r="F674" s="478"/>
      <c r="G674" s="478"/>
      <c r="H674" s="478"/>
      <c r="I674" s="478"/>
      <c r="J674" s="478"/>
      <c r="K674" s="478"/>
      <c r="L674" s="478"/>
      <c r="M674" s="478"/>
      <c r="N674" s="478"/>
      <c r="O674" s="478"/>
      <c r="P674" s="478"/>
      <c r="Q674" s="478"/>
      <c r="X674" s="211"/>
      <c r="Y674" s="211"/>
      <c r="Z674" s="211"/>
      <c r="AA674" s="21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478"/>
      <c r="D675" s="478"/>
      <c r="E675" s="478"/>
      <c r="F675" s="478"/>
      <c r="G675" s="478"/>
      <c r="H675" s="478"/>
      <c r="I675" s="478"/>
      <c r="J675" s="478"/>
      <c r="K675" s="478"/>
      <c r="L675" s="478"/>
      <c r="M675" s="478"/>
      <c r="N675" s="478"/>
      <c r="O675" s="478"/>
      <c r="P675" s="478"/>
      <c r="Q675" s="478"/>
      <c r="X675" s="211"/>
      <c r="Y675" s="211"/>
      <c r="Z675" s="211"/>
      <c r="AA675" s="21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478"/>
      <c r="D676" s="478"/>
      <c r="E676" s="478"/>
      <c r="F676" s="478"/>
      <c r="G676" s="478"/>
      <c r="H676" s="478"/>
      <c r="I676" s="478"/>
      <c r="J676" s="478"/>
      <c r="K676" s="478"/>
      <c r="L676" s="478"/>
      <c r="M676" s="478"/>
      <c r="N676" s="478"/>
      <c r="O676" s="478"/>
      <c r="P676" s="478"/>
      <c r="Q676" s="478"/>
      <c r="X676" s="211"/>
      <c r="Y676" s="211"/>
      <c r="Z676" s="211"/>
      <c r="AA676" s="21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478"/>
      <c r="D677" s="478"/>
      <c r="E677" s="478"/>
      <c r="F677" s="478"/>
      <c r="G677" s="478"/>
      <c r="H677" s="478"/>
      <c r="I677" s="478"/>
      <c r="J677" s="478"/>
      <c r="K677" s="478"/>
      <c r="L677" s="478"/>
      <c r="M677" s="478"/>
      <c r="N677" s="478"/>
      <c r="O677" s="478"/>
      <c r="P677" s="478"/>
      <c r="Q677" s="478"/>
      <c r="X677" s="211"/>
      <c r="Y677" s="211"/>
      <c r="Z677" s="211"/>
      <c r="AA677" s="21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478"/>
      <c r="D678" s="478"/>
      <c r="E678" s="478"/>
      <c r="F678" s="478"/>
      <c r="G678" s="478"/>
      <c r="H678" s="478"/>
      <c r="I678" s="478"/>
      <c r="J678" s="478"/>
      <c r="K678" s="478"/>
      <c r="L678" s="478"/>
      <c r="M678" s="478"/>
      <c r="N678" s="478"/>
      <c r="O678" s="478"/>
      <c r="P678" s="478"/>
      <c r="Q678" s="478"/>
      <c r="X678" s="211"/>
      <c r="Y678" s="211"/>
      <c r="Z678" s="211"/>
      <c r="AA678" s="21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478"/>
      <c r="D679" s="478"/>
      <c r="E679" s="478"/>
      <c r="F679" s="478"/>
      <c r="G679" s="478"/>
      <c r="H679" s="478"/>
      <c r="I679" s="478"/>
      <c r="J679" s="478"/>
      <c r="K679" s="478"/>
      <c r="L679" s="478"/>
      <c r="M679" s="478"/>
      <c r="N679" s="478"/>
      <c r="O679" s="478"/>
      <c r="P679" s="478"/>
      <c r="Q679" s="478"/>
      <c r="X679" s="211"/>
      <c r="Y679" s="211"/>
      <c r="Z679" s="211"/>
      <c r="AA679" s="21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478"/>
      <c r="D680" s="478"/>
      <c r="E680" s="478"/>
      <c r="F680" s="478"/>
      <c r="G680" s="478"/>
      <c r="H680" s="478"/>
      <c r="I680" s="478"/>
      <c r="J680" s="478"/>
      <c r="K680" s="478"/>
      <c r="L680" s="478"/>
      <c r="M680" s="478"/>
      <c r="N680" s="478"/>
      <c r="O680" s="478"/>
      <c r="P680" s="478"/>
      <c r="Q680" s="478"/>
      <c r="X680" s="211"/>
      <c r="Y680" s="211"/>
      <c r="Z680" s="211"/>
      <c r="AA680" s="21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478"/>
      <c r="D681" s="478"/>
      <c r="E681" s="478"/>
      <c r="F681" s="478"/>
      <c r="G681" s="478"/>
      <c r="H681" s="478"/>
      <c r="I681" s="478"/>
      <c r="J681" s="478"/>
      <c r="K681" s="478"/>
      <c r="L681" s="478"/>
      <c r="M681" s="478"/>
      <c r="N681" s="478"/>
      <c r="O681" s="478"/>
      <c r="P681" s="478"/>
      <c r="Q681" s="478"/>
      <c r="X681" s="211"/>
      <c r="Y681" s="211"/>
      <c r="Z681" s="211"/>
      <c r="AA681" s="21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478"/>
      <c r="D682" s="478"/>
      <c r="E682" s="478"/>
      <c r="F682" s="478"/>
      <c r="G682" s="478"/>
      <c r="H682" s="478"/>
      <c r="I682" s="478"/>
      <c r="J682" s="478"/>
      <c r="K682" s="478"/>
      <c r="L682" s="478"/>
      <c r="M682" s="478"/>
      <c r="N682" s="478"/>
      <c r="O682" s="478"/>
      <c r="P682" s="478"/>
      <c r="Q682" s="478"/>
      <c r="X682" s="211"/>
      <c r="Y682" s="211"/>
      <c r="Z682" s="211"/>
      <c r="AA682" s="21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478"/>
      <c r="D683" s="478"/>
      <c r="E683" s="478"/>
      <c r="F683" s="478"/>
      <c r="G683" s="478"/>
      <c r="H683" s="478"/>
      <c r="I683" s="478"/>
      <c r="J683" s="478"/>
      <c r="K683" s="478"/>
      <c r="L683" s="478"/>
      <c r="M683" s="478"/>
      <c r="N683" s="478"/>
      <c r="O683" s="478"/>
      <c r="P683" s="478"/>
      <c r="Q683" s="478"/>
      <c r="X683" s="211"/>
      <c r="Y683" s="211"/>
      <c r="Z683" s="211"/>
      <c r="AA683" s="21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478"/>
      <c r="D684" s="478"/>
      <c r="E684" s="478"/>
      <c r="F684" s="478"/>
      <c r="G684" s="478"/>
      <c r="H684" s="478"/>
      <c r="I684" s="478"/>
      <c r="J684" s="478"/>
      <c r="K684" s="478"/>
      <c r="L684" s="478"/>
      <c r="M684" s="478"/>
      <c r="N684" s="478"/>
      <c r="O684" s="478"/>
      <c r="P684" s="478"/>
      <c r="Q684" s="478"/>
      <c r="X684" s="211"/>
      <c r="Y684" s="211"/>
      <c r="Z684" s="211"/>
      <c r="AA684" s="21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478"/>
      <c r="D685" s="478"/>
      <c r="E685" s="478"/>
      <c r="F685" s="478"/>
      <c r="G685" s="478"/>
      <c r="H685" s="478"/>
      <c r="I685" s="478"/>
      <c r="J685" s="478"/>
      <c r="K685" s="478"/>
      <c r="L685" s="478"/>
      <c r="M685" s="478"/>
      <c r="N685" s="478"/>
      <c r="O685" s="478"/>
      <c r="P685" s="478"/>
      <c r="Q685" s="478"/>
      <c r="X685" s="211"/>
      <c r="Y685" s="211"/>
      <c r="Z685" s="211"/>
      <c r="AA685" s="21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478"/>
      <c r="D686" s="478"/>
      <c r="E686" s="478"/>
      <c r="F686" s="478"/>
      <c r="G686" s="478"/>
      <c r="H686" s="478"/>
      <c r="I686" s="478"/>
      <c r="J686" s="478"/>
      <c r="K686" s="478"/>
      <c r="L686" s="478"/>
      <c r="M686" s="478"/>
      <c r="N686" s="478"/>
      <c r="O686" s="478"/>
      <c r="P686" s="478"/>
      <c r="Q686" s="478"/>
      <c r="X686" s="211"/>
      <c r="Y686" s="211"/>
      <c r="Z686" s="211"/>
      <c r="AA686" s="21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478"/>
      <c r="D687" s="478"/>
      <c r="E687" s="478"/>
      <c r="F687" s="478"/>
      <c r="G687" s="478"/>
      <c r="H687" s="478"/>
      <c r="I687" s="478"/>
      <c r="J687" s="478"/>
      <c r="K687" s="478"/>
      <c r="L687" s="478"/>
      <c r="M687" s="478"/>
      <c r="N687" s="478"/>
      <c r="O687" s="478"/>
      <c r="P687" s="478"/>
      <c r="Q687" s="478"/>
      <c r="X687" s="211"/>
      <c r="Y687" s="211"/>
      <c r="Z687" s="211"/>
      <c r="AA687" s="21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478"/>
      <c r="D688" s="478"/>
      <c r="E688" s="478"/>
      <c r="F688" s="478"/>
      <c r="G688" s="478"/>
      <c r="H688" s="478"/>
      <c r="I688" s="478"/>
      <c r="J688" s="478"/>
      <c r="K688" s="478"/>
      <c r="L688" s="478"/>
      <c r="M688" s="478"/>
      <c r="N688" s="478"/>
      <c r="O688" s="478"/>
      <c r="P688" s="478"/>
      <c r="Q688" s="478"/>
      <c r="X688" s="211"/>
      <c r="Y688" s="211"/>
      <c r="Z688" s="211"/>
      <c r="AA688" s="21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478"/>
      <c r="D689" s="478"/>
      <c r="E689" s="478"/>
      <c r="F689" s="478"/>
      <c r="G689" s="478"/>
      <c r="H689" s="478"/>
      <c r="I689" s="478"/>
      <c r="J689" s="478"/>
      <c r="K689" s="478"/>
      <c r="L689" s="478"/>
      <c r="M689" s="478"/>
      <c r="N689" s="478"/>
      <c r="O689" s="478"/>
      <c r="P689" s="478"/>
      <c r="Q689" s="478"/>
      <c r="X689" s="211"/>
      <c r="Y689" s="211"/>
      <c r="Z689" s="211"/>
      <c r="AA689" s="21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478"/>
      <c r="D690" s="478"/>
      <c r="E690" s="478"/>
      <c r="F690" s="478"/>
      <c r="G690" s="478"/>
      <c r="H690" s="478"/>
      <c r="I690" s="478"/>
      <c r="J690" s="478"/>
      <c r="K690" s="478"/>
      <c r="L690" s="478"/>
      <c r="M690" s="478"/>
      <c r="N690" s="478"/>
      <c r="O690" s="478"/>
      <c r="P690" s="478"/>
      <c r="Q690" s="478"/>
      <c r="X690" s="211"/>
      <c r="Y690" s="211"/>
      <c r="Z690" s="211"/>
      <c r="AA690" s="21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478"/>
      <c r="D691" s="478"/>
      <c r="E691" s="478"/>
      <c r="F691" s="478"/>
      <c r="G691" s="478"/>
      <c r="H691" s="478"/>
      <c r="I691" s="478"/>
      <c r="J691" s="478"/>
      <c r="K691" s="478"/>
      <c r="L691" s="478"/>
      <c r="M691" s="478"/>
      <c r="N691" s="478"/>
      <c r="O691" s="478"/>
      <c r="P691" s="478"/>
      <c r="Q691" s="478"/>
      <c r="X691" s="211"/>
      <c r="Y691" s="211"/>
      <c r="Z691" s="211"/>
      <c r="AA691" s="21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478"/>
      <c r="D692" s="478"/>
      <c r="E692" s="478"/>
      <c r="F692" s="478"/>
      <c r="G692" s="478"/>
      <c r="H692" s="478"/>
      <c r="I692" s="478"/>
      <c r="J692" s="478"/>
      <c r="K692" s="478"/>
      <c r="L692" s="478"/>
      <c r="M692" s="478"/>
      <c r="N692" s="478"/>
      <c r="O692" s="478"/>
      <c r="P692" s="478"/>
      <c r="Q692" s="478"/>
      <c r="X692" s="211"/>
      <c r="Y692" s="211"/>
      <c r="Z692" s="211"/>
      <c r="AA692" s="21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478"/>
      <c r="D693" s="478"/>
      <c r="E693" s="478"/>
      <c r="F693" s="478"/>
      <c r="G693" s="478"/>
      <c r="H693" s="478"/>
      <c r="I693" s="478"/>
      <c r="J693" s="478"/>
      <c r="K693" s="478"/>
      <c r="L693" s="478"/>
      <c r="M693" s="478"/>
      <c r="N693" s="478"/>
      <c r="O693" s="478"/>
      <c r="P693" s="478"/>
      <c r="Q693" s="478"/>
      <c r="X693" s="211"/>
      <c r="Y693" s="211"/>
      <c r="Z693" s="211"/>
      <c r="AA693" s="21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478"/>
      <c r="D694" s="478"/>
      <c r="E694" s="478"/>
      <c r="F694" s="478"/>
      <c r="G694" s="478"/>
      <c r="H694" s="478"/>
      <c r="I694" s="478"/>
      <c r="J694" s="478"/>
      <c r="K694" s="478"/>
      <c r="L694" s="478"/>
      <c r="M694" s="478"/>
      <c r="N694" s="478"/>
      <c r="O694" s="478"/>
      <c r="P694" s="478"/>
      <c r="Q694" s="478"/>
      <c r="X694" s="211"/>
      <c r="Y694" s="211"/>
      <c r="Z694" s="211"/>
      <c r="AA694" s="21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478"/>
      <c r="D695" s="478"/>
      <c r="E695" s="478"/>
      <c r="F695" s="478"/>
      <c r="G695" s="478"/>
      <c r="H695" s="478"/>
      <c r="I695" s="478"/>
      <c r="J695" s="478"/>
      <c r="K695" s="478"/>
      <c r="L695" s="478"/>
      <c r="M695" s="478"/>
      <c r="N695" s="478"/>
      <c r="O695" s="478"/>
      <c r="P695" s="478"/>
      <c r="Q695" s="478"/>
      <c r="X695" s="211"/>
      <c r="Y695" s="211"/>
      <c r="Z695" s="211"/>
      <c r="AA695" s="21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478"/>
      <c r="D696" s="478"/>
      <c r="E696" s="478"/>
      <c r="F696" s="478"/>
      <c r="G696" s="478"/>
      <c r="H696" s="478"/>
      <c r="I696" s="478"/>
      <c r="J696" s="478"/>
      <c r="K696" s="478"/>
      <c r="L696" s="478"/>
      <c r="M696" s="478"/>
      <c r="N696" s="478"/>
      <c r="O696" s="478"/>
      <c r="P696" s="478"/>
      <c r="Q696" s="478"/>
      <c r="X696" s="211"/>
      <c r="Y696" s="211"/>
      <c r="Z696" s="211"/>
      <c r="AA696" s="21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478"/>
      <c r="D697" s="478"/>
      <c r="E697" s="478"/>
      <c r="F697" s="478"/>
      <c r="G697" s="478"/>
      <c r="H697" s="478"/>
      <c r="I697" s="478"/>
      <c r="J697" s="478"/>
      <c r="K697" s="478"/>
      <c r="L697" s="478"/>
      <c r="M697" s="478"/>
      <c r="N697" s="478"/>
      <c r="O697" s="478"/>
      <c r="P697" s="478"/>
      <c r="Q697" s="478"/>
      <c r="X697" s="211"/>
      <c r="Y697" s="211"/>
      <c r="Z697" s="211"/>
      <c r="AA697" s="21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478"/>
      <c r="D698" s="478"/>
      <c r="E698" s="478"/>
      <c r="F698" s="478"/>
      <c r="G698" s="478"/>
      <c r="H698" s="478"/>
      <c r="I698" s="478"/>
      <c r="J698" s="478"/>
      <c r="K698" s="478"/>
      <c r="L698" s="478"/>
      <c r="M698" s="478"/>
      <c r="N698" s="478"/>
      <c r="O698" s="478"/>
      <c r="P698" s="478"/>
      <c r="Q698" s="478"/>
      <c r="X698" s="211"/>
      <c r="Y698" s="211"/>
      <c r="Z698" s="211"/>
      <c r="AA698" s="21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478"/>
      <c r="D699" s="478"/>
      <c r="E699" s="478"/>
      <c r="F699" s="478"/>
      <c r="G699" s="478"/>
      <c r="H699" s="478"/>
      <c r="I699" s="478"/>
      <c r="J699" s="478"/>
      <c r="K699" s="478"/>
      <c r="L699" s="478"/>
      <c r="M699" s="478"/>
      <c r="N699" s="478"/>
      <c r="O699" s="478"/>
      <c r="P699" s="478"/>
      <c r="Q699" s="478"/>
      <c r="X699" s="211"/>
      <c r="Y699" s="211"/>
      <c r="Z699" s="211"/>
      <c r="AA699" s="21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78"/>
      <c r="D700" s="478"/>
      <c r="E700" s="478"/>
      <c r="F700" s="478"/>
      <c r="G700" s="478"/>
      <c r="H700" s="478"/>
      <c r="I700" s="478"/>
      <c r="J700" s="478"/>
      <c r="K700" s="478"/>
      <c r="L700" s="478"/>
      <c r="M700" s="478"/>
      <c r="N700" s="478"/>
      <c r="O700" s="478"/>
      <c r="P700" s="478"/>
      <c r="Q700" s="478"/>
      <c r="X700" s="211"/>
      <c r="Y700" s="211"/>
      <c r="Z700" s="211"/>
      <c r="AA700" s="21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94"/>
      <c r="D701" s="494"/>
      <c r="E701" s="494"/>
      <c r="F701" s="494"/>
      <c r="G701" s="494"/>
      <c r="H701" s="494"/>
      <c r="I701" s="494"/>
      <c r="J701" s="494"/>
      <c r="K701" s="494"/>
      <c r="L701" s="494"/>
      <c r="M701" s="494"/>
      <c r="N701" s="494"/>
      <c r="O701" s="494"/>
      <c r="P701" s="494"/>
      <c r="Q701" s="494"/>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94"/>
      <c r="D702" s="494"/>
      <c r="E702" s="494"/>
      <c r="F702" s="494"/>
      <c r="G702" s="494"/>
      <c r="H702" s="494"/>
      <c r="I702" s="494"/>
      <c r="J702" s="494"/>
      <c r="K702" s="494"/>
      <c r="L702" s="494"/>
      <c r="M702" s="494"/>
      <c r="N702" s="494"/>
      <c r="O702" s="494"/>
      <c r="P702" s="494"/>
      <c r="Q702" s="494"/>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94"/>
      <c r="D703" s="494"/>
      <c r="E703" s="494"/>
      <c r="F703" s="494"/>
      <c r="G703" s="494"/>
      <c r="H703" s="494"/>
      <c r="I703" s="494"/>
      <c r="J703" s="494"/>
      <c r="K703" s="494"/>
      <c r="L703" s="494"/>
      <c r="M703" s="494"/>
      <c r="N703" s="494"/>
      <c r="O703" s="494"/>
      <c r="P703" s="494"/>
      <c r="Q703" s="494"/>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94"/>
      <c r="D704" s="494"/>
      <c r="E704" s="494"/>
      <c r="F704" s="494"/>
      <c r="G704" s="494"/>
      <c r="H704" s="494"/>
      <c r="I704" s="494"/>
      <c r="J704" s="494"/>
      <c r="K704" s="494"/>
      <c r="L704" s="494"/>
      <c r="M704" s="494"/>
      <c r="N704" s="494"/>
      <c r="O704" s="494"/>
      <c r="P704" s="494"/>
      <c r="Q704" s="494"/>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94"/>
      <c r="D705" s="494"/>
      <c r="E705" s="494"/>
      <c r="F705" s="494"/>
      <c r="G705" s="494"/>
      <c r="H705" s="494"/>
      <c r="I705" s="494"/>
      <c r="J705" s="494"/>
      <c r="K705" s="494"/>
      <c r="L705" s="494"/>
      <c r="M705" s="494"/>
      <c r="N705" s="494"/>
      <c r="O705" s="494"/>
      <c r="P705" s="494"/>
      <c r="Q705" s="494"/>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94"/>
      <c r="D706" s="494"/>
      <c r="E706" s="494"/>
      <c r="F706" s="494"/>
      <c r="G706" s="494"/>
      <c r="H706" s="494"/>
      <c r="I706" s="494"/>
      <c r="J706" s="494"/>
      <c r="K706" s="494"/>
      <c r="L706" s="494"/>
      <c r="M706" s="494"/>
      <c r="N706" s="494"/>
      <c r="O706" s="494"/>
      <c r="P706" s="494"/>
      <c r="Q706" s="494"/>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94"/>
      <c r="D707" s="494"/>
      <c r="E707" s="494"/>
      <c r="F707" s="494"/>
      <c r="G707" s="494"/>
      <c r="H707" s="494"/>
      <c r="I707" s="494"/>
      <c r="J707" s="494"/>
      <c r="K707" s="494"/>
      <c r="L707" s="494"/>
      <c r="M707" s="494"/>
      <c r="N707" s="494"/>
      <c r="O707" s="494"/>
      <c r="P707" s="494"/>
      <c r="Q707" s="494"/>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94"/>
      <c r="D708" s="494"/>
      <c r="E708" s="494"/>
      <c r="F708" s="494"/>
      <c r="G708" s="494"/>
      <c r="H708" s="494"/>
      <c r="I708" s="494"/>
      <c r="J708" s="494"/>
      <c r="K708" s="494"/>
      <c r="L708" s="494"/>
      <c r="M708" s="494"/>
      <c r="N708" s="494"/>
      <c r="O708" s="494"/>
      <c r="P708" s="494"/>
      <c r="Q708" s="494"/>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94"/>
      <c r="D709" s="494"/>
      <c r="E709" s="494"/>
      <c r="F709" s="494"/>
      <c r="G709" s="494"/>
      <c r="H709" s="494"/>
      <c r="I709" s="494"/>
      <c r="J709" s="494"/>
      <c r="K709" s="494"/>
      <c r="L709" s="494"/>
      <c r="M709" s="494"/>
      <c r="N709" s="494"/>
      <c r="O709" s="494"/>
      <c r="P709" s="494"/>
      <c r="Q709" s="494"/>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94"/>
      <c r="D710" s="494"/>
      <c r="E710" s="494"/>
      <c r="F710" s="494"/>
      <c r="G710" s="494"/>
      <c r="H710" s="494"/>
      <c r="I710" s="494"/>
      <c r="J710" s="494"/>
      <c r="K710" s="494"/>
      <c r="L710" s="494"/>
      <c r="M710" s="494"/>
      <c r="N710" s="494"/>
      <c r="O710" s="494"/>
      <c r="P710" s="494"/>
      <c r="Q710" s="494"/>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94"/>
      <c r="D711" s="494"/>
      <c r="E711" s="494"/>
      <c r="F711" s="494"/>
      <c r="G711" s="494"/>
      <c r="H711" s="494"/>
      <c r="I711" s="494"/>
      <c r="J711" s="494"/>
      <c r="K711" s="494"/>
      <c r="L711" s="494"/>
      <c r="M711" s="494"/>
      <c r="N711" s="494"/>
      <c r="O711" s="494"/>
      <c r="P711" s="494"/>
      <c r="Q711" s="494"/>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94"/>
      <c r="D712" s="494"/>
      <c r="E712" s="494"/>
      <c r="F712" s="494"/>
      <c r="G712" s="494"/>
      <c r="H712" s="494"/>
      <c r="I712" s="494"/>
      <c r="J712" s="494"/>
      <c r="K712" s="494"/>
      <c r="L712" s="494"/>
      <c r="M712" s="494"/>
      <c r="N712" s="494"/>
      <c r="O712" s="494"/>
      <c r="P712" s="494"/>
      <c r="Q712" s="494"/>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94"/>
      <c r="D713" s="494"/>
      <c r="E713" s="494"/>
      <c r="F713" s="494"/>
      <c r="G713" s="494"/>
      <c r="H713" s="494"/>
      <c r="I713" s="494"/>
      <c r="J713" s="494"/>
      <c r="K713" s="494"/>
      <c r="L713" s="494"/>
      <c r="M713" s="494"/>
      <c r="N713" s="494"/>
      <c r="O713" s="494"/>
      <c r="P713" s="494"/>
      <c r="Q713" s="494"/>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94"/>
      <c r="D714" s="494"/>
      <c r="E714" s="494"/>
      <c r="F714" s="494"/>
      <c r="G714" s="494"/>
      <c r="H714" s="494"/>
      <c r="I714" s="494"/>
      <c r="J714" s="494"/>
      <c r="K714" s="494"/>
      <c r="L714" s="494"/>
      <c r="M714" s="494"/>
      <c r="N714" s="494"/>
      <c r="O714" s="494"/>
      <c r="P714" s="494"/>
      <c r="Q714" s="494"/>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94"/>
      <c r="D715" s="494"/>
      <c r="E715" s="494"/>
      <c r="F715" s="494"/>
      <c r="G715" s="494"/>
      <c r="H715" s="494"/>
      <c r="I715" s="494"/>
      <c r="J715" s="494"/>
      <c r="K715" s="494"/>
      <c r="L715" s="494"/>
      <c r="M715" s="494"/>
      <c r="N715" s="494"/>
      <c r="O715" s="494"/>
      <c r="P715" s="494"/>
      <c r="Q715" s="494"/>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94"/>
      <c r="D716" s="494"/>
      <c r="E716" s="494"/>
      <c r="F716" s="494"/>
      <c r="G716" s="494"/>
      <c r="H716" s="494"/>
      <c r="I716" s="494"/>
      <c r="J716" s="494"/>
      <c r="K716" s="494"/>
      <c r="L716" s="494"/>
      <c r="M716" s="494"/>
      <c r="N716" s="494"/>
      <c r="O716" s="494"/>
      <c r="P716" s="494"/>
      <c r="Q716" s="494"/>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94"/>
      <c r="D717" s="494"/>
      <c r="E717" s="494"/>
      <c r="F717" s="494"/>
      <c r="G717" s="494"/>
      <c r="H717" s="494"/>
      <c r="I717" s="494"/>
      <c r="J717" s="494"/>
      <c r="K717" s="494"/>
      <c r="L717" s="494"/>
      <c r="M717" s="494"/>
      <c r="N717" s="494"/>
      <c r="O717" s="494"/>
      <c r="P717" s="494"/>
      <c r="Q717" s="494"/>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94"/>
      <c r="D718" s="494"/>
      <c r="E718" s="494"/>
      <c r="F718" s="494"/>
      <c r="G718" s="494"/>
      <c r="H718" s="494"/>
      <c r="I718" s="494"/>
      <c r="J718" s="494"/>
      <c r="K718" s="494"/>
      <c r="L718" s="494"/>
      <c r="M718" s="494"/>
      <c r="N718" s="494"/>
      <c r="O718" s="494"/>
      <c r="P718" s="494"/>
      <c r="Q718" s="494"/>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94"/>
      <c r="D719" s="494"/>
      <c r="E719" s="494"/>
      <c r="F719" s="494"/>
      <c r="G719" s="494"/>
      <c r="H719" s="494"/>
      <c r="I719" s="494"/>
      <c r="J719" s="494"/>
      <c r="K719" s="494"/>
      <c r="L719" s="494"/>
      <c r="M719" s="494"/>
      <c r="N719" s="494"/>
      <c r="O719" s="494"/>
      <c r="P719" s="494"/>
      <c r="Q719" s="494"/>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94"/>
      <c r="D720" s="494"/>
      <c r="E720" s="494"/>
      <c r="F720" s="494"/>
      <c r="G720" s="494"/>
      <c r="H720" s="494"/>
      <c r="I720" s="494"/>
      <c r="J720" s="494"/>
      <c r="K720" s="494"/>
      <c r="L720" s="494"/>
      <c r="M720" s="494"/>
      <c r="N720" s="494"/>
      <c r="O720" s="494"/>
      <c r="P720" s="494"/>
      <c r="Q720" s="494"/>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94"/>
      <c r="D721" s="494"/>
      <c r="E721" s="494"/>
      <c r="F721" s="494"/>
      <c r="G721" s="494"/>
      <c r="H721" s="494"/>
      <c r="I721" s="494"/>
      <c r="J721" s="494"/>
      <c r="K721" s="494"/>
      <c r="L721" s="494"/>
      <c r="M721" s="494"/>
      <c r="N721" s="494"/>
      <c r="O721" s="494"/>
      <c r="P721" s="494"/>
      <c r="Q721" s="494"/>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94"/>
      <c r="D722" s="494"/>
      <c r="E722" s="494"/>
      <c r="F722" s="494"/>
      <c r="G722" s="494"/>
      <c r="H722" s="494"/>
      <c r="I722" s="494"/>
      <c r="J722" s="494"/>
      <c r="K722" s="494"/>
      <c r="L722" s="494"/>
      <c r="M722" s="494"/>
      <c r="N722" s="494"/>
      <c r="O722" s="494"/>
      <c r="P722" s="494"/>
      <c r="Q722" s="494"/>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94"/>
      <c r="D723" s="494"/>
      <c r="E723" s="494"/>
      <c r="F723" s="494"/>
      <c r="G723" s="494"/>
      <c r="H723" s="494"/>
      <c r="I723" s="494"/>
      <c r="J723" s="494"/>
      <c r="K723" s="494"/>
      <c r="L723" s="494"/>
      <c r="M723" s="494"/>
      <c r="N723" s="494"/>
      <c r="O723" s="494"/>
      <c r="P723" s="494"/>
      <c r="Q723" s="494"/>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94"/>
      <c r="D724" s="494"/>
      <c r="E724" s="494"/>
      <c r="F724" s="494"/>
      <c r="G724" s="494"/>
      <c r="H724" s="494"/>
      <c r="I724" s="494"/>
      <c r="J724" s="494"/>
      <c r="K724" s="494"/>
      <c r="L724" s="494"/>
      <c r="M724" s="494"/>
      <c r="N724" s="494"/>
      <c r="O724" s="494"/>
      <c r="P724" s="494"/>
      <c r="Q724" s="494"/>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94"/>
      <c r="D725" s="494"/>
      <c r="E725" s="494"/>
      <c r="F725" s="494"/>
      <c r="G725" s="494"/>
      <c r="H725" s="494"/>
      <c r="I725" s="494"/>
      <c r="J725" s="494"/>
      <c r="K725" s="494"/>
      <c r="L725" s="494"/>
      <c r="M725" s="494"/>
      <c r="N725" s="494"/>
      <c r="O725" s="494"/>
      <c r="P725" s="494"/>
      <c r="Q725" s="494"/>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94"/>
      <c r="D726" s="494"/>
      <c r="E726" s="494"/>
      <c r="F726" s="494"/>
      <c r="G726" s="494"/>
      <c r="H726" s="494"/>
      <c r="I726" s="494"/>
      <c r="J726" s="494"/>
      <c r="K726" s="494"/>
      <c r="L726" s="494"/>
      <c r="M726" s="494"/>
      <c r="N726" s="494"/>
      <c r="O726" s="494"/>
      <c r="P726" s="494"/>
      <c r="Q726" s="494"/>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94"/>
      <c r="D727" s="494"/>
      <c r="E727" s="494"/>
      <c r="F727" s="494"/>
      <c r="G727" s="494"/>
      <c r="H727" s="494"/>
      <c r="I727" s="494"/>
      <c r="J727" s="494"/>
      <c r="K727" s="494"/>
      <c r="L727" s="494"/>
      <c r="M727" s="494"/>
      <c r="N727" s="494"/>
      <c r="O727" s="494"/>
      <c r="P727" s="494"/>
      <c r="Q727" s="494"/>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94"/>
      <c r="D728" s="494"/>
      <c r="E728" s="494"/>
      <c r="F728" s="494"/>
      <c r="G728" s="494"/>
      <c r="H728" s="494"/>
      <c r="I728" s="494"/>
      <c r="J728" s="494"/>
      <c r="K728" s="494"/>
      <c r="L728" s="494"/>
      <c r="M728" s="494"/>
      <c r="N728" s="494"/>
      <c r="O728" s="494"/>
      <c r="P728" s="494"/>
      <c r="Q728" s="494"/>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94"/>
      <c r="D729" s="494"/>
      <c r="E729" s="494"/>
      <c r="F729" s="494"/>
      <c r="G729" s="494"/>
      <c r="H729" s="494"/>
      <c r="I729" s="494"/>
      <c r="J729" s="494"/>
      <c r="K729" s="494"/>
      <c r="L729" s="494"/>
      <c r="M729" s="494"/>
      <c r="N729" s="494"/>
      <c r="O729" s="494"/>
      <c r="P729" s="494"/>
      <c r="Q729" s="494"/>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94"/>
      <c r="D730" s="494"/>
      <c r="E730" s="494"/>
      <c r="F730" s="494"/>
      <c r="G730" s="494"/>
      <c r="H730" s="494"/>
      <c r="I730" s="494"/>
      <c r="J730" s="494"/>
      <c r="K730" s="494"/>
      <c r="L730" s="494"/>
      <c r="M730" s="494"/>
      <c r="N730" s="494"/>
      <c r="O730" s="494"/>
      <c r="P730" s="494"/>
      <c r="Q730" s="494"/>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94"/>
      <c r="D731" s="494"/>
      <c r="E731" s="494"/>
      <c r="F731" s="494"/>
      <c r="G731" s="494"/>
      <c r="H731" s="494"/>
      <c r="I731" s="494"/>
      <c r="J731" s="494"/>
      <c r="K731" s="494"/>
      <c r="L731" s="494"/>
      <c r="M731" s="494"/>
      <c r="N731" s="494"/>
      <c r="O731" s="494"/>
      <c r="P731" s="494"/>
      <c r="Q731" s="494"/>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94"/>
      <c r="D732" s="494"/>
      <c r="E732" s="494"/>
      <c r="F732" s="494"/>
      <c r="G732" s="494"/>
      <c r="H732" s="494"/>
      <c r="I732" s="494"/>
      <c r="J732" s="494"/>
      <c r="K732" s="494"/>
      <c r="L732" s="494"/>
      <c r="M732" s="494"/>
      <c r="N732" s="494"/>
      <c r="O732" s="494"/>
      <c r="P732" s="494"/>
      <c r="Q732" s="494"/>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94"/>
      <c r="D733" s="494"/>
      <c r="E733" s="494"/>
      <c r="F733" s="494"/>
      <c r="G733" s="494"/>
      <c r="H733" s="494"/>
      <c r="I733" s="494"/>
      <c r="J733" s="494"/>
      <c r="K733" s="494"/>
      <c r="L733" s="494"/>
      <c r="M733" s="494"/>
      <c r="N733" s="494"/>
      <c r="O733" s="494"/>
      <c r="P733" s="494"/>
      <c r="Q733" s="494"/>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94"/>
      <c r="D734" s="494"/>
      <c r="E734" s="494"/>
      <c r="F734" s="494"/>
      <c r="G734" s="494"/>
      <c r="H734" s="494"/>
      <c r="I734" s="494"/>
      <c r="J734" s="494"/>
      <c r="K734" s="494"/>
      <c r="L734" s="494"/>
      <c r="M734" s="494"/>
      <c r="N734" s="494"/>
      <c r="O734" s="494"/>
      <c r="P734" s="494"/>
      <c r="Q734" s="494"/>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94"/>
      <c r="D735" s="494"/>
      <c r="E735" s="494"/>
      <c r="F735" s="494"/>
      <c r="G735" s="494"/>
      <c r="H735" s="494"/>
      <c r="I735" s="494"/>
      <c r="J735" s="494"/>
      <c r="K735" s="494"/>
      <c r="L735" s="494"/>
      <c r="M735" s="494"/>
      <c r="N735" s="494"/>
      <c r="O735" s="494"/>
      <c r="P735" s="494"/>
      <c r="Q735" s="494"/>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94"/>
      <c r="D736" s="494"/>
      <c r="E736" s="494"/>
      <c r="F736" s="494"/>
      <c r="G736" s="494"/>
      <c r="H736" s="494"/>
      <c r="I736" s="494"/>
      <c r="J736" s="494"/>
      <c r="K736" s="494"/>
      <c r="L736" s="494"/>
      <c r="M736" s="494"/>
      <c r="N736" s="494"/>
      <c r="O736" s="494"/>
      <c r="P736" s="494"/>
      <c r="Q736" s="494"/>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94"/>
      <c r="D737" s="494"/>
      <c r="E737" s="494"/>
      <c r="F737" s="494"/>
      <c r="G737" s="494"/>
      <c r="H737" s="494"/>
      <c r="I737" s="494"/>
      <c r="J737" s="494"/>
      <c r="K737" s="494"/>
      <c r="L737" s="494"/>
      <c r="M737" s="494"/>
      <c r="N737" s="494"/>
      <c r="O737" s="494"/>
      <c r="P737" s="494"/>
      <c r="Q737" s="494"/>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94"/>
      <c r="D738" s="494"/>
      <c r="E738" s="494"/>
      <c r="F738" s="494"/>
      <c r="G738" s="494"/>
      <c r="H738" s="494"/>
      <c r="I738" s="494"/>
      <c r="J738" s="494"/>
      <c r="K738" s="494"/>
      <c r="L738" s="494"/>
      <c r="M738" s="494"/>
      <c r="N738" s="494"/>
      <c r="O738" s="494"/>
      <c r="P738" s="494"/>
      <c r="Q738" s="494"/>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94"/>
      <c r="D739" s="494"/>
      <c r="E739" s="494"/>
      <c r="F739" s="494"/>
      <c r="G739" s="494"/>
      <c r="H739" s="494"/>
      <c r="I739" s="494"/>
      <c r="J739" s="494"/>
      <c r="K739" s="494"/>
      <c r="L739" s="494"/>
      <c r="M739" s="494"/>
      <c r="N739" s="494"/>
      <c r="O739" s="494"/>
      <c r="P739" s="494"/>
      <c r="Q739" s="494"/>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94"/>
      <c r="D740" s="494"/>
      <c r="E740" s="494"/>
      <c r="F740" s="494"/>
      <c r="G740" s="494"/>
      <c r="H740" s="494"/>
      <c r="I740" s="494"/>
      <c r="J740" s="494"/>
      <c r="K740" s="494"/>
      <c r="L740" s="494"/>
      <c r="M740" s="494"/>
      <c r="N740" s="494"/>
      <c r="O740" s="494"/>
      <c r="P740" s="494"/>
      <c r="Q740" s="494"/>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94"/>
      <c r="D741" s="494"/>
      <c r="E741" s="494"/>
      <c r="F741" s="494"/>
      <c r="G741" s="494"/>
      <c r="H741" s="494"/>
      <c r="I741" s="494"/>
      <c r="J741" s="494"/>
      <c r="K741" s="494"/>
      <c r="L741" s="494"/>
      <c r="M741" s="494"/>
      <c r="N741" s="494"/>
      <c r="O741" s="494"/>
      <c r="P741" s="494"/>
      <c r="Q741" s="494"/>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94"/>
      <c r="D742" s="494"/>
      <c r="E742" s="494"/>
      <c r="F742" s="494"/>
      <c r="G742" s="494"/>
      <c r="H742" s="494"/>
      <c r="I742" s="494"/>
      <c r="J742" s="494"/>
      <c r="K742" s="494"/>
      <c r="L742" s="494"/>
      <c r="M742" s="494"/>
      <c r="N742" s="494"/>
      <c r="O742" s="494"/>
      <c r="P742" s="494"/>
      <c r="Q742" s="494"/>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94"/>
      <c r="D743" s="494"/>
      <c r="E743" s="494"/>
      <c r="F743" s="494"/>
      <c r="G743" s="494"/>
      <c r="H743" s="494"/>
      <c r="I743" s="494"/>
      <c r="J743" s="494"/>
      <c r="K743" s="494"/>
      <c r="L743" s="494"/>
      <c r="M743" s="494"/>
      <c r="N743" s="494"/>
      <c r="O743" s="494"/>
      <c r="P743" s="494"/>
      <c r="Q743" s="494"/>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94"/>
      <c r="D744" s="494"/>
      <c r="E744" s="494"/>
      <c r="F744" s="494"/>
      <c r="G744" s="494"/>
      <c r="H744" s="494"/>
      <c r="I744" s="494"/>
      <c r="J744" s="494"/>
      <c r="K744" s="494"/>
      <c r="L744" s="494"/>
      <c r="M744" s="494"/>
      <c r="N744" s="494"/>
      <c r="O744" s="494"/>
      <c r="P744" s="494"/>
      <c r="Q744" s="494"/>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94"/>
      <c r="D745" s="494"/>
      <c r="E745" s="494"/>
      <c r="F745" s="494"/>
      <c r="G745" s="494"/>
      <c r="H745" s="494"/>
      <c r="I745" s="494"/>
      <c r="J745" s="494"/>
      <c r="K745" s="494"/>
      <c r="L745" s="494"/>
      <c r="M745" s="494"/>
      <c r="N745" s="494"/>
      <c r="O745" s="494"/>
      <c r="P745" s="494"/>
      <c r="Q745" s="494"/>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94"/>
      <c r="D746" s="494"/>
      <c r="E746" s="494"/>
      <c r="F746" s="494"/>
      <c r="G746" s="494"/>
      <c r="H746" s="494"/>
      <c r="I746" s="494"/>
      <c r="J746" s="494"/>
      <c r="K746" s="494"/>
      <c r="L746" s="494"/>
      <c r="M746" s="494"/>
      <c r="N746" s="494"/>
      <c r="O746" s="494"/>
      <c r="P746" s="494"/>
      <c r="Q746" s="494"/>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94"/>
      <c r="D747" s="494"/>
      <c r="E747" s="494"/>
      <c r="F747" s="494"/>
      <c r="G747" s="494"/>
      <c r="H747" s="494"/>
      <c r="I747" s="494"/>
      <c r="J747" s="494"/>
      <c r="K747" s="494"/>
      <c r="L747" s="494"/>
      <c r="M747" s="494"/>
      <c r="N747" s="494"/>
      <c r="O747" s="494"/>
      <c r="P747" s="494"/>
      <c r="Q747" s="494"/>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94"/>
      <c r="D748" s="494"/>
      <c r="E748" s="494"/>
      <c r="F748" s="494"/>
      <c r="G748" s="494"/>
      <c r="H748" s="494"/>
      <c r="I748" s="494"/>
      <c r="J748" s="494"/>
      <c r="K748" s="494"/>
      <c r="L748" s="494"/>
      <c r="M748" s="494"/>
      <c r="N748" s="494"/>
      <c r="O748" s="494"/>
      <c r="P748" s="494"/>
      <c r="Q748" s="494"/>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94"/>
      <c r="D749" s="494"/>
      <c r="E749" s="494"/>
      <c r="F749" s="494"/>
      <c r="G749" s="494"/>
      <c r="H749" s="494"/>
      <c r="I749" s="494"/>
      <c r="J749" s="494"/>
      <c r="K749" s="494"/>
      <c r="L749" s="494"/>
      <c r="M749" s="494"/>
      <c r="N749" s="494"/>
      <c r="O749" s="494"/>
      <c r="P749" s="494"/>
      <c r="Q749" s="494"/>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94"/>
      <c r="D750" s="494"/>
      <c r="E750" s="494"/>
      <c r="F750" s="494"/>
      <c r="G750" s="494"/>
      <c r="H750" s="494"/>
      <c r="I750" s="494"/>
      <c r="J750" s="494"/>
      <c r="K750" s="494"/>
      <c r="L750" s="494"/>
      <c r="M750" s="494"/>
      <c r="N750" s="494"/>
      <c r="O750" s="494"/>
      <c r="P750" s="494"/>
      <c r="Q750" s="494"/>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94"/>
      <c r="D751" s="494"/>
      <c r="E751" s="494"/>
      <c r="F751" s="494"/>
      <c r="G751" s="494"/>
      <c r="H751" s="494"/>
      <c r="I751" s="494"/>
      <c r="J751" s="494"/>
      <c r="K751" s="494"/>
      <c r="L751" s="494"/>
      <c r="M751" s="494"/>
      <c r="N751" s="494"/>
      <c r="O751" s="494"/>
      <c r="P751" s="494"/>
      <c r="Q751" s="494"/>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94"/>
      <c r="D752" s="494"/>
      <c r="E752" s="494"/>
      <c r="F752" s="494"/>
      <c r="G752" s="494"/>
      <c r="H752" s="494"/>
      <c r="I752" s="494"/>
      <c r="J752" s="494"/>
      <c r="K752" s="494"/>
      <c r="L752" s="494"/>
      <c r="M752" s="494"/>
      <c r="N752" s="494"/>
      <c r="O752" s="494"/>
      <c r="P752" s="494"/>
      <c r="Q752" s="494"/>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94"/>
      <c r="D753" s="494"/>
      <c r="E753" s="494"/>
      <c r="F753" s="494"/>
      <c r="G753" s="494"/>
      <c r="H753" s="494"/>
      <c r="I753" s="494"/>
      <c r="J753" s="494"/>
      <c r="K753" s="494"/>
      <c r="L753" s="494"/>
      <c r="M753" s="494"/>
      <c r="N753" s="494"/>
      <c r="O753" s="494"/>
      <c r="P753" s="494"/>
      <c r="Q753" s="494"/>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94"/>
      <c r="D754" s="494"/>
      <c r="E754" s="494"/>
      <c r="F754" s="494"/>
      <c r="G754" s="494"/>
      <c r="H754" s="494"/>
      <c r="I754" s="494"/>
      <c r="J754" s="494"/>
      <c r="K754" s="494"/>
      <c r="L754" s="494"/>
      <c r="M754" s="494"/>
      <c r="N754" s="494"/>
      <c r="O754" s="494"/>
      <c r="P754" s="494"/>
      <c r="Q754" s="494"/>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94"/>
      <c r="D755" s="494"/>
      <c r="E755" s="494"/>
      <c r="F755" s="494"/>
      <c r="G755" s="494"/>
      <c r="H755" s="494"/>
      <c r="I755" s="494"/>
      <c r="J755" s="494"/>
      <c r="K755" s="494"/>
      <c r="L755" s="494"/>
      <c r="M755" s="494"/>
      <c r="N755" s="494"/>
      <c r="O755" s="494"/>
      <c r="P755" s="494"/>
      <c r="Q755" s="494"/>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94"/>
      <c r="D756" s="494"/>
      <c r="E756" s="494"/>
      <c r="F756" s="494"/>
      <c r="G756" s="494"/>
      <c r="H756" s="494"/>
      <c r="I756" s="494"/>
      <c r="J756" s="494"/>
      <c r="K756" s="494"/>
      <c r="L756" s="494"/>
      <c r="M756" s="494"/>
      <c r="N756" s="494"/>
      <c r="O756" s="494"/>
      <c r="P756" s="494"/>
      <c r="Q756" s="494"/>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94"/>
      <c r="D757" s="494"/>
      <c r="E757" s="494"/>
      <c r="F757" s="494"/>
      <c r="G757" s="494"/>
      <c r="H757" s="494"/>
      <c r="I757" s="494"/>
      <c r="J757" s="494"/>
      <c r="K757" s="494"/>
      <c r="L757" s="494"/>
      <c r="M757" s="494"/>
      <c r="N757" s="494"/>
      <c r="O757" s="494"/>
      <c r="P757" s="494"/>
      <c r="Q757" s="494"/>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94"/>
      <c r="D758" s="494"/>
      <c r="E758" s="494"/>
      <c r="F758" s="494"/>
      <c r="G758" s="494"/>
      <c r="H758" s="494"/>
      <c r="I758" s="494"/>
      <c r="J758" s="494"/>
      <c r="K758" s="494"/>
      <c r="L758" s="494"/>
      <c r="M758" s="494"/>
      <c r="N758" s="494"/>
      <c r="O758" s="494"/>
      <c r="P758" s="494"/>
      <c r="Q758" s="494"/>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94"/>
      <c r="D759" s="494"/>
      <c r="E759" s="494"/>
      <c r="F759" s="494"/>
      <c r="G759" s="494"/>
      <c r="H759" s="494"/>
      <c r="I759" s="494"/>
      <c r="J759" s="494"/>
      <c r="K759" s="494"/>
      <c r="L759" s="494"/>
      <c r="M759" s="494"/>
      <c r="N759" s="494"/>
      <c r="O759" s="494"/>
      <c r="P759" s="494"/>
      <c r="Q759" s="494"/>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94"/>
      <c r="D760" s="494"/>
      <c r="E760" s="494"/>
      <c r="F760" s="494"/>
      <c r="G760" s="494"/>
      <c r="H760" s="494"/>
      <c r="I760" s="494"/>
      <c r="J760" s="494"/>
      <c r="K760" s="494"/>
      <c r="L760" s="494"/>
      <c r="M760" s="494"/>
      <c r="N760" s="494"/>
      <c r="O760" s="494"/>
      <c r="P760" s="494"/>
      <c r="Q760" s="494"/>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94"/>
      <c r="D761" s="494"/>
      <c r="E761" s="494"/>
      <c r="F761" s="494"/>
      <c r="G761" s="494"/>
      <c r="H761" s="494"/>
      <c r="I761" s="494"/>
      <c r="J761" s="494"/>
      <c r="K761" s="494"/>
      <c r="L761" s="494"/>
      <c r="M761" s="494"/>
      <c r="N761" s="494"/>
      <c r="O761" s="494"/>
      <c r="P761" s="494"/>
      <c r="Q761" s="494"/>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94"/>
      <c r="D762" s="494"/>
      <c r="E762" s="494"/>
      <c r="F762" s="494"/>
      <c r="G762" s="494"/>
      <c r="H762" s="494"/>
      <c r="I762" s="494"/>
      <c r="J762" s="494"/>
      <c r="K762" s="494"/>
      <c r="L762" s="494"/>
      <c r="M762" s="494"/>
      <c r="N762" s="494"/>
      <c r="O762" s="494"/>
      <c r="P762" s="494"/>
      <c r="Q762" s="494"/>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94"/>
      <c r="D763" s="494"/>
      <c r="E763" s="494"/>
      <c r="F763" s="494"/>
      <c r="G763" s="494"/>
      <c r="H763" s="494"/>
      <c r="I763" s="494"/>
      <c r="J763" s="494"/>
      <c r="K763" s="494"/>
      <c r="L763" s="494"/>
      <c r="M763" s="494"/>
      <c r="N763" s="494"/>
      <c r="O763" s="494"/>
      <c r="P763" s="494"/>
      <c r="Q763" s="494"/>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94"/>
      <c r="D764" s="494"/>
      <c r="E764" s="494"/>
      <c r="F764" s="494"/>
      <c r="G764" s="494"/>
      <c r="H764" s="494"/>
      <c r="I764" s="494"/>
      <c r="J764" s="494"/>
      <c r="K764" s="494"/>
      <c r="L764" s="494"/>
      <c r="M764" s="494"/>
      <c r="N764" s="494"/>
      <c r="O764" s="494"/>
      <c r="P764" s="494"/>
      <c r="Q764" s="494"/>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94"/>
      <c r="D765" s="494"/>
      <c r="E765" s="494"/>
      <c r="F765" s="494"/>
      <c r="G765" s="494"/>
      <c r="H765" s="494"/>
      <c r="I765" s="494"/>
      <c r="J765" s="494"/>
      <c r="K765" s="494"/>
      <c r="L765" s="494"/>
      <c r="M765" s="494"/>
      <c r="N765" s="494"/>
      <c r="O765" s="494"/>
      <c r="P765" s="494"/>
      <c r="Q765" s="494"/>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94"/>
      <c r="D766" s="494"/>
      <c r="E766" s="494"/>
      <c r="F766" s="494"/>
      <c r="G766" s="494"/>
      <c r="H766" s="494"/>
      <c r="I766" s="494"/>
      <c r="J766" s="494"/>
      <c r="K766" s="494"/>
      <c r="L766" s="494"/>
      <c r="M766" s="494"/>
      <c r="N766" s="494"/>
      <c r="O766" s="494"/>
      <c r="P766" s="494"/>
      <c r="Q766" s="494"/>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94"/>
      <c r="D767" s="494"/>
      <c r="E767" s="494"/>
      <c r="F767" s="494"/>
      <c r="G767" s="494"/>
      <c r="H767" s="494"/>
      <c r="I767" s="494"/>
      <c r="J767" s="494"/>
      <c r="K767" s="494"/>
      <c r="L767" s="494"/>
      <c r="M767" s="494"/>
      <c r="N767" s="494"/>
      <c r="O767" s="494"/>
      <c r="P767" s="494"/>
      <c r="Q767" s="494"/>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94"/>
      <c r="D768" s="494"/>
      <c r="E768" s="494"/>
      <c r="F768" s="494"/>
      <c r="G768" s="494"/>
      <c r="H768" s="494"/>
      <c r="I768" s="494"/>
      <c r="J768" s="494"/>
      <c r="K768" s="494"/>
      <c r="L768" s="494"/>
      <c r="M768" s="494"/>
      <c r="N768" s="494"/>
      <c r="O768" s="494"/>
      <c r="P768" s="494"/>
      <c r="Q768" s="494"/>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94"/>
      <c r="D769" s="494"/>
      <c r="E769" s="494"/>
      <c r="F769" s="494"/>
      <c r="G769" s="494"/>
      <c r="H769" s="494"/>
      <c r="I769" s="494"/>
      <c r="J769" s="494"/>
      <c r="K769" s="494"/>
      <c r="L769" s="494"/>
      <c r="M769" s="494"/>
      <c r="N769" s="494"/>
      <c r="O769" s="494"/>
      <c r="P769" s="494"/>
      <c r="Q769" s="494"/>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94"/>
      <c r="D770" s="494"/>
      <c r="E770" s="494"/>
      <c r="F770" s="494"/>
      <c r="G770" s="494"/>
      <c r="H770" s="494"/>
      <c r="I770" s="494"/>
      <c r="J770" s="494"/>
      <c r="K770" s="494"/>
      <c r="L770" s="494"/>
      <c r="M770" s="494"/>
      <c r="N770" s="494"/>
      <c r="O770" s="494"/>
      <c r="P770" s="494"/>
      <c r="Q770" s="494"/>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94"/>
      <c r="D771" s="494"/>
      <c r="E771" s="494"/>
      <c r="F771" s="494"/>
      <c r="G771" s="494"/>
      <c r="H771" s="494"/>
      <c r="I771" s="494"/>
      <c r="J771" s="494"/>
      <c r="K771" s="494"/>
      <c r="L771" s="494"/>
      <c r="M771" s="494"/>
      <c r="N771" s="494"/>
      <c r="O771" s="494"/>
      <c r="P771" s="494"/>
      <c r="Q771" s="494"/>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94"/>
      <c r="D772" s="494"/>
      <c r="E772" s="494"/>
      <c r="F772" s="494"/>
      <c r="G772" s="494"/>
      <c r="H772" s="494"/>
      <c r="I772" s="494"/>
      <c r="J772" s="494"/>
      <c r="K772" s="494"/>
      <c r="L772" s="494"/>
      <c r="M772" s="494"/>
      <c r="N772" s="494"/>
      <c r="O772" s="494"/>
      <c r="P772" s="494"/>
      <c r="Q772" s="494"/>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94"/>
      <c r="D773" s="494"/>
      <c r="E773" s="494"/>
      <c r="F773" s="494"/>
      <c r="G773" s="494"/>
      <c r="H773" s="494"/>
      <c r="I773" s="494"/>
      <c r="J773" s="494"/>
      <c r="K773" s="494"/>
      <c r="L773" s="494"/>
      <c r="M773" s="494"/>
      <c r="N773" s="494"/>
      <c r="O773" s="494"/>
      <c r="P773" s="494"/>
      <c r="Q773" s="494"/>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94"/>
      <c r="D774" s="494"/>
      <c r="E774" s="494"/>
      <c r="F774" s="494"/>
      <c r="G774" s="494"/>
      <c r="H774" s="494"/>
      <c r="I774" s="494"/>
      <c r="J774" s="494"/>
      <c r="K774" s="494"/>
      <c r="L774" s="494"/>
      <c r="M774" s="494"/>
      <c r="N774" s="494"/>
      <c r="O774" s="494"/>
      <c r="P774" s="494"/>
      <c r="Q774" s="494"/>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94"/>
      <c r="D775" s="494"/>
      <c r="E775" s="494"/>
      <c r="F775" s="494"/>
      <c r="G775" s="494"/>
      <c r="H775" s="494"/>
      <c r="I775" s="494"/>
      <c r="J775" s="494"/>
      <c r="K775" s="494"/>
      <c r="L775" s="494"/>
      <c r="M775" s="494"/>
      <c r="N775" s="494"/>
      <c r="O775" s="494"/>
      <c r="P775" s="494"/>
      <c r="Q775" s="494"/>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94"/>
      <c r="D776" s="494"/>
      <c r="E776" s="494"/>
      <c r="F776" s="494"/>
      <c r="G776" s="494"/>
      <c r="H776" s="494"/>
      <c r="I776" s="494"/>
      <c r="J776" s="494"/>
      <c r="K776" s="494"/>
      <c r="L776" s="494"/>
      <c r="M776" s="494"/>
      <c r="N776" s="494"/>
      <c r="O776" s="494"/>
      <c r="P776" s="494"/>
      <c r="Q776" s="494"/>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94"/>
      <c r="D777" s="494"/>
      <c r="E777" s="494"/>
      <c r="F777" s="494"/>
      <c r="G777" s="494"/>
      <c r="H777" s="494"/>
      <c r="I777" s="494"/>
      <c r="J777" s="494"/>
      <c r="K777" s="494"/>
      <c r="L777" s="494"/>
      <c r="M777" s="494"/>
      <c r="N777" s="494"/>
      <c r="O777" s="494"/>
      <c r="P777" s="494"/>
      <c r="Q777" s="494"/>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94"/>
      <c r="D778" s="494"/>
      <c r="E778" s="494"/>
      <c r="F778" s="494"/>
      <c r="G778" s="494"/>
      <c r="H778" s="494"/>
      <c r="I778" s="494"/>
      <c r="J778" s="494"/>
      <c r="K778" s="494"/>
      <c r="L778" s="494"/>
      <c r="M778" s="494"/>
      <c r="N778" s="494"/>
      <c r="O778" s="494"/>
      <c r="P778" s="494"/>
      <c r="Q778" s="494"/>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94"/>
      <c r="D779" s="494"/>
      <c r="E779" s="494"/>
      <c r="F779" s="494"/>
      <c r="G779" s="494"/>
      <c r="H779" s="494"/>
      <c r="I779" s="494"/>
      <c r="J779" s="494"/>
      <c r="K779" s="494"/>
      <c r="L779" s="494"/>
      <c r="M779" s="494"/>
      <c r="N779" s="494"/>
      <c r="O779" s="494"/>
      <c r="P779" s="494"/>
      <c r="Q779" s="494"/>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94"/>
      <c r="D780" s="494"/>
      <c r="E780" s="494"/>
      <c r="F780" s="494"/>
      <c r="G780" s="494"/>
      <c r="H780" s="494"/>
      <c r="I780" s="494"/>
      <c r="J780" s="494"/>
      <c r="K780" s="494"/>
      <c r="L780" s="494"/>
      <c r="M780" s="494"/>
      <c r="N780" s="494"/>
      <c r="O780" s="494"/>
      <c r="P780" s="494"/>
      <c r="Q780" s="494"/>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94"/>
      <c r="D781" s="494"/>
      <c r="E781" s="494"/>
      <c r="F781" s="494"/>
      <c r="G781" s="494"/>
      <c r="H781" s="494"/>
      <c r="I781" s="494"/>
      <c r="J781" s="494"/>
      <c r="K781" s="494"/>
      <c r="L781" s="494"/>
      <c r="M781" s="494"/>
      <c r="N781" s="494"/>
      <c r="O781" s="494"/>
      <c r="P781" s="494"/>
      <c r="Q781" s="494"/>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94"/>
      <c r="D782" s="494"/>
      <c r="E782" s="494"/>
      <c r="F782" s="494"/>
      <c r="G782" s="494"/>
      <c r="H782" s="494"/>
      <c r="I782" s="494"/>
      <c r="J782" s="494"/>
      <c r="K782" s="494"/>
      <c r="L782" s="494"/>
      <c r="M782" s="494"/>
      <c r="N782" s="494"/>
      <c r="O782" s="494"/>
      <c r="P782" s="494"/>
      <c r="Q782" s="494"/>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94"/>
      <c r="D783" s="494"/>
      <c r="E783" s="494"/>
      <c r="F783" s="494"/>
      <c r="G783" s="494"/>
      <c r="H783" s="494"/>
      <c r="I783" s="494"/>
      <c r="J783" s="494"/>
      <c r="K783" s="494"/>
      <c r="L783" s="494"/>
      <c r="M783" s="494"/>
      <c r="N783" s="494"/>
      <c r="O783" s="494"/>
      <c r="P783" s="494"/>
      <c r="Q783" s="494"/>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94"/>
      <c r="D784" s="494"/>
      <c r="E784" s="494"/>
      <c r="F784" s="494"/>
      <c r="G784" s="494"/>
      <c r="H784" s="494"/>
      <c r="I784" s="494"/>
      <c r="J784" s="494"/>
      <c r="K784" s="494"/>
      <c r="L784" s="494"/>
      <c r="M784" s="494"/>
      <c r="N784" s="494"/>
      <c r="O784" s="494"/>
      <c r="P784" s="494"/>
      <c r="Q784" s="494"/>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94"/>
      <c r="D785" s="494"/>
      <c r="E785" s="494"/>
      <c r="F785" s="494"/>
      <c r="G785" s="494"/>
      <c r="H785" s="494"/>
      <c r="I785" s="494"/>
      <c r="J785" s="494"/>
      <c r="K785" s="494"/>
      <c r="L785" s="494"/>
      <c r="M785" s="494"/>
      <c r="N785" s="494"/>
      <c r="O785" s="494"/>
      <c r="P785" s="494"/>
      <c r="Q785" s="494"/>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94"/>
      <c r="D786" s="494"/>
      <c r="E786" s="494"/>
      <c r="F786" s="494"/>
      <c r="G786" s="494"/>
      <c r="H786" s="494"/>
      <c r="I786" s="494"/>
      <c r="J786" s="494"/>
      <c r="K786" s="494"/>
      <c r="L786" s="494"/>
      <c r="M786" s="494"/>
      <c r="N786" s="494"/>
      <c r="O786" s="494"/>
      <c r="P786" s="494"/>
      <c r="Q786" s="494"/>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94"/>
      <c r="D787" s="494"/>
      <c r="E787" s="494"/>
      <c r="F787" s="494"/>
      <c r="G787" s="494"/>
      <c r="H787" s="494"/>
      <c r="I787" s="494"/>
      <c r="J787" s="494"/>
      <c r="K787" s="494"/>
      <c r="L787" s="494"/>
      <c r="M787" s="494"/>
      <c r="N787" s="494"/>
      <c r="O787" s="494"/>
      <c r="P787" s="494"/>
      <c r="Q787" s="494"/>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94"/>
      <c r="D788" s="494"/>
      <c r="E788" s="494"/>
      <c r="F788" s="494"/>
      <c r="G788" s="494"/>
      <c r="H788" s="494"/>
      <c r="I788" s="494"/>
      <c r="J788" s="494"/>
      <c r="K788" s="494"/>
      <c r="L788" s="494"/>
      <c r="M788" s="494"/>
      <c r="N788" s="494"/>
      <c r="O788" s="494"/>
      <c r="P788" s="494"/>
      <c r="Q788" s="494"/>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94"/>
      <c r="D789" s="494"/>
      <c r="E789" s="494"/>
      <c r="F789" s="494"/>
      <c r="G789" s="494"/>
      <c r="H789" s="494"/>
      <c r="I789" s="494"/>
      <c r="J789" s="494"/>
      <c r="K789" s="494"/>
      <c r="L789" s="494"/>
      <c r="M789" s="494"/>
      <c r="N789" s="494"/>
      <c r="O789" s="494"/>
      <c r="P789" s="494"/>
      <c r="Q789" s="494"/>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94"/>
      <c r="D790" s="494"/>
      <c r="E790" s="494"/>
      <c r="F790" s="494"/>
      <c r="G790" s="494"/>
      <c r="H790" s="494"/>
      <c r="I790" s="494"/>
      <c r="J790" s="494"/>
      <c r="K790" s="494"/>
      <c r="L790" s="494"/>
      <c r="M790" s="494"/>
      <c r="N790" s="494"/>
      <c r="O790" s="494"/>
      <c r="P790" s="494"/>
      <c r="Q790" s="494"/>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94"/>
      <c r="D791" s="494"/>
      <c r="E791" s="494"/>
      <c r="F791" s="494"/>
      <c r="G791" s="494"/>
      <c r="H791" s="494"/>
      <c r="I791" s="494"/>
      <c r="J791" s="494"/>
      <c r="K791" s="494"/>
      <c r="L791" s="494"/>
      <c r="M791" s="494"/>
      <c r="N791" s="494"/>
      <c r="O791" s="494"/>
      <c r="P791" s="494"/>
      <c r="Q791" s="494"/>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94"/>
      <c r="D792" s="494"/>
      <c r="E792" s="494"/>
      <c r="F792" s="494"/>
      <c r="G792" s="494"/>
      <c r="H792" s="494"/>
      <c r="I792" s="494"/>
      <c r="J792" s="494"/>
      <c r="K792" s="494"/>
      <c r="L792" s="494"/>
      <c r="M792" s="494"/>
      <c r="N792" s="494"/>
      <c r="O792" s="494"/>
      <c r="P792" s="494"/>
      <c r="Q792" s="494"/>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94"/>
      <c r="D793" s="494"/>
      <c r="E793" s="494"/>
      <c r="F793" s="494"/>
      <c r="G793" s="494"/>
      <c r="H793" s="494"/>
      <c r="I793" s="494"/>
      <c r="J793" s="494"/>
      <c r="K793" s="494"/>
      <c r="L793" s="494"/>
      <c r="M793" s="494"/>
      <c r="N793" s="494"/>
      <c r="O793" s="494"/>
      <c r="P793" s="494"/>
      <c r="Q793" s="494"/>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94"/>
      <c r="D794" s="494"/>
      <c r="E794" s="494"/>
      <c r="F794" s="494"/>
      <c r="G794" s="494"/>
      <c r="H794" s="494"/>
      <c r="I794" s="494"/>
      <c r="J794" s="494"/>
      <c r="K794" s="494"/>
      <c r="L794" s="494"/>
      <c r="M794" s="494"/>
      <c r="N794" s="494"/>
      <c r="O794" s="494"/>
      <c r="P794" s="494"/>
      <c r="Q794" s="494"/>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94"/>
      <c r="D795" s="494"/>
      <c r="E795" s="494"/>
      <c r="F795" s="494"/>
      <c r="G795" s="494"/>
      <c r="H795" s="494"/>
      <c r="I795" s="494"/>
      <c r="J795" s="494"/>
      <c r="K795" s="494"/>
      <c r="L795" s="494"/>
      <c r="M795" s="494"/>
      <c r="N795" s="494"/>
      <c r="O795" s="494"/>
      <c r="P795" s="494"/>
      <c r="Q795" s="494"/>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94"/>
      <c r="D796" s="494"/>
      <c r="E796" s="494"/>
      <c r="F796" s="494"/>
      <c r="G796" s="494"/>
      <c r="H796" s="494"/>
      <c r="I796" s="494"/>
      <c r="J796" s="494"/>
      <c r="K796" s="494"/>
      <c r="L796" s="494"/>
      <c r="M796" s="494"/>
      <c r="N796" s="494"/>
      <c r="O796" s="494"/>
      <c r="P796" s="494"/>
      <c r="Q796" s="494"/>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94"/>
      <c r="D797" s="494"/>
      <c r="E797" s="494"/>
      <c r="F797" s="494"/>
      <c r="G797" s="494"/>
      <c r="H797" s="494"/>
      <c r="I797" s="494"/>
      <c r="J797" s="494"/>
      <c r="K797" s="494"/>
      <c r="L797" s="494"/>
      <c r="M797" s="494"/>
      <c r="N797" s="494"/>
      <c r="O797" s="494"/>
      <c r="P797" s="494"/>
      <c r="Q797" s="494"/>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94"/>
      <c r="D798" s="494"/>
      <c r="E798" s="494"/>
      <c r="F798" s="494"/>
      <c r="G798" s="494"/>
      <c r="H798" s="494"/>
      <c r="I798" s="494"/>
      <c r="J798" s="494"/>
      <c r="K798" s="494"/>
      <c r="L798" s="494"/>
      <c r="M798" s="494"/>
      <c r="N798" s="494"/>
      <c r="O798" s="494"/>
      <c r="P798" s="494"/>
      <c r="Q798" s="494"/>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94"/>
      <c r="D799" s="494"/>
      <c r="E799" s="494"/>
      <c r="F799" s="494"/>
      <c r="G799" s="494"/>
      <c r="H799" s="494"/>
      <c r="I799" s="494"/>
      <c r="J799" s="494"/>
      <c r="K799" s="494"/>
      <c r="L799" s="494"/>
      <c r="M799" s="494"/>
      <c r="N799" s="494"/>
      <c r="O799" s="494"/>
      <c r="P799" s="494"/>
      <c r="Q799" s="494"/>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94"/>
      <c r="D800" s="494"/>
      <c r="E800" s="494"/>
      <c r="F800" s="494"/>
      <c r="G800" s="494"/>
      <c r="H800" s="494"/>
      <c r="I800" s="494"/>
      <c r="J800" s="494"/>
      <c r="K800" s="494"/>
      <c r="L800" s="494"/>
      <c r="M800" s="494"/>
      <c r="N800" s="494"/>
      <c r="O800" s="494"/>
      <c r="P800" s="494"/>
      <c r="Q800" s="494"/>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94"/>
      <c r="D801" s="494"/>
      <c r="E801" s="494"/>
      <c r="F801" s="494"/>
      <c r="G801" s="494"/>
      <c r="H801" s="494"/>
      <c r="I801" s="494"/>
      <c r="J801" s="494"/>
      <c r="K801" s="494"/>
      <c r="L801" s="494"/>
      <c r="M801" s="494"/>
      <c r="N801" s="494"/>
      <c r="O801" s="494"/>
      <c r="P801" s="494"/>
      <c r="Q801" s="494"/>
    </row>
    <row r="802" ht="25.15" customHeight="true" x14ac:dyDescent="0.2">
      <c r="C802" s="494"/>
      <c r="D802" s="494"/>
      <c r="E802" s="494"/>
      <c r="F802" s="494"/>
      <c r="G802" s="494"/>
      <c r="H802" s="494"/>
      <c r="I802" s="494"/>
      <c r="J802" s="494"/>
      <c r="K802" s="494"/>
      <c r="L802" s="494"/>
      <c r="M802" s="494"/>
      <c r="N802" s="494"/>
      <c r="O802" s="494"/>
      <c r="P802" s="494"/>
      <c r="Q802" s="494"/>
    </row>
    <row r="803" ht="25.15" customHeight="true" x14ac:dyDescent="0.2">
      <c r="C803" s="494"/>
      <c r="D803" s="494"/>
      <c r="E803" s="494"/>
      <c r="F803" s="494"/>
      <c r="G803" s="494"/>
      <c r="H803" s="494"/>
      <c r="I803" s="494"/>
      <c r="J803" s="494"/>
      <c r="K803" s="494"/>
      <c r="L803" s="494"/>
      <c r="M803" s="494"/>
      <c r="N803" s="494"/>
      <c r="O803" s="494"/>
      <c r="P803" s="494"/>
      <c r="Q803" s="494"/>
    </row>
    <row r="804" ht="25.15" customHeight="true" x14ac:dyDescent="0.2">
      <c r="C804" s="494"/>
      <c r="D804" s="494"/>
      <c r="E804" s="494"/>
      <c r="F804" s="494"/>
      <c r="G804" s="494"/>
      <c r="H804" s="494"/>
      <c r="I804" s="494"/>
      <c r="J804" s="494"/>
      <c r="K804" s="494"/>
      <c r="L804" s="494"/>
      <c r="M804" s="494"/>
      <c r="N804" s="494"/>
      <c r="O804" s="494"/>
      <c r="P804" s="494"/>
      <c r="Q804" s="494"/>
    </row>
    <row r="805" ht="25.15" customHeight="true" x14ac:dyDescent="0.2">
      <c r="C805" s="494"/>
      <c r="D805" s="494"/>
      <c r="E805" s="494"/>
      <c r="F805" s="494"/>
      <c r="G805" s="494"/>
      <c r="H805" s="494"/>
      <c r="I805" s="494"/>
      <c r="J805" s="494"/>
      <c r="K805" s="494"/>
      <c r="L805" s="494"/>
      <c r="M805" s="494"/>
      <c r="N805" s="494"/>
      <c r="O805" s="494"/>
      <c r="P805" s="494"/>
      <c r="Q805" s="494"/>
    </row>
    <row r="806" ht="25.15" customHeight="true" x14ac:dyDescent="0.2">
      <c r="C806" s="494"/>
      <c r="D806" s="494"/>
      <c r="E806" s="494"/>
      <c r="F806" s="494"/>
      <c r="G806" s="494"/>
      <c r="H806" s="494"/>
      <c r="I806" s="494"/>
      <c r="J806" s="494"/>
      <c r="K806" s="494"/>
      <c r="L806" s="494"/>
      <c r="M806" s="494"/>
      <c r="N806" s="494"/>
      <c r="O806" s="494"/>
      <c r="P806" s="494"/>
      <c r="Q806" s="494"/>
    </row>
    <row r="807" ht="25.15" customHeight="true" x14ac:dyDescent="0.2">
      <c r="C807" s="494"/>
      <c r="D807" s="494"/>
      <c r="E807" s="494"/>
      <c r="F807" s="494"/>
      <c r="G807" s="494"/>
      <c r="H807" s="494"/>
      <c r="I807" s="494"/>
      <c r="J807" s="494"/>
      <c r="K807" s="494"/>
      <c r="L807" s="494"/>
      <c r="M807" s="494"/>
      <c r="N807" s="494"/>
      <c r="O807" s="494"/>
      <c r="P807" s="494"/>
      <c r="Q807" s="494"/>
    </row>
    <row r="808" ht="25.15" customHeight="true" x14ac:dyDescent="0.2">
      <c r="C808" s="494"/>
      <c r="D808" s="494"/>
      <c r="E808" s="494"/>
      <c r="F808" s="494"/>
      <c r="G808" s="494"/>
      <c r="H808" s="494"/>
      <c r="I808" s="494"/>
      <c r="J808" s="494"/>
      <c r="K808" s="494"/>
      <c r="L808" s="494"/>
      <c r="M808" s="494"/>
      <c r="N808" s="494"/>
      <c r="O808" s="494"/>
      <c r="P808" s="494"/>
      <c r="Q808" s="494"/>
    </row>
    <row r="809" ht="25.15" customHeight="true" x14ac:dyDescent="0.2">
      <c r="C809" s="494"/>
      <c r="D809" s="494"/>
      <c r="E809" s="494"/>
      <c r="F809" s="494"/>
      <c r="G809" s="494"/>
      <c r="H809" s="494"/>
      <c r="I809" s="494"/>
      <c r="J809" s="494"/>
      <c r="K809" s="494"/>
      <c r="L809" s="494"/>
      <c r="M809" s="494"/>
      <c r="N809" s="494"/>
      <c r="O809" s="494"/>
      <c r="P809" s="494"/>
      <c r="Q809" s="494"/>
    </row>
    <row r="810" ht="25.15" customHeight="true" x14ac:dyDescent="0.2">
      <c r="C810" s="494"/>
      <c r="D810" s="494"/>
      <c r="E810" s="494"/>
      <c r="F810" s="494"/>
      <c r="G810" s="494"/>
      <c r="H810" s="494"/>
      <c r="I810" s="494"/>
      <c r="J810" s="494"/>
      <c r="K810" s="494"/>
      <c r="L810" s="494"/>
      <c r="M810" s="494"/>
      <c r="N810" s="494"/>
      <c r="O810" s="494"/>
      <c r="P810" s="494"/>
      <c r="Q810" s="494"/>
    </row>
    <row r="811" ht="25.15" customHeight="true" x14ac:dyDescent="0.2">
      <c r="C811" s="494"/>
      <c r="D811" s="494"/>
      <c r="E811" s="494"/>
      <c r="F811" s="494"/>
      <c r="G811" s="494"/>
      <c r="H811" s="494"/>
      <c r="I811" s="494"/>
      <c r="J811" s="494"/>
      <c r="K811" s="494"/>
      <c r="L811" s="494"/>
      <c r="M811" s="494"/>
      <c r="N811" s="494"/>
      <c r="O811" s="494"/>
      <c r="P811" s="494"/>
      <c r="Q811" s="494"/>
    </row>
    <row r="812" ht="25.15" customHeight="true" x14ac:dyDescent="0.2">
      <c r="C812" s="494"/>
      <c r="D812" s="494"/>
      <c r="E812" s="494"/>
      <c r="F812" s="494"/>
      <c r="G812" s="494"/>
      <c r="H812" s="494"/>
      <c r="I812" s="494"/>
      <c r="J812" s="494"/>
      <c r="K812" s="494"/>
      <c r="L812" s="494"/>
      <c r="M812" s="494"/>
      <c r="N812" s="494"/>
      <c r="O812" s="494"/>
      <c r="P812" s="494"/>
      <c r="Q812" s="494"/>
    </row>
    <row r="813" ht="25.15" customHeight="true" x14ac:dyDescent="0.2">
      <c r="C813" s="494"/>
      <c r="D813" s="494"/>
      <c r="E813" s="494"/>
      <c r="F813" s="494"/>
      <c r="G813" s="494"/>
      <c r="H813" s="494"/>
      <c r="I813" s="494"/>
      <c r="J813" s="494"/>
      <c r="K813" s="494"/>
      <c r="L813" s="494"/>
      <c r="M813" s="494"/>
      <c r="N813" s="494"/>
      <c r="O813" s="494"/>
      <c r="P813" s="494"/>
      <c r="Q813" s="494"/>
    </row>
    <row r="814" ht="25.15" customHeight="true" x14ac:dyDescent="0.2">
      <c r="C814" s="494"/>
      <c r="D814" s="494"/>
      <c r="E814" s="494"/>
      <c r="F814" s="494"/>
      <c r="G814" s="494"/>
      <c r="H814" s="494"/>
      <c r="I814" s="494"/>
      <c r="J814" s="494"/>
      <c r="K814" s="494"/>
      <c r="L814" s="494"/>
      <c r="M814" s="494"/>
      <c r="N814" s="494"/>
      <c r="O814" s="494"/>
      <c r="P814" s="494"/>
      <c r="Q814" s="494"/>
    </row>
    <row r="815" ht="25.15" customHeight="true" x14ac:dyDescent="0.2">
      <c r="C815" s="494"/>
      <c r="D815" s="494"/>
      <c r="E815" s="494"/>
      <c r="F815" s="494"/>
      <c r="G815" s="494"/>
      <c r="H815" s="494"/>
      <c r="I815" s="494"/>
      <c r="J815" s="494"/>
      <c r="K815" s="494"/>
      <c r="L815" s="494"/>
      <c r="M815" s="494"/>
      <c r="N815" s="494"/>
      <c r="O815" s="494"/>
      <c r="P815" s="494"/>
      <c r="Q815" s="494"/>
    </row>
    <row r="816" ht="25.15" customHeight="true" x14ac:dyDescent="0.2">
      <c r="C816" s="494"/>
      <c r="D816" s="494"/>
      <c r="E816" s="494"/>
      <c r="F816" s="494"/>
      <c r="G816" s="494"/>
      <c r="H816" s="494"/>
      <c r="I816" s="494"/>
      <c r="J816" s="494"/>
      <c r="K816" s="494"/>
      <c r="L816" s="494"/>
      <c r="M816" s="494"/>
      <c r="N816" s="494"/>
      <c r="O816" s="494"/>
      <c r="P816" s="494"/>
      <c r="Q816" s="494"/>
    </row>
    <row r="817" ht="25.15" customHeight="true" x14ac:dyDescent="0.2">
      <c r="C817" s="494"/>
      <c r="D817" s="494"/>
      <c r="E817" s="494"/>
      <c r="F817" s="494"/>
      <c r="G817" s="494"/>
      <c r="H817" s="494"/>
      <c r="I817" s="494"/>
      <c r="J817" s="494"/>
      <c r="K817" s="494"/>
      <c r="L817" s="494"/>
      <c r="M817" s="494"/>
      <c r="N817" s="494"/>
      <c r="O817" s="494"/>
      <c r="P817" s="494"/>
      <c r="Q817" s="494"/>
    </row>
    <row r="818" ht="25.15" customHeight="true" x14ac:dyDescent="0.2">
      <c r="C818" s="494"/>
      <c r="D818" s="494"/>
      <c r="E818" s="494"/>
      <c r="F818" s="494"/>
      <c r="G818" s="494"/>
      <c r="H818" s="494"/>
      <c r="I818" s="494"/>
      <c r="J818" s="494"/>
      <c r="K818" s="494"/>
      <c r="L818" s="494"/>
      <c r="M818" s="494"/>
      <c r="N818" s="494"/>
      <c r="O818" s="494"/>
      <c r="P818" s="494"/>
      <c r="Q818" s="494"/>
    </row>
    <row r="819" ht="25.15" customHeight="true" x14ac:dyDescent="0.2">
      <c r="C819" s="494"/>
      <c r="D819" s="494"/>
      <c r="E819" s="494"/>
      <c r="F819" s="494"/>
      <c r="G819" s="494"/>
      <c r="H819" s="494"/>
      <c r="I819" s="494"/>
      <c r="J819" s="494"/>
      <c r="K819" s="494"/>
      <c r="L819" s="494"/>
      <c r="M819" s="494"/>
      <c r="N819" s="494"/>
      <c r="O819" s="494"/>
      <c r="P819" s="494"/>
      <c r="Q819" s="494"/>
    </row>
    <row r="820" ht="25.15" customHeight="true" x14ac:dyDescent="0.2">
      <c r="C820" s="494"/>
      <c r="D820" s="494"/>
      <c r="E820" s="494"/>
      <c r="F820" s="494"/>
      <c r="G820" s="494"/>
      <c r="H820" s="494"/>
      <c r="I820" s="494"/>
      <c r="J820" s="494"/>
      <c r="K820" s="494"/>
      <c r="L820" s="494"/>
      <c r="M820" s="494"/>
      <c r="N820" s="494"/>
      <c r="O820" s="494"/>
      <c r="P820" s="494"/>
      <c r="Q820" s="494"/>
    </row>
    <row r="821" ht="25.15" customHeight="true" x14ac:dyDescent="0.2">
      <c r="C821" s="494"/>
      <c r="D821" s="494"/>
      <c r="E821" s="494"/>
      <c r="F821" s="494"/>
      <c r="G821" s="494"/>
      <c r="H821" s="494"/>
      <c r="I821" s="494"/>
      <c r="J821" s="494"/>
      <c r="K821" s="494"/>
      <c r="L821" s="494"/>
      <c r="M821" s="494"/>
      <c r="N821" s="494"/>
      <c r="O821" s="494"/>
      <c r="P821" s="494"/>
      <c r="Q821" s="494"/>
    </row>
    <row r="822" ht="25.15" customHeight="true" x14ac:dyDescent="0.2">
      <c r="C822" s="494"/>
      <c r="D822" s="494"/>
      <c r="E822" s="494"/>
      <c r="F822" s="494"/>
      <c r="G822" s="494"/>
      <c r="H822" s="494"/>
      <c r="I822" s="494"/>
      <c r="J822" s="494"/>
      <c r="K822" s="494"/>
      <c r="L822" s="494"/>
      <c r="M822" s="494"/>
      <c r="N822" s="494"/>
      <c r="O822" s="494"/>
      <c r="P822" s="494"/>
      <c r="Q822" s="494"/>
    </row>
    <row r="823" ht="25.15" customHeight="true" x14ac:dyDescent="0.2">
      <c r="C823" s="494"/>
      <c r="D823" s="494"/>
      <c r="E823" s="494"/>
      <c r="F823" s="494"/>
      <c r="G823" s="494"/>
      <c r="H823" s="494"/>
      <c r="I823" s="494"/>
      <c r="J823" s="494"/>
      <c r="K823" s="494"/>
      <c r="L823" s="494"/>
      <c r="M823" s="494"/>
      <c r="N823" s="494"/>
      <c r="O823" s="494"/>
      <c r="P823" s="494"/>
      <c r="Q823" s="494"/>
    </row>
    <row r="824" ht="25.15" customHeight="true" x14ac:dyDescent="0.2">
      <c r="C824" s="494"/>
      <c r="D824" s="494"/>
      <c r="E824" s="494"/>
      <c r="F824" s="494"/>
      <c r="G824" s="494"/>
      <c r="H824" s="494"/>
      <c r="I824" s="494"/>
      <c r="J824" s="494"/>
      <c r="K824" s="494"/>
      <c r="L824" s="494"/>
      <c r="M824" s="494"/>
      <c r="N824" s="494"/>
      <c r="O824" s="494"/>
      <c r="P824" s="494"/>
      <c r="Q824" s="494"/>
    </row>
    <row r="825" ht="25.15" customHeight="true" x14ac:dyDescent="0.2">
      <c r="C825" s="494"/>
      <c r="D825" s="494"/>
      <c r="E825" s="494"/>
      <c r="F825" s="494"/>
      <c r="G825" s="494"/>
      <c r="H825" s="494"/>
      <c r="I825" s="494"/>
      <c r="J825" s="494"/>
      <c r="K825" s="494"/>
      <c r="L825" s="494"/>
      <c r="M825" s="494"/>
      <c r="N825" s="494"/>
      <c r="O825" s="494"/>
      <c r="P825" s="494"/>
      <c r="Q825" s="494"/>
    </row>
    <row r="826" ht="25.15" customHeight="true" x14ac:dyDescent="0.2">
      <c r="C826" s="494"/>
      <c r="D826" s="494"/>
      <c r="E826" s="494"/>
      <c r="F826" s="494"/>
      <c r="G826" s="494"/>
      <c r="H826" s="494"/>
      <c r="I826" s="494"/>
      <c r="J826" s="494"/>
      <c r="K826" s="494"/>
      <c r="L826" s="494"/>
      <c r="M826" s="494"/>
      <c r="N826" s="494"/>
      <c r="O826" s="494"/>
      <c r="P826" s="494"/>
      <c r="Q826" s="494"/>
    </row>
    <row r="827" ht="25.15" customHeight="true" x14ac:dyDescent="0.2">
      <c r="C827" s="494"/>
      <c r="D827" s="494"/>
      <c r="E827" s="494"/>
      <c r="F827" s="494"/>
      <c r="G827" s="494"/>
      <c r="H827" s="494"/>
      <c r="I827" s="494"/>
      <c r="J827" s="494"/>
      <c r="K827" s="494"/>
      <c r="L827" s="494"/>
      <c r="M827" s="494"/>
      <c r="N827" s="494"/>
      <c r="O827" s="494"/>
      <c r="P827" s="494"/>
      <c r="Q827" s="494"/>
    </row>
    <row r="828" ht="25.15" customHeight="true" x14ac:dyDescent="0.2">
      <c r="C828" s="494"/>
      <c r="D828" s="494"/>
      <c r="E828" s="494"/>
      <c r="F828" s="494"/>
      <c r="G828" s="494"/>
      <c r="H828" s="494"/>
      <c r="I828" s="494"/>
      <c r="J828" s="494"/>
      <c r="K828" s="494"/>
      <c r="L828" s="494"/>
      <c r="M828" s="494"/>
      <c r="N828" s="494"/>
      <c r="O828" s="494"/>
      <c r="P828" s="494"/>
      <c r="Q828" s="494"/>
    </row>
    <row r="829" ht="25.15" customHeight="true" x14ac:dyDescent="0.2">
      <c r="C829" s="494"/>
      <c r="D829" s="494"/>
      <c r="E829" s="494"/>
      <c r="F829" s="494"/>
      <c r="G829" s="494"/>
      <c r="H829" s="494"/>
      <c r="I829" s="494"/>
      <c r="J829" s="494"/>
      <c r="K829" s="494"/>
      <c r="L829" s="494"/>
      <c r="M829" s="494"/>
      <c r="N829" s="494"/>
      <c r="O829" s="494"/>
      <c r="P829" s="494"/>
      <c r="Q829" s="494"/>
    </row>
    <row r="830" ht="25.15" customHeight="true" x14ac:dyDescent="0.2">
      <c r="C830" s="494"/>
      <c r="D830" s="494"/>
      <c r="E830" s="494"/>
      <c r="F830" s="494"/>
      <c r="G830" s="494"/>
      <c r="H830" s="494"/>
      <c r="I830" s="494"/>
      <c r="J830" s="494"/>
      <c r="K830" s="494"/>
      <c r="L830" s="494"/>
      <c r="M830" s="494"/>
      <c r="N830" s="494"/>
      <c r="O830" s="494"/>
      <c r="P830" s="494"/>
      <c r="Q830" s="494"/>
    </row>
    <row r="831" ht="25.15" customHeight="true" x14ac:dyDescent="0.2">
      <c r="C831" s="494"/>
      <c r="D831" s="494"/>
      <c r="E831" s="494"/>
      <c r="F831" s="494"/>
      <c r="G831" s="494"/>
      <c r="H831" s="494"/>
      <c r="I831" s="494"/>
      <c r="J831" s="494"/>
      <c r="K831" s="494"/>
      <c r="L831" s="494"/>
      <c r="M831" s="494"/>
      <c r="N831" s="494"/>
      <c r="O831" s="494"/>
      <c r="P831" s="494"/>
      <c r="Q831" s="494"/>
    </row>
    <row r="832" ht="25.15" customHeight="true" x14ac:dyDescent="0.2">
      <c r="C832" s="494"/>
      <c r="D832" s="494"/>
      <c r="E832" s="494"/>
      <c r="F832" s="494"/>
      <c r="G832" s="494"/>
      <c r="H832" s="494"/>
      <c r="I832" s="494"/>
      <c r="J832" s="494"/>
      <c r="K832" s="494"/>
      <c r="L832" s="494"/>
      <c r="M832" s="494"/>
      <c r="N832" s="494"/>
      <c r="O832" s="494"/>
      <c r="P832" s="494"/>
      <c r="Q832" s="494"/>
    </row>
    <row r="833" ht="25.15" customHeight="true" x14ac:dyDescent="0.2">
      <c r="C833" s="494"/>
      <c r="D833" s="494"/>
      <c r="E833" s="494"/>
      <c r="F833" s="494"/>
      <c r="G833" s="494"/>
      <c r="H833" s="494"/>
      <c r="I833" s="494"/>
      <c r="J833" s="494"/>
      <c r="K833" s="494"/>
      <c r="L833" s="494"/>
      <c r="M833" s="494"/>
      <c r="N833" s="494"/>
      <c r="O833" s="494"/>
      <c r="P833" s="494"/>
      <c r="Q833" s="494"/>
    </row>
    <row r="834" ht="25.15" customHeight="true" x14ac:dyDescent="0.2">
      <c r="C834" s="494"/>
      <c r="D834" s="494"/>
      <c r="E834" s="494"/>
      <c r="F834" s="494"/>
      <c r="G834" s="494"/>
      <c r="H834" s="494"/>
      <c r="I834" s="494"/>
      <c r="J834" s="494"/>
      <c r="K834" s="494"/>
      <c r="L834" s="494"/>
      <c r="M834" s="494"/>
      <c r="N834" s="494"/>
      <c r="O834" s="494"/>
      <c r="P834" s="494"/>
      <c r="Q834" s="494"/>
    </row>
    <row r="835" ht="25.15" customHeight="true" x14ac:dyDescent="0.2">
      <c r="C835" s="494"/>
      <c r="D835" s="494"/>
      <c r="E835" s="494"/>
      <c r="F835" s="494"/>
      <c r="G835" s="494"/>
      <c r="H835" s="494"/>
      <c r="I835" s="494"/>
      <c r="J835" s="494"/>
      <c r="K835" s="494"/>
      <c r="L835" s="494"/>
      <c r="M835" s="494"/>
      <c r="N835" s="494"/>
      <c r="O835" s="494"/>
      <c r="P835" s="494"/>
      <c r="Q835" s="494"/>
    </row>
    <row r="836" ht="25.15" customHeight="true" x14ac:dyDescent="0.2">
      <c r="C836" s="494"/>
      <c r="D836" s="494"/>
      <c r="E836" s="494"/>
      <c r="F836" s="494"/>
      <c r="G836" s="494"/>
      <c r="H836" s="494"/>
      <c r="I836" s="494"/>
      <c r="J836" s="494"/>
      <c r="K836" s="494"/>
      <c r="L836" s="494"/>
      <c r="M836" s="494"/>
      <c r="N836" s="494"/>
      <c r="O836" s="494"/>
      <c r="P836" s="494"/>
      <c r="Q836" s="494"/>
    </row>
    <row r="837" ht="25.15" customHeight="true" x14ac:dyDescent="0.2">
      <c r="C837" s="494"/>
      <c r="D837" s="494"/>
      <c r="E837" s="494"/>
      <c r="F837" s="494"/>
      <c r="G837" s="494"/>
      <c r="H837" s="494"/>
      <c r="I837" s="494"/>
      <c r="J837" s="494"/>
      <c r="K837" s="494"/>
      <c r="L837" s="494"/>
      <c r="M837" s="494"/>
      <c r="N837" s="494"/>
      <c r="O837" s="494"/>
      <c r="P837" s="494"/>
      <c r="Q837" s="494"/>
    </row>
    <row r="838" ht="25.15" customHeight="true" x14ac:dyDescent="0.2">
      <c r="C838" s="494"/>
      <c r="D838" s="494"/>
      <c r="E838" s="494"/>
      <c r="F838" s="494"/>
      <c r="G838" s="494"/>
      <c r="H838" s="494"/>
      <c r="I838" s="494"/>
      <c r="J838" s="494"/>
      <c r="K838" s="494"/>
      <c r="L838" s="494"/>
      <c r="M838" s="494"/>
      <c r="N838" s="494"/>
      <c r="O838" s="494"/>
      <c r="P838" s="494"/>
      <c r="Q838" s="494"/>
    </row>
    <row r="839" ht="25.15" customHeight="true" x14ac:dyDescent="0.2">
      <c r="C839" s="494"/>
      <c r="D839" s="494"/>
      <c r="E839" s="494"/>
      <c r="F839" s="494"/>
      <c r="G839" s="494"/>
      <c r="H839" s="494"/>
      <c r="I839" s="494"/>
      <c r="J839" s="494"/>
      <c r="K839" s="494"/>
      <c r="L839" s="494"/>
      <c r="M839" s="494"/>
      <c r="N839" s="494"/>
      <c r="O839" s="494"/>
      <c r="P839" s="494"/>
      <c r="Q839" s="494"/>
    </row>
    <row r="840" ht="25.15" customHeight="true" x14ac:dyDescent="0.2">
      <c r="C840" s="494"/>
      <c r="D840" s="494"/>
      <c r="E840" s="494"/>
      <c r="F840" s="494"/>
      <c r="G840" s="494"/>
      <c r="H840" s="494"/>
      <c r="I840" s="494"/>
      <c r="J840" s="494"/>
      <c r="K840" s="494"/>
      <c r="L840" s="494"/>
      <c r="M840" s="494"/>
      <c r="N840" s="494"/>
      <c r="O840" s="494"/>
      <c r="P840" s="494"/>
      <c r="Q840" s="494"/>
    </row>
    <row r="841" ht="25.15" customHeight="true" x14ac:dyDescent="0.2">
      <c r="C841" s="494"/>
      <c r="D841" s="494"/>
      <c r="E841" s="494"/>
      <c r="F841" s="494"/>
      <c r="G841" s="494"/>
      <c r="H841" s="494"/>
      <c r="I841" s="494"/>
      <c r="J841" s="494"/>
      <c r="K841" s="494"/>
      <c r="L841" s="494"/>
      <c r="M841" s="494"/>
      <c r="N841" s="494"/>
      <c r="O841" s="494"/>
      <c r="P841" s="494"/>
      <c r="Q841" s="494"/>
    </row>
    <row r="842" ht="25.15" customHeight="true" x14ac:dyDescent="0.2">
      <c r="C842" s="494"/>
      <c r="D842" s="494"/>
      <c r="E842" s="494"/>
      <c r="F842" s="494"/>
      <c r="G842" s="494"/>
      <c r="H842" s="494"/>
      <c r="I842" s="494"/>
      <c r="J842" s="494"/>
      <c r="K842" s="494"/>
      <c r="L842" s="494"/>
      <c r="M842" s="494"/>
      <c r="N842" s="494"/>
      <c r="O842" s="494"/>
      <c r="P842" s="494"/>
      <c r="Q842" s="494"/>
    </row>
    <row r="843" ht="25.15" customHeight="true" x14ac:dyDescent="0.2">
      <c r="C843" s="494"/>
      <c r="D843" s="494"/>
      <c r="E843" s="494"/>
      <c r="F843" s="494"/>
      <c r="G843" s="494"/>
      <c r="H843" s="494"/>
      <c r="I843" s="494"/>
      <c r="J843" s="494"/>
      <c r="K843" s="494"/>
      <c r="L843" s="494"/>
      <c r="M843" s="494"/>
      <c r="N843" s="494"/>
      <c r="O843" s="494"/>
      <c r="P843" s="494"/>
      <c r="Q843" s="494"/>
    </row>
    <row r="844" ht="25.15" customHeight="true" x14ac:dyDescent="0.2">
      <c r="C844" s="494"/>
      <c r="D844" s="494"/>
      <c r="E844" s="494"/>
      <c r="F844" s="494"/>
      <c r="G844" s="494"/>
      <c r="H844" s="494"/>
      <c r="I844" s="494"/>
      <c r="J844" s="494"/>
      <c r="K844" s="494"/>
      <c r="L844" s="494"/>
      <c r="M844" s="494"/>
      <c r="N844" s="494"/>
      <c r="O844" s="494"/>
      <c r="P844" s="494"/>
      <c r="Q844" s="494"/>
    </row>
    <row r="845" ht="25.15" customHeight="true" x14ac:dyDescent="0.2">
      <c r="C845" s="494"/>
      <c r="D845" s="494"/>
      <c r="E845" s="494"/>
      <c r="F845" s="494"/>
      <c r="G845" s="494"/>
      <c r="H845" s="494"/>
      <c r="I845" s="494"/>
      <c r="J845" s="494"/>
      <c r="K845" s="494"/>
      <c r="L845" s="494"/>
      <c r="M845" s="494"/>
      <c r="N845" s="494"/>
      <c r="O845" s="494"/>
      <c r="P845" s="494"/>
      <c r="Q845" s="494"/>
    </row>
    <row r="846" ht="25.15" customHeight="true" x14ac:dyDescent="0.2">
      <c r="C846" s="494"/>
      <c r="D846" s="494"/>
      <c r="E846" s="494"/>
      <c r="F846" s="494"/>
      <c r="G846" s="494"/>
      <c r="H846" s="494"/>
      <c r="I846" s="494"/>
      <c r="J846" s="494"/>
      <c r="K846" s="494"/>
      <c r="L846" s="494"/>
      <c r="M846" s="494"/>
      <c r="N846" s="494"/>
      <c r="O846" s="494"/>
      <c r="P846" s="494"/>
      <c r="Q846" s="494"/>
    </row>
    <row r="847" ht="25.15" customHeight="true" x14ac:dyDescent="0.2">
      <c r="C847" s="494"/>
      <c r="D847" s="494"/>
      <c r="E847" s="494"/>
      <c r="F847" s="494"/>
      <c r="G847" s="494"/>
      <c r="H847" s="494"/>
      <c r="I847" s="494"/>
      <c r="J847" s="494"/>
      <c r="K847" s="494"/>
      <c r="L847" s="494"/>
      <c r="M847" s="494"/>
      <c r="N847" s="494"/>
      <c r="O847" s="494"/>
      <c r="P847" s="494"/>
      <c r="Q847" s="494"/>
    </row>
    <row r="848" ht="25.15" customHeight="true" x14ac:dyDescent="0.2">
      <c r="C848" s="494"/>
      <c r="D848" s="494"/>
      <c r="E848" s="494"/>
      <c r="F848" s="494"/>
      <c r="G848" s="494"/>
      <c r="H848" s="494"/>
      <c r="I848" s="494"/>
      <c r="J848" s="494"/>
      <c r="K848" s="494"/>
      <c r="L848" s="494"/>
      <c r="M848" s="494"/>
      <c r="N848" s="494"/>
      <c r="O848" s="494"/>
      <c r="P848" s="494"/>
      <c r="Q848" s="494"/>
    </row>
    <row r="849" ht="25.15" customHeight="true" x14ac:dyDescent="0.2">
      <c r="C849" s="494"/>
      <c r="D849" s="494"/>
      <c r="E849" s="494"/>
      <c r="F849" s="494"/>
      <c r="G849" s="494"/>
      <c r="H849" s="494"/>
      <c r="I849" s="494"/>
      <c r="J849" s="494"/>
      <c r="K849" s="494"/>
      <c r="L849" s="494"/>
      <c r="M849" s="494"/>
      <c r="N849" s="494"/>
      <c r="O849" s="494"/>
      <c r="P849" s="494"/>
      <c r="Q849" s="494"/>
    </row>
    <row r="850" ht="25.15" customHeight="true" x14ac:dyDescent="0.2">
      <c r="C850" s="494"/>
      <c r="D850" s="494"/>
      <c r="E850" s="494"/>
      <c r="F850" s="494"/>
      <c r="G850" s="494"/>
      <c r="H850" s="494"/>
      <c r="I850" s="494"/>
      <c r="J850" s="494"/>
      <c r="K850" s="494"/>
      <c r="L850" s="494"/>
      <c r="M850" s="494"/>
      <c r="N850" s="494"/>
      <c r="O850" s="494"/>
      <c r="P850" s="494"/>
      <c r="Q850" s="494"/>
    </row>
    <row r="851" ht="25.15" customHeight="true" x14ac:dyDescent="0.2">
      <c r="C851" s="494"/>
      <c r="D851" s="494"/>
      <c r="E851" s="494"/>
      <c r="F851" s="494"/>
      <c r="G851" s="494"/>
      <c r="H851" s="494"/>
      <c r="I851" s="494"/>
      <c r="J851" s="494"/>
      <c r="K851" s="494"/>
      <c r="L851" s="494"/>
      <c r="M851" s="494"/>
      <c r="N851" s="494"/>
      <c r="O851" s="494"/>
      <c r="P851" s="494"/>
      <c r="Q851" s="494"/>
    </row>
    <row r="852" ht="25.15" customHeight="true" x14ac:dyDescent="0.2">
      <c r="C852" s="494"/>
      <c r="D852" s="494"/>
      <c r="E852" s="494"/>
      <c r="F852" s="494"/>
      <c r="G852" s="494"/>
      <c r="H852" s="494"/>
      <c r="I852" s="494"/>
      <c r="J852" s="494"/>
      <c r="K852" s="494"/>
      <c r="L852" s="494"/>
      <c r="M852" s="494"/>
      <c r="N852" s="494"/>
      <c r="O852" s="494"/>
      <c r="P852" s="494"/>
      <c r="Q852" s="494"/>
    </row>
    <row r="853" ht="25.15" customHeight="true" x14ac:dyDescent="0.2">
      <c r="C853" s="494"/>
      <c r="D853" s="494"/>
      <c r="E853" s="494"/>
      <c r="F853" s="494"/>
      <c r="G853" s="494"/>
      <c r="H853" s="494"/>
      <c r="I853" s="494"/>
      <c r="J853" s="494"/>
      <c r="K853" s="494"/>
      <c r="L853" s="494"/>
      <c r="M853" s="494"/>
      <c r="N853" s="494"/>
      <c r="O853" s="494"/>
      <c r="P853" s="494"/>
      <c r="Q853" s="494"/>
    </row>
    <row r="854" ht="25.15" customHeight="true" x14ac:dyDescent="0.2">
      <c r="C854" s="494"/>
      <c r="D854" s="494"/>
      <c r="E854" s="494"/>
      <c r="F854" s="494"/>
      <c r="G854" s="494"/>
      <c r="H854" s="494"/>
      <c r="I854" s="494"/>
      <c r="J854" s="494"/>
      <c r="K854" s="494"/>
      <c r="L854" s="494"/>
      <c r="M854" s="494"/>
      <c r="N854" s="494"/>
      <c r="O854" s="494"/>
      <c r="P854" s="494"/>
      <c r="Q854" s="494"/>
    </row>
    <row r="855" ht="25.15" customHeight="true" x14ac:dyDescent="0.2">
      <c r="C855" s="494"/>
      <c r="D855" s="494"/>
      <c r="E855" s="494"/>
      <c r="F855" s="494"/>
      <c r="G855" s="494"/>
      <c r="H855" s="494"/>
      <c r="I855" s="494"/>
      <c r="J855" s="494"/>
      <c r="K855" s="494"/>
      <c r="L855" s="494"/>
      <c r="M855" s="494"/>
      <c r="N855" s="494"/>
      <c r="O855" s="494"/>
      <c r="P855" s="494"/>
      <c r="Q855" s="494"/>
    </row>
    <row r="856" ht="25.15" customHeight="true" x14ac:dyDescent="0.2">
      <c r="C856" s="494"/>
      <c r="D856" s="494"/>
      <c r="E856" s="494"/>
      <c r="F856" s="494"/>
      <c r="G856" s="494"/>
      <c r="H856" s="494"/>
      <c r="I856" s="494"/>
      <c r="J856" s="494"/>
      <c r="K856" s="494"/>
      <c r="L856" s="494"/>
      <c r="M856" s="494"/>
      <c r="N856" s="494"/>
      <c r="O856" s="494"/>
      <c r="P856" s="494"/>
      <c r="Q856" s="494"/>
    </row>
    <row r="857" ht="25.15" customHeight="true" x14ac:dyDescent="0.2">
      <c r="C857" s="494"/>
      <c r="D857" s="494"/>
      <c r="E857" s="494"/>
      <c r="F857" s="494"/>
      <c r="G857" s="494"/>
      <c r="H857" s="494"/>
      <c r="I857" s="494"/>
      <c r="J857" s="494"/>
      <c r="K857" s="494"/>
      <c r="L857" s="494"/>
      <c r="M857" s="494"/>
      <c r="N857" s="494"/>
      <c r="O857" s="494"/>
      <c r="P857" s="494"/>
      <c r="Q857" s="494"/>
    </row>
    <row r="858" ht="25.15" customHeight="true" x14ac:dyDescent="0.2">
      <c r="C858" s="494"/>
      <c r="D858" s="494"/>
      <c r="E858" s="494"/>
      <c r="F858" s="494"/>
      <c r="G858" s="494"/>
      <c r="H858" s="494"/>
      <c r="I858" s="494"/>
      <c r="J858" s="494"/>
      <c r="K858" s="494"/>
      <c r="L858" s="494"/>
      <c r="M858" s="494"/>
      <c r="N858" s="494"/>
      <c r="O858" s="494"/>
      <c r="P858" s="494"/>
      <c r="Q858" s="494"/>
    </row>
    <row r="859" ht="25.15" customHeight="true" x14ac:dyDescent="0.2">
      <c r="C859" s="494"/>
      <c r="D859" s="494"/>
      <c r="E859" s="494"/>
      <c r="F859" s="494"/>
      <c r="G859" s="494"/>
      <c r="H859" s="494"/>
      <c r="I859" s="494"/>
      <c r="J859" s="494"/>
      <c r="K859" s="494"/>
      <c r="L859" s="494"/>
      <c r="M859" s="494"/>
      <c r="N859" s="494"/>
      <c r="O859" s="494"/>
      <c r="P859" s="494"/>
      <c r="Q859" s="494"/>
    </row>
    <row r="860" ht="25.15" customHeight="true" x14ac:dyDescent="0.2">
      <c r="C860" s="494"/>
      <c r="D860" s="494"/>
      <c r="E860" s="494"/>
      <c r="F860" s="494"/>
      <c r="G860" s="494"/>
      <c r="H860" s="494"/>
      <c r="I860" s="494"/>
      <c r="J860" s="494"/>
      <c r="K860" s="494"/>
      <c r="L860" s="494"/>
      <c r="M860" s="494"/>
      <c r="N860" s="494"/>
      <c r="O860" s="494"/>
      <c r="P860" s="494"/>
      <c r="Q860" s="494"/>
    </row>
    <row r="861" ht="25.15" customHeight="true" x14ac:dyDescent="0.2">
      <c r="C861" s="494"/>
      <c r="D861" s="494"/>
      <c r="E861" s="494"/>
      <c r="F861" s="494"/>
      <c r="G861" s="494"/>
      <c r="H861" s="494"/>
      <c r="I861" s="494"/>
      <c r="J861" s="494"/>
      <c r="K861" s="494"/>
      <c r="L861" s="494"/>
      <c r="M861" s="494"/>
      <c r="N861" s="494"/>
      <c r="O861" s="494"/>
      <c r="P861" s="494"/>
      <c r="Q861" s="494"/>
    </row>
    <row r="862" ht="25.15" customHeight="true" x14ac:dyDescent="0.2">
      <c r="C862" s="494"/>
      <c r="D862" s="494"/>
      <c r="E862" s="494"/>
      <c r="F862" s="494"/>
      <c r="G862" s="494"/>
      <c r="H862" s="494"/>
      <c r="I862" s="494"/>
      <c r="J862" s="494"/>
      <c r="K862" s="494"/>
      <c r="L862" s="494"/>
      <c r="M862" s="494"/>
      <c r="N862" s="494"/>
      <c r="O862" s="494"/>
      <c r="P862" s="494"/>
      <c r="Q862" s="494"/>
    </row>
    <row r="863" ht="25.15" customHeight="true" x14ac:dyDescent="0.2">
      <c r="C863" s="494"/>
      <c r="D863" s="494"/>
      <c r="E863" s="494"/>
      <c r="F863" s="494"/>
      <c r="G863" s="494"/>
      <c r="H863" s="494"/>
      <c r="I863" s="494"/>
      <c r="J863" s="494"/>
      <c r="K863" s="494"/>
      <c r="L863" s="494"/>
      <c r="M863" s="494"/>
      <c r="N863" s="494"/>
      <c r="O863" s="494"/>
      <c r="P863" s="494"/>
      <c r="Q863" s="494"/>
    </row>
    <row r="864" ht="25.15" customHeight="true" x14ac:dyDescent="0.2">
      <c r="C864" s="494"/>
      <c r="D864" s="494"/>
      <c r="E864" s="494"/>
      <c r="F864" s="494"/>
      <c r="G864" s="494"/>
      <c r="H864" s="494"/>
      <c r="I864" s="494"/>
      <c r="J864" s="494"/>
      <c r="K864" s="494"/>
      <c r="L864" s="494"/>
      <c r="M864" s="494"/>
      <c r="N864" s="494"/>
      <c r="O864" s="494"/>
      <c r="P864" s="494"/>
      <c r="Q864" s="494"/>
    </row>
    <row r="865" ht="25.15" customHeight="true" x14ac:dyDescent="0.2">
      <c r="C865" s="494"/>
      <c r="D865" s="494"/>
      <c r="E865" s="494"/>
      <c r="F865" s="494"/>
      <c r="G865" s="494"/>
      <c r="H865" s="494"/>
      <c r="I865" s="494"/>
      <c r="J865" s="494"/>
      <c r="K865" s="494"/>
      <c r="L865" s="494"/>
      <c r="M865" s="494"/>
      <c r="N865" s="494"/>
      <c r="O865" s="494"/>
      <c r="P865" s="494"/>
      <c r="Q865" s="494"/>
    </row>
    <row r="866" ht="25.15" customHeight="true" x14ac:dyDescent="0.2">
      <c r="C866" s="494"/>
      <c r="D866" s="494"/>
      <c r="E866" s="494"/>
      <c r="F866" s="494"/>
      <c r="G866" s="494"/>
      <c r="H866" s="494"/>
      <c r="I866" s="494"/>
      <c r="J866" s="494"/>
      <c r="K866" s="494"/>
      <c r="L866" s="494"/>
      <c r="M866" s="494"/>
      <c r="N866" s="494"/>
      <c r="O866" s="494"/>
      <c r="P866" s="494"/>
      <c r="Q866" s="494"/>
    </row>
    <row r="867" ht="25.15" customHeight="true" x14ac:dyDescent="0.2">
      <c r="C867" s="494"/>
      <c r="D867" s="494"/>
      <c r="E867" s="494"/>
      <c r="F867" s="494"/>
      <c r="G867" s="494"/>
      <c r="H867" s="494"/>
      <c r="I867" s="494"/>
      <c r="J867" s="494"/>
      <c r="K867" s="494"/>
      <c r="L867" s="494"/>
      <c r="M867" s="494"/>
      <c r="N867" s="494"/>
      <c r="O867" s="494"/>
      <c r="P867" s="494"/>
      <c r="Q867" s="494"/>
    </row>
    <row r="868" ht="25.15" customHeight="true" x14ac:dyDescent="0.2">
      <c r="C868" s="494"/>
      <c r="D868" s="494"/>
      <c r="E868" s="494"/>
      <c r="F868" s="494"/>
      <c r="G868" s="494"/>
      <c r="H868" s="494"/>
      <c r="I868" s="494"/>
      <c r="J868" s="494"/>
      <c r="K868" s="494"/>
      <c r="L868" s="494"/>
      <c r="M868" s="494"/>
      <c r="N868" s="494"/>
      <c r="O868" s="494"/>
      <c r="P868" s="494"/>
      <c r="Q868" s="494"/>
    </row>
    <row r="869" ht="25.15" customHeight="true" x14ac:dyDescent="0.2">
      <c r="C869" s="494"/>
      <c r="D869" s="494"/>
      <c r="E869" s="494"/>
      <c r="F869" s="494"/>
      <c r="G869" s="494"/>
      <c r="H869" s="494"/>
      <c r="I869" s="494"/>
      <c r="J869" s="494"/>
      <c r="K869" s="494"/>
      <c r="L869" s="494"/>
      <c r="M869" s="494"/>
      <c r="N869" s="494"/>
      <c r="O869" s="494"/>
      <c r="P869" s="494"/>
      <c r="Q869" s="494"/>
    </row>
    <row r="870" ht="25.15" customHeight="true" x14ac:dyDescent="0.2">
      <c r="C870" s="494"/>
      <c r="D870" s="494"/>
      <c r="E870" s="494"/>
      <c r="F870" s="494"/>
      <c r="G870" s="494"/>
      <c r="H870" s="494"/>
      <c r="I870" s="494"/>
      <c r="J870" s="494"/>
      <c r="K870" s="494"/>
      <c r="L870" s="494"/>
      <c r="M870" s="494"/>
      <c r="N870" s="494"/>
      <c r="O870" s="494"/>
      <c r="P870" s="494"/>
      <c r="Q870" s="494"/>
    </row>
    <row r="871" ht="25.15" customHeight="true" x14ac:dyDescent="0.2">
      <c r="C871" s="494"/>
      <c r="D871" s="494"/>
      <c r="E871" s="494"/>
      <c r="F871" s="494"/>
      <c r="G871" s="494"/>
      <c r="H871" s="494"/>
      <c r="I871" s="494"/>
      <c r="J871" s="494"/>
      <c r="K871" s="494"/>
      <c r="L871" s="494"/>
      <c r="M871" s="494"/>
      <c r="N871" s="494"/>
      <c r="O871" s="494"/>
      <c r="P871" s="494"/>
      <c r="Q871" s="494"/>
    </row>
    <row r="872" ht="25.15" customHeight="true" x14ac:dyDescent="0.2">
      <c r="C872" s="494"/>
      <c r="D872" s="494"/>
      <c r="E872" s="494"/>
      <c r="F872" s="494"/>
      <c r="G872" s="494"/>
      <c r="H872" s="494"/>
      <c r="I872" s="494"/>
      <c r="J872" s="494"/>
      <c r="K872" s="494"/>
      <c r="L872" s="494"/>
      <c r="M872" s="494"/>
      <c r="N872" s="494"/>
      <c r="O872" s="494"/>
      <c r="P872" s="494"/>
      <c r="Q872" s="494"/>
    </row>
    <row r="873" ht="25.15" customHeight="true" x14ac:dyDescent="0.2">
      <c r="C873" s="494"/>
      <c r="D873" s="494"/>
      <c r="E873" s="494"/>
      <c r="F873" s="494"/>
      <c r="G873" s="494"/>
      <c r="H873" s="494"/>
      <c r="I873" s="494"/>
      <c r="J873" s="494"/>
      <c r="K873" s="494"/>
      <c r="L873" s="494"/>
      <c r="M873" s="494"/>
      <c r="N873" s="494"/>
      <c r="O873" s="494"/>
      <c r="P873" s="494"/>
      <c r="Q873" s="494"/>
    </row>
    <row r="874" ht="25.15" customHeight="true" x14ac:dyDescent="0.2">
      <c r="C874" s="494"/>
      <c r="D874" s="494"/>
      <c r="E874" s="494"/>
      <c r="F874" s="494"/>
      <c r="G874" s="494"/>
      <c r="H874" s="494"/>
      <c r="I874" s="494"/>
      <c r="J874" s="494"/>
      <c r="K874" s="494"/>
      <c r="L874" s="494"/>
      <c r="M874" s="494"/>
      <c r="N874" s="494"/>
      <c r="O874" s="494"/>
      <c r="P874" s="494"/>
      <c r="Q874" s="494"/>
    </row>
    <row r="875" ht="25.15" customHeight="true" x14ac:dyDescent="0.2">
      <c r="C875" s="494"/>
      <c r="D875" s="494"/>
      <c r="E875" s="494"/>
      <c r="F875" s="494"/>
      <c r="G875" s="494"/>
      <c r="H875" s="494"/>
      <c r="I875" s="494"/>
      <c r="J875" s="494"/>
      <c r="K875" s="494"/>
      <c r="L875" s="494"/>
      <c r="M875" s="494"/>
      <c r="N875" s="494"/>
      <c r="O875" s="494"/>
      <c r="P875" s="494"/>
      <c r="Q875" s="494"/>
    </row>
    <row r="876" ht="25.15" customHeight="true" x14ac:dyDescent="0.2">
      <c r="C876" s="494"/>
      <c r="D876" s="494"/>
      <c r="E876" s="494"/>
      <c r="F876" s="494"/>
      <c r="G876" s="494"/>
      <c r="H876" s="494"/>
      <c r="I876" s="494"/>
      <c r="J876" s="494"/>
      <c r="K876" s="494"/>
      <c r="L876" s="494"/>
      <c r="M876" s="494"/>
      <c r="N876" s="494"/>
      <c r="O876" s="494"/>
      <c r="P876" s="494"/>
      <c r="Q876" s="494"/>
    </row>
    <row r="877" ht="25.15" customHeight="true" x14ac:dyDescent="0.2">
      <c r="C877" s="494"/>
      <c r="D877" s="494"/>
      <c r="E877" s="494"/>
      <c r="F877" s="494"/>
      <c r="G877" s="494"/>
      <c r="H877" s="494"/>
      <c r="I877" s="494"/>
      <c r="J877" s="494"/>
      <c r="K877" s="494"/>
      <c r="L877" s="494"/>
      <c r="M877" s="494"/>
      <c r="N877" s="494"/>
      <c r="O877" s="494"/>
      <c r="P877" s="494"/>
      <c r="Q877" s="494"/>
    </row>
    <row r="878" ht="25.15" customHeight="true" x14ac:dyDescent="0.2">
      <c r="C878" s="494"/>
      <c r="D878" s="494"/>
      <c r="E878" s="494"/>
      <c r="F878" s="494"/>
      <c r="G878" s="494"/>
      <c r="H878" s="494"/>
      <c r="I878" s="494"/>
      <c r="J878" s="494"/>
      <c r="K878" s="494"/>
      <c r="L878" s="494"/>
      <c r="M878" s="494"/>
      <c r="N878" s="494"/>
      <c r="O878" s="494"/>
      <c r="P878" s="494"/>
      <c r="Q878" s="494"/>
    </row>
    <row r="879" ht="25.15" customHeight="true" x14ac:dyDescent="0.2">
      <c r="C879" s="494"/>
      <c r="D879" s="494"/>
      <c r="E879" s="494"/>
      <c r="F879" s="494"/>
      <c r="G879" s="494"/>
      <c r="H879" s="494"/>
      <c r="I879" s="494"/>
      <c r="J879" s="494"/>
      <c r="K879" s="494"/>
      <c r="L879" s="494"/>
      <c r="M879" s="494"/>
      <c r="N879" s="494"/>
      <c r="O879" s="494"/>
      <c r="P879" s="494"/>
      <c r="Q879" s="494"/>
    </row>
    <row r="880" ht="25.15" customHeight="true" x14ac:dyDescent="0.2">
      <c r="C880" s="494"/>
      <c r="D880" s="494"/>
      <c r="E880" s="494"/>
      <c r="F880" s="494"/>
      <c r="G880" s="494"/>
      <c r="H880" s="494"/>
      <c r="I880" s="494"/>
      <c r="J880" s="494"/>
      <c r="K880" s="494"/>
      <c r="L880" s="494"/>
      <c r="M880" s="494"/>
      <c r="N880" s="494"/>
      <c r="O880" s="494"/>
      <c r="P880" s="494"/>
      <c r="Q880" s="494"/>
    </row>
    <row r="881" ht="25.15" customHeight="true" x14ac:dyDescent="0.2">
      <c r="C881" s="494"/>
      <c r="D881" s="494"/>
      <c r="E881" s="494"/>
      <c r="F881" s="494"/>
      <c r="G881" s="494"/>
      <c r="H881" s="494"/>
      <c r="I881" s="494"/>
      <c r="J881" s="494"/>
      <c r="K881" s="494"/>
      <c r="L881" s="494"/>
      <c r="M881" s="494"/>
      <c r="N881" s="494"/>
      <c r="O881" s="494"/>
      <c r="P881" s="494"/>
      <c r="Q881" s="494"/>
    </row>
    <row r="882" ht="25.15" customHeight="true" x14ac:dyDescent="0.2">
      <c r="C882" s="494"/>
      <c r="D882" s="494"/>
      <c r="E882" s="494"/>
      <c r="F882" s="494"/>
      <c r="G882" s="494"/>
      <c r="H882" s="494"/>
      <c r="I882" s="494"/>
      <c r="J882" s="494"/>
      <c r="K882" s="494"/>
      <c r="L882" s="494"/>
      <c r="M882" s="494"/>
      <c r="N882" s="494"/>
      <c r="O882" s="494"/>
      <c r="P882" s="494"/>
      <c r="Q882" s="494"/>
    </row>
    <row r="883" ht="25.15" customHeight="true" x14ac:dyDescent="0.2">
      <c r="C883" s="494"/>
      <c r="D883" s="494"/>
      <c r="E883" s="494"/>
      <c r="F883" s="494"/>
      <c r="G883" s="494"/>
      <c r="H883" s="494"/>
      <c r="I883" s="494"/>
      <c r="J883" s="494"/>
      <c r="K883" s="494"/>
      <c r="L883" s="494"/>
      <c r="M883" s="494"/>
      <c r="N883" s="494"/>
      <c r="O883" s="494"/>
      <c r="P883" s="494"/>
      <c r="Q883" s="494"/>
    </row>
    <row r="884" ht="25.15" customHeight="true" x14ac:dyDescent="0.2">
      <c r="C884" s="494"/>
      <c r="D884" s="494"/>
      <c r="E884" s="494"/>
      <c r="F884" s="494"/>
      <c r="G884" s="494"/>
      <c r="H884" s="494"/>
      <c r="I884" s="494"/>
      <c r="J884" s="494"/>
      <c r="K884" s="494"/>
      <c r="L884" s="494"/>
      <c r="M884" s="494"/>
      <c r="N884" s="494"/>
      <c r="O884" s="494"/>
      <c r="P884" s="494"/>
      <c r="Q884" s="494"/>
    </row>
    <row r="885" ht="25.15" customHeight="true" x14ac:dyDescent="0.2">
      <c r="C885" s="494"/>
      <c r="D885" s="494"/>
      <c r="E885" s="494"/>
      <c r="F885" s="494"/>
      <c r="G885" s="494"/>
      <c r="H885" s="494"/>
      <c r="I885" s="494"/>
      <c r="J885" s="494"/>
      <c r="K885" s="494"/>
      <c r="L885" s="494"/>
      <c r="M885" s="494"/>
      <c r="N885" s="494"/>
      <c r="O885" s="494"/>
      <c r="P885" s="494"/>
      <c r="Q885" s="494"/>
    </row>
    <row r="886" ht="25.15" customHeight="true" x14ac:dyDescent="0.2">
      <c r="C886" s="494"/>
      <c r="D886" s="494"/>
      <c r="E886" s="494"/>
      <c r="F886" s="494"/>
      <c r="G886" s="494"/>
      <c r="H886" s="494"/>
      <c r="I886" s="494"/>
      <c r="J886" s="494"/>
      <c r="K886" s="494"/>
      <c r="L886" s="494"/>
      <c r="M886" s="494"/>
      <c r="N886" s="494"/>
      <c r="O886" s="494"/>
      <c r="P886" s="494"/>
      <c r="Q886" s="494"/>
    </row>
    <row r="887" ht="25.15" customHeight="true" x14ac:dyDescent="0.2">
      <c r="C887" s="494"/>
      <c r="D887" s="494"/>
      <c r="E887" s="494"/>
      <c r="F887" s="494"/>
      <c r="G887" s="494"/>
      <c r="H887" s="494"/>
      <c r="I887" s="494"/>
      <c r="J887" s="494"/>
      <c r="K887" s="494"/>
      <c r="L887" s="494"/>
      <c r="M887" s="494"/>
      <c r="N887" s="494"/>
      <c r="O887" s="494"/>
      <c r="P887" s="494"/>
      <c r="Q887" s="494"/>
    </row>
    <row r="888" ht="25.15" customHeight="true" x14ac:dyDescent="0.2">
      <c r="C888" s="494"/>
      <c r="D888" s="494"/>
      <c r="E888" s="494"/>
      <c r="F888" s="494"/>
      <c r="G888" s="494"/>
      <c r="H888" s="494"/>
      <c r="I888" s="494"/>
      <c r="J888" s="494"/>
      <c r="K888" s="494"/>
      <c r="L888" s="494"/>
      <c r="M888" s="494"/>
      <c r="N888" s="494"/>
      <c r="O888" s="494"/>
      <c r="P888" s="494"/>
      <c r="Q888" s="494"/>
    </row>
    <row r="889" ht="25.15" customHeight="true" x14ac:dyDescent="0.2">
      <c r="C889" s="494"/>
      <c r="D889" s="494"/>
      <c r="E889" s="494"/>
      <c r="F889" s="494"/>
      <c r="G889" s="494"/>
      <c r="H889" s="494"/>
      <c r="I889" s="494"/>
      <c r="J889" s="494"/>
      <c r="K889" s="494"/>
      <c r="L889" s="494"/>
      <c r="M889" s="494"/>
      <c r="N889" s="494"/>
      <c r="O889" s="494"/>
      <c r="P889" s="494"/>
      <c r="Q889" s="494"/>
    </row>
    <row r="890" ht="25.15" customHeight="true" x14ac:dyDescent="0.2">
      <c r="C890" s="494"/>
      <c r="D890" s="494"/>
      <c r="E890" s="494"/>
      <c r="F890" s="494"/>
      <c r="G890" s="494"/>
      <c r="H890" s="494"/>
      <c r="I890" s="494"/>
      <c r="J890" s="494"/>
      <c r="K890" s="494"/>
      <c r="L890" s="494"/>
      <c r="M890" s="494"/>
      <c r="N890" s="494"/>
      <c r="O890" s="494"/>
      <c r="P890" s="494"/>
      <c r="Q890" s="494"/>
    </row>
    <row r="891" ht="25.15" customHeight="true" x14ac:dyDescent="0.2">
      <c r="C891" s="494"/>
      <c r="D891" s="494"/>
      <c r="E891" s="494"/>
      <c r="F891" s="494"/>
      <c r="G891" s="494"/>
      <c r="H891" s="494"/>
      <c r="I891" s="494"/>
      <c r="J891" s="494"/>
      <c r="K891" s="494"/>
      <c r="L891" s="494"/>
      <c r="M891" s="494"/>
      <c r="N891" s="494"/>
      <c r="O891" s="494"/>
      <c r="P891" s="494"/>
      <c r="Q891" s="494"/>
    </row>
    <row r="892" ht="25.15" customHeight="true" x14ac:dyDescent="0.2">
      <c r="C892" s="494"/>
      <c r="D892" s="494"/>
      <c r="E892" s="494"/>
      <c r="F892" s="494"/>
      <c r="G892" s="494"/>
      <c r="H892" s="494"/>
      <c r="I892" s="494"/>
      <c r="J892" s="494"/>
      <c r="K892" s="494"/>
      <c r="L892" s="494"/>
      <c r="M892" s="494"/>
      <c r="N892" s="494"/>
      <c r="O892" s="494"/>
      <c r="P892" s="494"/>
      <c r="Q892" s="494"/>
    </row>
    <row r="893" ht="25.15" customHeight="true" x14ac:dyDescent="0.2">
      <c r="C893" s="494"/>
      <c r="D893" s="494"/>
      <c r="E893" s="494"/>
      <c r="F893" s="494"/>
      <c r="G893" s="494"/>
      <c r="H893" s="494"/>
      <c r="I893" s="494"/>
      <c r="J893" s="494"/>
      <c r="K893" s="494"/>
      <c r="L893" s="494"/>
      <c r="M893" s="494"/>
      <c r="N893" s="494"/>
      <c r="O893" s="494"/>
      <c r="P893" s="494"/>
      <c r="Q893" s="494"/>
    </row>
    <row r="894" ht="25.15" customHeight="true" x14ac:dyDescent="0.2">
      <c r="C894" s="494"/>
      <c r="D894" s="494"/>
      <c r="E894" s="494"/>
      <c r="F894" s="494"/>
      <c r="G894" s="494"/>
      <c r="H894" s="494"/>
      <c r="I894" s="494"/>
      <c r="J894" s="494"/>
      <c r="K894" s="494"/>
      <c r="L894" s="494"/>
      <c r="M894" s="494"/>
      <c r="N894" s="494"/>
      <c r="O894" s="494"/>
      <c r="P894" s="494"/>
      <c r="Q894" s="494"/>
    </row>
    <row r="895" ht="25.15" customHeight="true" x14ac:dyDescent="0.2">
      <c r="C895" s="494"/>
      <c r="D895" s="494"/>
      <c r="E895" s="494"/>
      <c r="F895" s="494"/>
      <c r="G895" s="494"/>
      <c r="H895" s="494"/>
      <c r="I895" s="494"/>
      <c r="J895" s="494"/>
      <c r="K895" s="494"/>
      <c r="L895" s="494"/>
      <c r="M895" s="494"/>
      <c r="N895" s="494"/>
      <c r="O895" s="494"/>
      <c r="P895" s="494"/>
      <c r="Q895" s="494"/>
    </row>
    <row r="896" ht="25.15" customHeight="true" x14ac:dyDescent="0.2">
      <c r="C896" s="494"/>
      <c r="D896" s="494"/>
      <c r="E896" s="494"/>
      <c r="F896" s="494"/>
      <c r="G896" s="494"/>
      <c r="H896" s="494"/>
      <c r="I896" s="494"/>
      <c r="J896" s="494"/>
      <c r="K896" s="494"/>
      <c r="L896" s="494"/>
      <c r="M896" s="494"/>
      <c r="N896" s="494"/>
      <c r="O896" s="494"/>
      <c r="P896" s="494"/>
      <c r="Q896" s="494"/>
    </row>
    <row r="897" ht="25.15" customHeight="true" x14ac:dyDescent="0.2">
      <c r="C897" s="494"/>
      <c r="D897" s="494"/>
      <c r="E897" s="494"/>
      <c r="F897" s="494"/>
      <c r="G897" s="494"/>
      <c r="H897" s="494"/>
      <c r="I897" s="494"/>
      <c r="J897" s="494"/>
      <c r="K897" s="494"/>
      <c r="L897" s="494"/>
      <c r="M897" s="494"/>
      <c r="N897" s="494"/>
      <c r="O897" s="494"/>
      <c r="P897" s="494"/>
      <c r="Q897" s="494"/>
    </row>
    <row r="898" ht="25.15" customHeight="true" x14ac:dyDescent="0.2">
      <c r="C898" s="494"/>
      <c r="D898" s="494"/>
      <c r="E898" s="494"/>
      <c r="F898" s="494"/>
      <c r="G898" s="494"/>
      <c r="H898" s="494"/>
      <c r="I898" s="494"/>
      <c r="J898" s="494"/>
      <c r="K898" s="494"/>
      <c r="L898" s="494"/>
      <c r="M898" s="494"/>
      <c r="N898" s="494"/>
      <c r="O898" s="494"/>
      <c r="P898" s="494"/>
      <c r="Q898" s="494"/>
    </row>
    <row r="899" ht="25.15" customHeight="true" x14ac:dyDescent="0.2">
      <c r="C899" s="494"/>
      <c r="D899" s="494"/>
      <c r="E899" s="494"/>
      <c r="F899" s="494"/>
      <c r="G899" s="494"/>
      <c r="H899" s="494"/>
      <c r="I899" s="494"/>
      <c r="J899" s="494"/>
      <c r="K899" s="494"/>
      <c r="L899" s="494"/>
      <c r="M899" s="494"/>
      <c r="N899" s="494"/>
      <c r="O899" s="494"/>
      <c r="P899" s="494"/>
      <c r="Q899" s="494"/>
    </row>
    <row r="900" ht="25.15" customHeight="true" x14ac:dyDescent="0.2">
      <c r="C900" s="494"/>
      <c r="D900" s="494"/>
      <c r="E900" s="494"/>
      <c r="F900" s="494"/>
      <c r="G900" s="494"/>
      <c r="H900" s="494"/>
      <c r="I900" s="494"/>
      <c r="J900" s="494"/>
      <c r="K900" s="494"/>
      <c r="L900" s="494"/>
      <c r="M900" s="494"/>
      <c r="N900" s="494"/>
      <c r="O900" s="494"/>
      <c r="P900" s="494"/>
      <c r="Q900" s="494"/>
    </row>
    <row r="901" ht="25.15" customHeight="true" x14ac:dyDescent="0.2">
      <c r="C901" s="494"/>
      <c r="D901" s="494"/>
      <c r="E901" s="494"/>
      <c r="F901" s="494"/>
      <c r="G901" s="494"/>
      <c r="H901" s="494"/>
      <c r="I901" s="494"/>
      <c r="J901" s="494"/>
      <c r="K901" s="494"/>
      <c r="L901" s="494"/>
      <c r="M901" s="494"/>
      <c r="N901" s="494"/>
      <c r="O901" s="494"/>
      <c r="P901" s="494"/>
      <c r="Q901" s="494"/>
    </row>
    <row r="902" ht="25.15" customHeight="true" x14ac:dyDescent="0.2">
      <c r="C902" s="494"/>
      <c r="D902" s="494"/>
      <c r="E902" s="494"/>
      <c r="F902" s="494"/>
      <c r="G902" s="494"/>
      <c r="H902" s="494"/>
      <c r="I902" s="494"/>
      <c r="J902" s="494"/>
      <c r="K902" s="494"/>
      <c r="L902" s="494"/>
      <c r="M902" s="494"/>
      <c r="N902" s="494"/>
      <c r="O902" s="494"/>
      <c r="P902" s="494"/>
      <c r="Q902" s="494"/>
    </row>
    <row r="903" ht="25.15" customHeight="true" x14ac:dyDescent="0.2">
      <c r="C903" s="494"/>
      <c r="D903" s="494"/>
      <c r="E903" s="494"/>
      <c r="F903" s="494"/>
      <c r="G903" s="494"/>
      <c r="H903" s="494"/>
      <c r="I903" s="494"/>
      <c r="J903" s="494"/>
      <c r="K903" s="494"/>
      <c r="L903" s="494"/>
      <c r="M903" s="494"/>
      <c r="N903" s="494"/>
      <c r="O903" s="494"/>
      <c r="P903" s="494"/>
      <c r="Q903" s="494"/>
    </row>
    <row r="904" ht="25.15" customHeight="true" x14ac:dyDescent="0.2">
      <c r="C904" s="494"/>
      <c r="D904" s="494"/>
      <c r="E904" s="494"/>
      <c r="F904" s="494"/>
      <c r="G904" s="494"/>
      <c r="H904" s="494"/>
      <c r="I904" s="494"/>
      <c r="J904" s="494"/>
      <c r="K904" s="494"/>
      <c r="L904" s="494"/>
      <c r="M904" s="494"/>
      <c r="N904" s="494"/>
      <c r="O904" s="494"/>
      <c r="P904" s="494"/>
      <c r="Q904" s="494"/>
    </row>
    <row r="905" ht="25.15" customHeight="true" x14ac:dyDescent="0.2">
      <c r="C905" s="494"/>
      <c r="D905" s="494"/>
      <c r="E905" s="494"/>
      <c r="F905" s="494"/>
      <c r="G905" s="494"/>
      <c r="H905" s="494"/>
      <c r="I905" s="494"/>
      <c r="J905" s="494"/>
      <c r="K905" s="494"/>
      <c r="L905" s="494"/>
      <c r="M905" s="494"/>
      <c r="N905" s="494"/>
      <c r="O905" s="494"/>
      <c r="P905" s="494"/>
      <c r="Q905" s="494"/>
    </row>
    <row r="906" ht="25.15" customHeight="true" x14ac:dyDescent="0.2">
      <c r="C906" s="494"/>
      <c r="D906" s="494"/>
      <c r="E906" s="494"/>
      <c r="F906" s="494"/>
      <c r="G906" s="494"/>
      <c r="H906" s="494"/>
      <c r="I906" s="494"/>
      <c r="J906" s="494"/>
      <c r="K906" s="494"/>
      <c r="L906" s="494"/>
      <c r="M906" s="494"/>
      <c r="N906" s="494"/>
      <c r="O906" s="494"/>
      <c r="P906" s="494"/>
      <c r="Q906" s="494"/>
    </row>
    <row r="907" ht="25.15" customHeight="true" x14ac:dyDescent="0.2">
      <c r="C907" s="494"/>
      <c r="D907" s="494"/>
      <c r="E907" s="494"/>
      <c r="F907" s="494"/>
      <c r="G907" s="494"/>
      <c r="H907" s="494"/>
      <c r="I907" s="494"/>
      <c r="J907" s="494"/>
      <c r="K907" s="494"/>
      <c r="L907" s="494"/>
      <c r="M907" s="494"/>
      <c r="N907" s="494"/>
      <c r="O907" s="494"/>
      <c r="P907" s="494"/>
      <c r="Q907" s="494"/>
    </row>
    <row r="908" ht="25.15" customHeight="true" x14ac:dyDescent="0.2">
      <c r="C908" s="494"/>
      <c r="D908" s="494"/>
      <c r="E908" s="494"/>
      <c r="F908" s="494"/>
      <c r="G908" s="494"/>
      <c r="H908" s="494"/>
      <c r="I908" s="494"/>
      <c r="J908" s="494"/>
      <c r="K908" s="494"/>
      <c r="L908" s="494"/>
      <c r="M908" s="494"/>
      <c r="N908" s="494"/>
      <c r="O908" s="494"/>
      <c r="P908" s="494"/>
      <c r="Q908" s="494"/>
    </row>
    <row r="909" ht="25.15" customHeight="true" x14ac:dyDescent="0.2">
      <c r="C909" s="494"/>
      <c r="D909" s="494"/>
      <c r="E909" s="494"/>
      <c r="F909" s="494"/>
      <c r="G909" s="494"/>
      <c r="H909" s="494"/>
      <c r="I909" s="494"/>
      <c r="J909" s="494"/>
      <c r="K909" s="494"/>
      <c r="L909" s="494"/>
      <c r="M909" s="494"/>
      <c r="N909" s="494"/>
      <c r="O909" s="494"/>
      <c r="P909" s="494"/>
      <c r="Q909" s="494"/>
    </row>
    <row r="910" ht="25.15" customHeight="true" x14ac:dyDescent="0.2">
      <c r="C910" s="494"/>
      <c r="D910" s="494"/>
      <c r="E910" s="494"/>
      <c r="F910" s="494"/>
      <c r="G910" s="494"/>
      <c r="H910" s="494"/>
      <c r="I910" s="494"/>
      <c r="J910" s="494"/>
      <c r="K910" s="494"/>
      <c r="L910" s="494"/>
      <c r="M910" s="494"/>
      <c r="N910" s="494"/>
      <c r="O910" s="494"/>
      <c r="P910" s="494"/>
      <c r="Q910" s="494"/>
    </row>
    <row r="911" ht="25.15" customHeight="true" x14ac:dyDescent="0.2">
      <c r="C911" s="494"/>
      <c r="D911" s="494"/>
      <c r="E911" s="494"/>
      <c r="F911" s="494"/>
      <c r="G911" s="494"/>
      <c r="H911" s="494"/>
      <c r="I911" s="494"/>
      <c r="J911" s="494"/>
      <c r="K911" s="494"/>
      <c r="L911" s="494"/>
      <c r="M911" s="494"/>
      <c r="N911" s="494"/>
      <c r="O911" s="494"/>
      <c r="P911" s="494"/>
      <c r="Q911" s="494"/>
    </row>
    <row r="912" ht="25.15" customHeight="true" x14ac:dyDescent="0.2">
      <c r="C912" s="494"/>
      <c r="D912" s="494"/>
      <c r="E912" s="494"/>
      <c r="F912" s="494"/>
      <c r="G912" s="494"/>
      <c r="H912" s="494"/>
      <c r="I912" s="494"/>
      <c r="J912" s="494"/>
      <c r="K912" s="494"/>
      <c r="L912" s="494"/>
      <c r="M912" s="494"/>
      <c r="N912" s="494"/>
      <c r="O912" s="494"/>
      <c r="P912" s="494"/>
      <c r="Q912" s="494"/>
    </row>
    <row r="913" ht="25.15" customHeight="true" x14ac:dyDescent="0.2">
      <c r="C913" s="494"/>
      <c r="D913" s="494"/>
      <c r="E913" s="494"/>
      <c r="F913" s="494"/>
      <c r="G913" s="494"/>
      <c r="H913" s="494"/>
      <c r="I913" s="494"/>
      <c r="J913" s="494"/>
      <c r="K913" s="494"/>
      <c r="L913" s="494"/>
      <c r="M913" s="494"/>
      <c r="N913" s="494"/>
      <c r="O913" s="494"/>
      <c r="P913" s="494"/>
      <c r="Q913" s="494"/>
    </row>
    <row r="914" ht="25.15" customHeight="true" x14ac:dyDescent="0.2">
      <c r="C914" s="494"/>
      <c r="D914" s="494"/>
      <c r="E914" s="494"/>
      <c r="F914" s="494"/>
      <c r="G914" s="494"/>
      <c r="H914" s="494"/>
      <c r="I914" s="494"/>
      <c r="J914" s="494"/>
      <c r="K914" s="494"/>
      <c r="L914" s="494"/>
      <c r="M914" s="494"/>
      <c r="N914" s="494"/>
      <c r="O914" s="494"/>
      <c r="P914" s="494"/>
      <c r="Q914" s="494"/>
    </row>
    <row r="915" ht="25.15" customHeight="true" x14ac:dyDescent="0.2">
      <c r="C915" s="494"/>
      <c r="D915" s="494"/>
      <c r="E915" s="494"/>
      <c r="F915" s="494"/>
      <c r="G915" s="494"/>
      <c r="H915" s="494"/>
      <c r="I915" s="494"/>
      <c r="J915" s="494"/>
      <c r="K915" s="494"/>
      <c r="L915" s="494"/>
      <c r="M915" s="494"/>
      <c r="N915" s="494"/>
      <c r="O915" s="494"/>
      <c r="P915" s="494"/>
      <c r="Q915" s="494"/>
    </row>
    <row r="916" ht="25.15" customHeight="true" x14ac:dyDescent="0.2">
      <c r="C916" s="494"/>
      <c r="D916" s="494"/>
      <c r="E916" s="494"/>
      <c r="F916" s="494"/>
      <c r="G916" s="494"/>
      <c r="H916" s="494"/>
      <c r="I916" s="494"/>
      <c r="J916" s="494"/>
      <c r="K916" s="494"/>
      <c r="L916" s="494"/>
      <c r="M916" s="494"/>
      <c r="N916" s="494"/>
      <c r="O916" s="494"/>
      <c r="P916" s="494"/>
      <c r="Q916" s="494"/>
    </row>
    <row r="917" ht="25.15" customHeight="true" x14ac:dyDescent="0.2">
      <c r="C917" s="494"/>
      <c r="D917" s="494"/>
      <c r="E917" s="494"/>
      <c r="F917" s="494"/>
      <c r="G917" s="494"/>
      <c r="H917" s="494"/>
      <c r="I917" s="494"/>
      <c r="J917" s="494"/>
      <c r="K917" s="494"/>
      <c r="L917" s="494"/>
      <c r="M917" s="494"/>
      <c r="N917" s="494"/>
      <c r="O917" s="494"/>
      <c r="P917" s="494"/>
      <c r="Q917" s="494"/>
    </row>
    <row r="918" ht="25.15" customHeight="true" x14ac:dyDescent="0.2">
      <c r="C918" s="494"/>
      <c r="D918" s="494"/>
      <c r="E918" s="494"/>
      <c r="F918" s="494"/>
      <c r="G918" s="494"/>
      <c r="H918" s="494"/>
      <c r="I918" s="494"/>
      <c r="J918" s="494"/>
      <c r="K918" s="494"/>
      <c r="L918" s="494"/>
      <c r="M918" s="494"/>
      <c r="N918" s="494"/>
      <c r="O918" s="494"/>
      <c r="P918" s="494"/>
      <c r="Q918" s="494"/>
    </row>
    <row r="919" ht="25.15" customHeight="true" x14ac:dyDescent="0.2">
      <c r="C919" s="494"/>
      <c r="D919" s="494"/>
      <c r="E919" s="494"/>
      <c r="F919" s="494"/>
      <c r="G919" s="494"/>
      <c r="H919" s="494"/>
      <c r="I919" s="494"/>
      <c r="J919" s="494"/>
      <c r="K919" s="494"/>
      <c r="L919" s="494"/>
      <c r="M919" s="494"/>
      <c r="N919" s="494"/>
      <c r="O919" s="494"/>
      <c r="P919" s="494"/>
      <c r="Q919" s="494"/>
    </row>
    <row r="920" ht="25.15" customHeight="true" x14ac:dyDescent="0.2">
      <c r="C920" s="494"/>
      <c r="D920" s="494"/>
      <c r="E920" s="494"/>
      <c r="F920" s="494"/>
      <c r="G920" s="494"/>
      <c r="H920" s="494"/>
      <c r="I920" s="494"/>
      <c r="J920" s="494"/>
      <c r="K920" s="494"/>
      <c r="L920" s="494"/>
      <c r="M920" s="494"/>
      <c r="N920" s="494"/>
      <c r="O920" s="494"/>
      <c r="P920" s="494"/>
      <c r="Q920" s="494"/>
    </row>
    <row r="921" ht="25.15" customHeight="true" x14ac:dyDescent="0.2">
      <c r="C921" s="494"/>
      <c r="D921" s="494"/>
      <c r="E921" s="494"/>
      <c r="F921" s="494"/>
      <c r="G921" s="494"/>
      <c r="H921" s="494"/>
      <c r="I921" s="494"/>
      <c r="J921" s="494"/>
      <c r="K921" s="494"/>
      <c r="L921" s="494"/>
      <c r="M921" s="494"/>
      <c r="N921" s="494"/>
      <c r="O921" s="494"/>
      <c r="P921" s="494"/>
      <c r="Q921" s="494"/>
    </row>
    <row r="922" ht="25.15" customHeight="true" x14ac:dyDescent="0.2">
      <c r="C922" s="494"/>
      <c r="D922" s="494"/>
      <c r="E922" s="494"/>
      <c r="F922" s="494"/>
      <c r="G922" s="494"/>
      <c r="H922" s="494"/>
      <c r="I922" s="494"/>
      <c r="J922" s="494"/>
      <c r="K922" s="494"/>
      <c r="L922" s="494"/>
      <c r="M922" s="494"/>
      <c r="N922" s="494"/>
      <c r="O922" s="494"/>
      <c r="P922" s="494"/>
      <c r="Q922" s="494"/>
    </row>
    <row r="923" ht="25.15" customHeight="true" x14ac:dyDescent="0.2">
      <c r="C923" s="494"/>
      <c r="D923" s="494"/>
      <c r="E923" s="494"/>
      <c r="F923" s="494"/>
      <c r="G923" s="494"/>
      <c r="H923" s="494"/>
      <c r="I923" s="494"/>
      <c r="J923" s="494"/>
      <c r="K923" s="494"/>
      <c r="L923" s="494"/>
      <c r="M923" s="494"/>
      <c r="N923" s="494"/>
      <c r="O923" s="494"/>
      <c r="P923" s="494"/>
      <c r="Q923" s="494"/>
    </row>
    <row r="924" ht="25.15" customHeight="true" x14ac:dyDescent="0.2">
      <c r="C924" s="494"/>
      <c r="D924" s="494"/>
      <c r="E924" s="494"/>
      <c r="F924" s="494"/>
      <c r="G924" s="494"/>
      <c r="H924" s="494"/>
      <c r="I924" s="494"/>
      <c r="J924" s="494"/>
      <c r="K924" s="494"/>
      <c r="L924" s="494"/>
      <c r="M924" s="494"/>
      <c r="N924" s="494"/>
      <c r="O924" s="494"/>
      <c r="P924" s="494"/>
      <c r="Q924" s="494"/>
    </row>
    <row r="925" ht="25.15" customHeight="true" x14ac:dyDescent="0.2">
      <c r="C925" s="494"/>
      <c r="D925" s="494"/>
      <c r="E925" s="494"/>
      <c r="F925" s="494"/>
      <c r="G925" s="494"/>
      <c r="H925" s="494"/>
      <c r="I925" s="494"/>
      <c r="J925" s="494"/>
      <c r="K925" s="494"/>
      <c r="L925" s="494"/>
      <c r="M925" s="494"/>
      <c r="N925" s="494"/>
      <c r="O925" s="494"/>
      <c r="P925" s="494"/>
      <c r="Q925" s="494"/>
    </row>
    <row r="926" ht="25.15" customHeight="true" x14ac:dyDescent="0.2">
      <c r="C926" s="494"/>
      <c r="D926" s="494"/>
      <c r="E926" s="494"/>
      <c r="F926" s="494"/>
      <c r="G926" s="494"/>
      <c r="H926" s="494"/>
      <c r="I926" s="494"/>
      <c r="J926" s="494"/>
      <c r="K926" s="494"/>
      <c r="L926" s="494"/>
      <c r="M926" s="494"/>
      <c r="N926" s="494"/>
      <c r="O926" s="494"/>
      <c r="P926" s="494"/>
      <c r="Q926" s="494"/>
    </row>
    <row r="927" ht="25.15" customHeight="true" x14ac:dyDescent="0.2">
      <c r="C927" s="494"/>
      <c r="D927" s="494"/>
      <c r="E927" s="494"/>
      <c r="F927" s="494"/>
      <c r="G927" s="494"/>
      <c r="H927" s="494"/>
      <c r="I927" s="494"/>
      <c r="J927" s="494"/>
      <c r="K927" s="494"/>
      <c r="L927" s="494"/>
      <c r="M927" s="494"/>
      <c r="N927" s="494"/>
      <c r="O927" s="494"/>
      <c r="P927" s="494"/>
      <c r="Q927" s="494"/>
    </row>
    <row r="928" ht="25.15" customHeight="true" x14ac:dyDescent="0.2">
      <c r="C928" s="494"/>
      <c r="D928" s="494"/>
      <c r="E928" s="494"/>
      <c r="F928" s="494"/>
      <c r="G928" s="494"/>
      <c r="H928" s="494"/>
      <c r="I928" s="494"/>
      <c r="J928" s="494"/>
      <c r="K928" s="494"/>
      <c r="L928" s="494"/>
      <c r="M928" s="494"/>
      <c r="N928" s="494"/>
      <c r="O928" s="494"/>
      <c r="P928" s="494"/>
      <c r="Q928" s="494"/>
    </row>
    <row r="929" ht="25.15" customHeight="true" x14ac:dyDescent="0.2">
      <c r="C929" s="494"/>
      <c r="D929" s="494"/>
      <c r="E929" s="494"/>
      <c r="F929" s="494"/>
      <c r="G929" s="494"/>
      <c r="H929" s="494"/>
      <c r="I929" s="494"/>
      <c r="J929" s="494"/>
      <c r="K929" s="494"/>
      <c r="L929" s="494"/>
      <c r="M929" s="494"/>
      <c r="N929" s="494"/>
      <c r="O929" s="494"/>
      <c r="P929" s="494"/>
      <c r="Q929" s="494"/>
    </row>
    <row r="930" ht="25.15" customHeight="true" x14ac:dyDescent="0.2">
      <c r="C930" s="494"/>
      <c r="D930" s="494"/>
      <c r="E930" s="494"/>
      <c r="F930" s="494"/>
      <c r="G930" s="494"/>
      <c r="H930" s="494"/>
      <c r="I930" s="494"/>
      <c r="J930" s="494"/>
      <c r="K930" s="494"/>
      <c r="L930" s="494"/>
      <c r="M930" s="494"/>
      <c r="N930" s="494"/>
      <c r="O930" s="494"/>
      <c r="P930" s="494"/>
      <c r="Q930" s="494"/>
    </row>
    <row r="931" ht="25.15" customHeight="true" x14ac:dyDescent="0.2">
      <c r="C931" s="494"/>
      <c r="D931" s="494"/>
      <c r="E931" s="494"/>
      <c r="F931" s="494"/>
      <c r="G931" s="494"/>
      <c r="H931" s="494"/>
      <c r="I931" s="494"/>
      <c r="J931" s="494"/>
      <c r="K931" s="494"/>
      <c r="L931" s="494"/>
      <c r="M931" s="494"/>
      <c r="N931" s="494"/>
      <c r="O931" s="494"/>
      <c r="P931" s="494"/>
      <c r="Q931" s="494"/>
    </row>
    <row r="932" ht="25.15" customHeight="true" x14ac:dyDescent="0.2">
      <c r="C932" s="494"/>
      <c r="D932" s="494"/>
      <c r="E932" s="494"/>
      <c r="F932" s="494"/>
      <c r="G932" s="494"/>
      <c r="H932" s="494"/>
      <c r="I932" s="494"/>
      <c r="J932" s="494"/>
      <c r="K932" s="494"/>
      <c r="L932" s="494"/>
      <c r="M932" s="494"/>
      <c r="N932" s="494"/>
      <c r="O932" s="494"/>
      <c r="P932" s="494"/>
      <c r="Q932" s="494"/>
    </row>
    <row r="933" ht="25.15" customHeight="true" x14ac:dyDescent="0.2">
      <c r="C933" s="494"/>
      <c r="D933" s="494"/>
      <c r="E933" s="494"/>
      <c r="F933" s="494"/>
      <c r="G933" s="494"/>
      <c r="H933" s="494"/>
      <c r="I933" s="494"/>
      <c r="J933" s="494"/>
      <c r="K933" s="494"/>
      <c r="L933" s="494"/>
      <c r="M933" s="494"/>
      <c r="N933" s="494"/>
      <c r="O933" s="494"/>
      <c r="P933" s="494"/>
      <c r="Q933" s="494"/>
    </row>
    <row r="934" ht="25.15" customHeight="true" x14ac:dyDescent="0.2">
      <c r="C934" s="494"/>
      <c r="D934" s="494"/>
      <c r="E934" s="494"/>
      <c r="F934" s="494"/>
      <c r="G934" s="494"/>
      <c r="H934" s="494"/>
      <c r="I934" s="494"/>
      <c r="J934" s="494"/>
      <c r="K934" s="494"/>
      <c r="L934" s="494"/>
      <c r="M934" s="494"/>
      <c r="N934" s="494"/>
      <c r="O934" s="494"/>
      <c r="P934" s="494"/>
      <c r="Q934" s="494"/>
    </row>
    <row r="935" ht="25.15" customHeight="true" x14ac:dyDescent="0.2">
      <c r="C935" s="494"/>
      <c r="D935" s="494"/>
      <c r="E935" s="494"/>
      <c r="F935" s="494"/>
      <c r="G935" s="494"/>
      <c r="H935" s="494"/>
      <c r="I935" s="494"/>
      <c r="J935" s="494"/>
      <c r="K935" s="494"/>
      <c r="L935" s="494"/>
      <c r="M935" s="494"/>
      <c r="N935" s="494"/>
      <c r="O935" s="494"/>
      <c r="P935" s="494"/>
      <c r="Q935" s="494"/>
    </row>
    <row r="936" ht="25.15" customHeight="true" x14ac:dyDescent="0.2">
      <c r="C936" s="494"/>
      <c r="D936" s="494"/>
      <c r="E936" s="494"/>
      <c r="F936" s="494"/>
      <c r="G936" s="494"/>
      <c r="H936" s="494"/>
      <c r="I936" s="494"/>
      <c r="J936" s="494"/>
      <c r="K936" s="494"/>
      <c r="L936" s="494"/>
      <c r="M936" s="494"/>
      <c r="N936" s="494"/>
      <c r="O936" s="494"/>
      <c r="P936" s="494"/>
      <c r="Q936" s="494"/>
    </row>
    <row r="937" ht="25.15" customHeight="true" x14ac:dyDescent="0.2">
      <c r="C937" s="494"/>
      <c r="D937" s="494"/>
      <c r="E937" s="494"/>
      <c r="F937" s="494"/>
      <c r="G937" s="494"/>
      <c r="H937" s="494"/>
      <c r="I937" s="494"/>
      <c r="J937" s="494"/>
      <c r="K937" s="494"/>
      <c r="L937" s="494"/>
      <c r="M937" s="494"/>
      <c r="N937" s="494"/>
      <c r="O937" s="494"/>
      <c r="P937" s="494"/>
      <c r="Q937" s="494"/>
    </row>
    <row r="938" ht="25.15" customHeight="true" x14ac:dyDescent="0.2">
      <c r="C938" s="494"/>
      <c r="D938" s="494"/>
      <c r="E938" s="494"/>
      <c r="F938" s="494"/>
      <c r="G938" s="494"/>
      <c r="H938" s="494"/>
      <c r="I938" s="494"/>
      <c r="J938" s="494"/>
      <c r="K938" s="494"/>
      <c r="L938" s="494"/>
      <c r="M938" s="494"/>
      <c r="N938" s="494"/>
      <c r="O938" s="494"/>
      <c r="P938" s="494"/>
      <c r="Q938" s="494"/>
    </row>
    <row r="939" ht="25.15" customHeight="true" x14ac:dyDescent="0.2">
      <c r="C939" s="494"/>
      <c r="D939" s="494"/>
      <c r="E939" s="494"/>
      <c r="F939" s="494"/>
      <c r="G939" s="494"/>
      <c r="H939" s="494"/>
      <c r="I939" s="494"/>
      <c r="J939" s="494"/>
      <c r="K939" s="494"/>
      <c r="L939" s="494"/>
      <c r="M939" s="494"/>
      <c r="N939" s="494"/>
      <c r="O939" s="494"/>
      <c r="P939" s="494"/>
      <c r="Q939" s="494"/>
    </row>
    <row r="940" ht="25.15" customHeight="true" x14ac:dyDescent="0.2">
      <c r="C940" s="494"/>
      <c r="D940" s="494"/>
      <c r="E940" s="494"/>
      <c r="F940" s="494"/>
      <c r="G940" s="494"/>
      <c r="H940" s="494"/>
      <c r="I940" s="494"/>
      <c r="J940" s="494"/>
      <c r="K940" s="494"/>
      <c r="L940" s="494"/>
      <c r="M940" s="494"/>
      <c r="N940" s="494"/>
      <c r="O940" s="494"/>
      <c r="P940" s="494"/>
      <c r="Q940" s="494"/>
    </row>
    <row r="941" ht="25.15" customHeight="true" x14ac:dyDescent="0.2">
      <c r="C941" s="494"/>
      <c r="D941" s="494"/>
      <c r="E941" s="494"/>
      <c r="F941" s="494"/>
      <c r="G941" s="494"/>
      <c r="H941" s="494"/>
      <c r="I941" s="494"/>
      <c r="J941" s="494"/>
      <c r="K941" s="494"/>
      <c r="L941" s="494"/>
      <c r="M941" s="494"/>
      <c r="N941" s="494"/>
      <c r="O941" s="494"/>
      <c r="P941" s="494"/>
      <c r="Q941" s="494"/>
    </row>
    <row r="942" ht="25.15" customHeight="true" x14ac:dyDescent="0.2">
      <c r="C942" s="494"/>
      <c r="D942" s="494"/>
      <c r="E942" s="494"/>
      <c r="F942" s="494"/>
      <c r="G942" s="494"/>
      <c r="H942" s="494"/>
      <c r="I942" s="494"/>
      <c r="J942" s="494"/>
      <c r="K942" s="494"/>
      <c r="L942" s="494"/>
      <c r="M942" s="494"/>
      <c r="N942" s="494"/>
      <c r="O942" s="494"/>
      <c r="P942" s="494"/>
      <c r="Q942" s="494"/>
    </row>
    <row r="943" ht="25.15" customHeight="true" x14ac:dyDescent="0.2">
      <c r="C943" s="494"/>
      <c r="D943" s="494"/>
      <c r="E943" s="494"/>
      <c r="F943" s="494"/>
      <c r="G943" s="494"/>
      <c r="H943" s="494"/>
      <c r="I943" s="494"/>
      <c r="J943" s="494"/>
      <c r="K943" s="494"/>
      <c r="L943" s="494"/>
      <c r="M943" s="494"/>
      <c r="N943" s="494"/>
      <c r="O943" s="494"/>
      <c r="P943" s="494"/>
      <c r="Q943" s="494"/>
    </row>
    <row r="944" ht="25.15" customHeight="true" x14ac:dyDescent="0.2">
      <c r="C944" s="494"/>
      <c r="D944" s="494"/>
      <c r="E944" s="494"/>
      <c r="F944" s="494"/>
      <c r="G944" s="494"/>
      <c r="H944" s="494"/>
      <c r="I944" s="494"/>
      <c r="J944" s="494"/>
      <c r="K944" s="494"/>
      <c r="L944" s="494"/>
      <c r="M944" s="494"/>
      <c r="N944" s="494"/>
      <c r="O944" s="494"/>
      <c r="P944" s="494"/>
      <c r="Q944" s="494"/>
    </row>
    <row r="945" ht="25.15" customHeight="true" x14ac:dyDescent="0.2">
      <c r="C945" s="494"/>
      <c r="D945" s="494"/>
      <c r="E945" s="494"/>
      <c r="F945" s="494"/>
      <c r="G945" s="494"/>
      <c r="H945" s="494"/>
      <c r="I945" s="494"/>
      <c r="J945" s="494"/>
      <c r="K945" s="494"/>
      <c r="L945" s="494"/>
      <c r="M945" s="494"/>
      <c r="N945" s="494"/>
      <c r="O945" s="494"/>
      <c r="P945" s="494"/>
      <c r="Q945" s="494"/>
    </row>
    <row r="946" ht="25.15" customHeight="true" x14ac:dyDescent="0.2">
      <c r="C946" s="494"/>
      <c r="D946" s="494"/>
      <c r="E946" s="494"/>
      <c r="F946" s="494"/>
      <c r="G946" s="494"/>
      <c r="H946" s="494"/>
      <c r="I946" s="494"/>
      <c r="J946" s="494"/>
      <c r="K946" s="494"/>
      <c r="L946" s="494"/>
      <c r="M946" s="494"/>
      <c r="N946" s="494"/>
      <c r="O946" s="494"/>
      <c r="P946" s="494"/>
      <c r="Q946" s="494"/>
    </row>
    <row r="947" ht="25.15" customHeight="true" x14ac:dyDescent="0.2">
      <c r="C947" s="494"/>
      <c r="D947" s="494"/>
      <c r="E947" s="494"/>
      <c r="F947" s="494"/>
      <c r="G947" s="494"/>
      <c r="H947" s="494"/>
      <c r="I947" s="494"/>
      <c r="J947" s="494"/>
      <c r="K947" s="494"/>
      <c r="L947" s="494"/>
      <c r="M947" s="494"/>
      <c r="N947" s="494"/>
      <c r="O947" s="494"/>
      <c r="P947" s="494"/>
      <c r="Q947" s="494"/>
    </row>
    <row r="948" ht="25.15" customHeight="true" x14ac:dyDescent="0.2">
      <c r="C948" s="494"/>
      <c r="D948" s="494"/>
      <c r="E948" s="494"/>
      <c r="F948" s="494"/>
      <c r="G948" s="494"/>
      <c r="H948" s="494"/>
      <c r="I948" s="494"/>
      <c r="J948" s="494"/>
      <c r="K948" s="494"/>
      <c r="L948" s="494"/>
      <c r="M948" s="494"/>
      <c r="N948" s="494"/>
      <c r="O948" s="494"/>
      <c r="P948" s="494"/>
      <c r="Q948" s="494"/>
    </row>
    <row r="949" ht="25.15" customHeight="true" x14ac:dyDescent="0.2">
      <c r="C949" s="494"/>
      <c r="D949" s="494"/>
      <c r="E949" s="494"/>
      <c r="F949" s="494"/>
      <c r="G949" s="494"/>
      <c r="H949" s="494"/>
      <c r="I949" s="494"/>
      <c r="J949" s="494"/>
      <c r="K949" s="494"/>
      <c r="L949" s="494"/>
      <c r="M949" s="494"/>
      <c r="N949" s="494"/>
      <c r="O949" s="494"/>
      <c r="P949" s="494"/>
      <c r="Q949" s="494"/>
    </row>
    <row r="950" ht="25.15" customHeight="true" x14ac:dyDescent="0.2">
      <c r="C950" s="494"/>
      <c r="D950" s="494"/>
      <c r="E950" s="494"/>
      <c r="F950" s="494"/>
      <c r="G950" s="494"/>
      <c r="H950" s="494"/>
      <c r="I950" s="494"/>
      <c r="J950" s="494"/>
      <c r="K950" s="494"/>
      <c r="L950" s="494"/>
      <c r="M950" s="494"/>
      <c r="N950" s="494"/>
      <c r="O950" s="494"/>
      <c r="P950" s="494"/>
      <c r="Q950" s="494"/>
    </row>
    <row r="951" ht="25.15" customHeight="true" x14ac:dyDescent="0.2">
      <c r="C951" s="494"/>
      <c r="D951" s="494"/>
      <c r="E951" s="494"/>
      <c r="F951" s="494"/>
      <c r="G951" s="494"/>
      <c r="H951" s="494"/>
      <c r="I951" s="494"/>
      <c r="J951" s="494"/>
      <c r="K951" s="494"/>
      <c r="L951" s="494"/>
      <c r="M951" s="494"/>
      <c r="N951" s="494"/>
      <c r="O951" s="494"/>
      <c r="P951" s="494"/>
      <c r="Q951" s="494"/>
    </row>
    <row r="952" ht="25.15" customHeight="true" x14ac:dyDescent="0.2">
      <c r="C952" s="494"/>
      <c r="D952" s="494"/>
      <c r="E952" s="494"/>
      <c r="F952" s="494"/>
      <c r="G952" s="494"/>
      <c r="H952" s="494"/>
      <c r="I952" s="494"/>
      <c r="J952" s="494"/>
      <c r="K952" s="494"/>
      <c r="L952" s="494"/>
      <c r="M952" s="494"/>
      <c r="N952" s="494"/>
      <c r="O952" s="494"/>
      <c r="P952" s="494"/>
      <c r="Q952" s="494"/>
    </row>
    <row r="953" ht="25.15" customHeight="true" x14ac:dyDescent="0.2">
      <c r="C953" s="494"/>
      <c r="D953" s="494"/>
      <c r="E953" s="494"/>
      <c r="F953" s="494"/>
      <c r="G953" s="494"/>
      <c r="H953" s="494"/>
      <c r="I953" s="494"/>
      <c r="J953" s="494"/>
      <c r="K953" s="494"/>
      <c r="L953" s="494"/>
      <c r="M953" s="494"/>
      <c r="N953" s="494"/>
      <c r="O953" s="494"/>
      <c r="P953" s="494"/>
      <c r="Q953" s="494"/>
    </row>
    <row r="954" ht="25.15" customHeight="true" x14ac:dyDescent="0.2">
      <c r="C954" s="494"/>
      <c r="D954" s="494"/>
      <c r="E954" s="494"/>
      <c r="F954" s="494"/>
      <c r="G954" s="494"/>
      <c r="H954" s="494"/>
      <c r="I954" s="494"/>
      <c r="J954" s="494"/>
      <c r="K954" s="494"/>
      <c r="L954" s="494"/>
      <c r="M954" s="494"/>
      <c r="N954" s="494"/>
      <c r="O954" s="494"/>
      <c r="P954" s="494"/>
      <c r="Q954" s="494"/>
    </row>
    <row r="955" ht="25.15" customHeight="true" x14ac:dyDescent="0.2">
      <c r="C955" s="494"/>
      <c r="D955" s="494"/>
      <c r="E955" s="494"/>
      <c r="F955" s="494"/>
      <c r="G955" s="494"/>
      <c r="H955" s="494"/>
      <c r="I955" s="494"/>
      <c r="J955" s="494"/>
      <c r="K955" s="494"/>
      <c r="L955" s="494"/>
      <c r="M955" s="494"/>
      <c r="N955" s="494"/>
      <c r="O955" s="494"/>
      <c r="P955" s="494"/>
      <c r="Q955" s="494"/>
    </row>
    <row r="956" ht="25.15" customHeight="true" x14ac:dyDescent="0.2">
      <c r="C956" s="494"/>
      <c r="D956" s="494"/>
      <c r="E956" s="494"/>
      <c r="F956" s="494"/>
      <c r="G956" s="494"/>
      <c r="H956" s="494"/>
      <c r="I956" s="494"/>
      <c r="J956" s="494"/>
      <c r="K956" s="494"/>
      <c r="L956" s="494"/>
      <c r="M956" s="494"/>
      <c r="N956" s="494"/>
      <c r="O956" s="494"/>
      <c r="P956" s="494"/>
      <c r="Q956" s="494"/>
    </row>
    <row r="957" ht="25.15" customHeight="true" x14ac:dyDescent="0.2">
      <c r="C957" s="494"/>
      <c r="D957" s="494"/>
      <c r="E957" s="494"/>
      <c r="F957" s="494"/>
      <c r="G957" s="494"/>
      <c r="H957" s="494"/>
      <c r="I957" s="494"/>
      <c r="J957" s="494"/>
      <c r="K957" s="494"/>
      <c r="L957" s="494"/>
      <c r="M957" s="494"/>
      <c r="N957" s="494"/>
      <c r="O957" s="494"/>
      <c r="P957" s="494"/>
      <c r="Q957" s="494"/>
    </row>
    <row r="958" ht="25.15" customHeight="true" x14ac:dyDescent="0.2">
      <c r="C958" s="494"/>
      <c r="D958" s="494"/>
      <c r="E958" s="494"/>
      <c r="F958" s="494"/>
      <c r="G958" s="494"/>
      <c r="H958" s="494"/>
      <c r="I958" s="494"/>
      <c r="J958" s="494"/>
      <c r="K958" s="494"/>
      <c r="L958" s="494"/>
      <c r="M958" s="494"/>
      <c r="N958" s="494"/>
      <c r="O958" s="494"/>
      <c r="P958" s="494"/>
      <c r="Q958" s="494"/>
    </row>
    <row r="959" ht="25.15" customHeight="true" x14ac:dyDescent="0.2">
      <c r="C959" s="494"/>
      <c r="D959" s="494"/>
      <c r="E959" s="494"/>
      <c r="F959" s="494"/>
      <c r="G959" s="494"/>
      <c r="H959" s="494"/>
      <c r="I959" s="494"/>
      <c r="J959" s="494"/>
      <c r="K959" s="494"/>
      <c r="L959" s="494"/>
      <c r="M959" s="494"/>
      <c r="N959" s="494"/>
      <c r="O959" s="494"/>
      <c r="P959" s="494"/>
      <c r="Q959" s="494"/>
    </row>
    <row r="960" ht="25.15" customHeight="true" x14ac:dyDescent="0.2">
      <c r="C960" s="494"/>
      <c r="D960" s="494"/>
      <c r="E960" s="494"/>
      <c r="F960" s="494"/>
      <c r="G960" s="494"/>
      <c r="H960" s="494"/>
      <c r="I960" s="494"/>
      <c r="J960" s="494"/>
      <c r="K960" s="494"/>
      <c r="L960" s="494"/>
      <c r="M960" s="494"/>
      <c r="N960" s="494"/>
      <c r="O960" s="494"/>
      <c r="P960" s="494"/>
      <c r="Q960" s="494"/>
    </row>
    <row r="961" ht="25.15" customHeight="true" x14ac:dyDescent="0.2">
      <c r="C961" s="494"/>
      <c r="D961" s="494"/>
      <c r="E961" s="494"/>
      <c r="F961" s="494"/>
      <c r="G961" s="494"/>
      <c r="H961" s="494"/>
      <c r="I961" s="494"/>
      <c r="J961" s="494"/>
      <c r="K961" s="494"/>
      <c r="L961" s="494"/>
      <c r="M961" s="494"/>
      <c r="N961" s="494"/>
      <c r="O961" s="494"/>
      <c r="P961" s="494"/>
      <c r="Q961" s="494"/>
    </row>
    <row r="962" ht="25.15" customHeight="true" x14ac:dyDescent="0.2">
      <c r="C962" s="494"/>
      <c r="D962" s="494"/>
      <c r="E962" s="494"/>
      <c r="F962" s="494"/>
      <c r="G962" s="494"/>
      <c r="H962" s="494"/>
      <c r="I962" s="494"/>
      <c r="J962" s="494"/>
      <c r="K962" s="494"/>
      <c r="L962" s="494"/>
      <c r="M962" s="494"/>
      <c r="N962" s="494"/>
      <c r="O962" s="494"/>
      <c r="P962" s="494"/>
      <c r="Q962" s="494"/>
    </row>
    <row r="963" ht="25.15" customHeight="true" x14ac:dyDescent="0.2">
      <c r="C963" s="494"/>
      <c r="D963" s="494"/>
      <c r="E963" s="494"/>
      <c r="F963" s="494"/>
      <c r="G963" s="494"/>
      <c r="H963" s="494"/>
      <c r="I963" s="494"/>
      <c r="J963" s="494"/>
      <c r="K963" s="494"/>
      <c r="L963" s="494"/>
      <c r="M963" s="494"/>
      <c r="N963" s="494"/>
      <c r="O963" s="494"/>
      <c r="P963" s="494"/>
      <c r="Q963" s="494"/>
    </row>
    <row r="964" ht="25.15" customHeight="true" x14ac:dyDescent="0.2">
      <c r="C964" s="494"/>
      <c r="D964" s="494"/>
      <c r="E964" s="494"/>
      <c r="F964" s="494"/>
      <c r="G964" s="494"/>
      <c r="H964" s="494"/>
      <c r="I964" s="494"/>
      <c r="J964" s="494"/>
      <c r="K964" s="494"/>
      <c r="L964" s="494"/>
      <c r="M964" s="494"/>
      <c r="N964" s="494"/>
      <c r="O964" s="494"/>
      <c r="P964" s="494"/>
      <c r="Q964" s="494"/>
    </row>
    <row r="965" ht="25.15" customHeight="true" x14ac:dyDescent="0.2">
      <c r="C965" s="494"/>
      <c r="D965" s="494"/>
      <c r="E965" s="494"/>
      <c r="F965" s="494"/>
      <c r="G965" s="494"/>
      <c r="H965" s="494"/>
      <c r="I965" s="494"/>
      <c r="J965" s="494"/>
      <c r="K965" s="494"/>
      <c r="L965" s="494"/>
      <c r="M965" s="494"/>
      <c r="N965" s="494"/>
      <c r="O965" s="494"/>
      <c r="P965" s="494"/>
      <c r="Q965" s="494"/>
    </row>
    <row r="966" ht="25.15" customHeight="true" x14ac:dyDescent="0.2">
      <c r="C966" s="494"/>
      <c r="D966" s="494"/>
      <c r="E966" s="494"/>
      <c r="F966" s="494"/>
      <c r="G966" s="494"/>
      <c r="H966" s="494"/>
      <c r="I966" s="494"/>
      <c r="J966" s="494"/>
      <c r="K966" s="494"/>
      <c r="L966" s="494"/>
      <c r="M966" s="494"/>
      <c r="N966" s="494"/>
      <c r="O966" s="494"/>
      <c r="P966" s="494"/>
      <c r="Q966" s="494"/>
    </row>
    <row r="967" ht="25.15" customHeight="true" x14ac:dyDescent="0.2">
      <c r="C967" s="494"/>
      <c r="D967" s="494"/>
      <c r="E967" s="494"/>
      <c r="F967" s="494"/>
      <c r="G967" s="494"/>
      <c r="H967" s="494"/>
      <c r="I967" s="494"/>
      <c r="J967" s="494"/>
      <c r="K967" s="494"/>
      <c r="L967" s="494"/>
      <c r="M967" s="494"/>
      <c r="N967" s="494"/>
      <c r="O967" s="494"/>
      <c r="P967" s="494"/>
      <c r="Q967" s="494"/>
    </row>
    <row r="968" ht="25.15" customHeight="true" x14ac:dyDescent="0.2">
      <c r="C968" s="494"/>
      <c r="D968" s="494"/>
      <c r="E968" s="494"/>
      <c r="F968" s="494"/>
      <c r="G968" s="494"/>
      <c r="H968" s="494"/>
      <c r="I968" s="494"/>
      <c r="J968" s="494"/>
      <c r="K968" s="494"/>
      <c r="L968" s="494"/>
      <c r="M968" s="494"/>
      <c r="N968" s="494"/>
      <c r="O968" s="494"/>
      <c r="P968" s="494"/>
      <c r="Q968" s="494"/>
    </row>
    <row r="969" ht="25.15" customHeight="true" x14ac:dyDescent="0.2">
      <c r="C969" s="494"/>
      <c r="D969" s="494"/>
      <c r="E969" s="494"/>
      <c r="F969" s="494"/>
      <c r="G969" s="494"/>
      <c r="H969" s="494"/>
      <c r="I969" s="494"/>
      <c r="J969" s="494"/>
      <c r="K969" s="494"/>
      <c r="L969" s="494"/>
      <c r="M969" s="494"/>
      <c r="N969" s="494"/>
      <c r="O969" s="494"/>
      <c r="P969" s="494"/>
      <c r="Q969" s="494"/>
    </row>
    <row r="970" ht="25.15" customHeight="true" x14ac:dyDescent="0.2">
      <c r="C970" s="494"/>
      <c r="D970" s="494"/>
      <c r="E970" s="494"/>
      <c r="F970" s="494"/>
      <c r="G970" s="494"/>
      <c r="H970" s="494"/>
      <c r="I970" s="494"/>
      <c r="J970" s="494"/>
      <c r="K970" s="494"/>
      <c r="L970" s="494"/>
      <c r="M970" s="494"/>
      <c r="N970" s="494"/>
      <c r="O970" s="494"/>
      <c r="P970" s="494"/>
      <c r="Q970" s="494"/>
    </row>
    <row r="971" ht="25.15" customHeight="true" x14ac:dyDescent="0.2">
      <c r="C971" s="494"/>
      <c r="D971" s="494"/>
      <c r="E971" s="494"/>
      <c r="F971" s="494"/>
      <c r="G971" s="494"/>
      <c r="H971" s="494"/>
      <c r="I971" s="494"/>
      <c r="J971" s="494"/>
      <c r="K971" s="494"/>
      <c r="L971" s="494"/>
      <c r="M971" s="494"/>
      <c r="N971" s="494"/>
      <c r="O971" s="494"/>
      <c r="P971" s="494"/>
      <c r="Q971" s="494"/>
    </row>
    <row r="972" ht="25.15" customHeight="true" x14ac:dyDescent="0.2">
      <c r="C972" s="494"/>
      <c r="D972" s="494"/>
      <c r="E972" s="494"/>
      <c r="F972" s="494"/>
      <c r="G972" s="494"/>
      <c r="H972" s="494"/>
      <c r="I972" s="494"/>
      <c r="J972" s="494"/>
      <c r="K972" s="494"/>
      <c r="L972" s="494"/>
      <c r="M972" s="494"/>
      <c r="N972" s="494"/>
      <c r="O972" s="494"/>
      <c r="P972" s="494"/>
      <c r="Q972" s="494"/>
    </row>
    <row r="973" ht="25.15" customHeight="true" x14ac:dyDescent="0.2">
      <c r="C973" s="494"/>
      <c r="D973" s="494"/>
      <c r="E973" s="494"/>
      <c r="F973" s="494"/>
      <c r="G973" s="494"/>
      <c r="H973" s="494"/>
      <c r="I973" s="494"/>
      <c r="J973" s="494"/>
      <c r="K973" s="494"/>
      <c r="L973" s="494"/>
      <c r="M973" s="494"/>
      <c r="N973" s="494"/>
      <c r="O973" s="494"/>
      <c r="P973" s="494"/>
      <c r="Q973" s="494"/>
    </row>
    <row r="974" ht="25.15" customHeight="true" x14ac:dyDescent="0.2">
      <c r="C974" s="494"/>
      <c r="D974" s="494"/>
      <c r="E974" s="494"/>
      <c r="F974" s="494"/>
      <c r="G974" s="494"/>
      <c r="H974" s="494"/>
      <c r="I974" s="494"/>
      <c r="J974" s="494"/>
      <c r="K974" s="494"/>
      <c r="L974" s="494"/>
      <c r="M974" s="494"/>
      <c r="N974" s="494"/>
      <c r="O974" s="494"/>
      <c r="P974" s="494"/>
      <c r="Q974" s="494"/>
    </row>
    <row r="975" ht="25.15" customHeight="true" x14ac:dyDescent="0.2">
      <c r="C975" s="494"/>
      <c r="D975" s="494"/>
      <c r="E975" s="494"/>
      <c r="F975" s="494"/>
      <c r="G975" s="494"/>
      <c r="H975" s="494"/>
      <c r="I975" s="494"/>
      <c r="J975" s="494"/>
      <c r="K975" s="494"/>
      <c r="L975" s="494"/>
      <c r="M975" s="494"/>
      <c r="N975" s="494"/>
      <c r="O975" s="494"/>
      <c r="P975" s="494"/>
      <c r="Q975" s="494"/>
    </row>
    <row r="976" ht="25.15" customHeight="true" x14ac:dyDescent="0.2">
      <c r="C976" s="494"/>
      <c r="D976" s="494"/>
      <c r="E976" s="494"/>
      <c r="F976" s="494"/>
      <c r="G976" s="494"/>
      <c r="H976" s="494"/>
      <c r="I976" s="494"/>
      <c r="J976" s="494"/>
      <c r="K976" s="494"/>
      <c r="L976" s="494"/>
      <c r="M976" s="494"/>
      <c r="N976" s="494"/>
      <c r="O976" s="494"/>
      <c r="P976" s="494"/>
      <c r="Q976" s="494"/>
    </row>
    <row r="977" ht="25.15" customHeight="true" x14ac:dyDescent="0.2">
      <c r="C977" s="494"/>
      <c r="D977" s="494"/>
      <c r="E977" s="494"/>
      <c r="F977" s="494"/>
      <c r="G977" s="494"/>
      <c r="H977" s="494"/>
      <c r="I977" s="494"/>
      <c r="J977" s="494"/>
      <c r="K977" s="494"/>
      <c r="L977" s="494"/>
      <c r="M977" s="494"/>
      <c r="N977" s="494"/>
      <c r="O977" s="494"/>
      <c r="P977" s="494"/>
      <c r="Q977" s="494"/>
    </row>
    <row r="978" ht="25.15" customHeight="true" x14ac:dyDescent="0.2">
      <c r="C978" s="494"/>
      <c r="D978" s="494"/>
      <c r="E978" s="494"/>
      <c r="F978" s="494"/>
      <c r="G978" s="494"/>
      <c r="H978" s="494"/>
      <c r="I978" s="494"/>
      <c r="J978" s="494"/>
      <c r="K978" s="494"/>
      <c r="L978" s="494"/>
      <c r="M978" s="494"/>
      <c r="N978" s="494"/>
      <c r="O978" s="494"/>
      <c r="P978" s="494"/>
      <c r="Q978" s="494"/>
    </row>
    <row r="979" ht="25.15" customHeight="true" x14ac:dyDescent="0.2">
      <c r="C979" s="494"/>
      <c r="D979" s="494"/>
      <c r="E979" s="494"/>
      <c r="F979" s="494"/>
      <c r="G979" s="494"/>
      <c r="H979" s="494"/>
      <c r="I979" s="494"/>
      <c r="J979" s="494"/>
      <c r="K979" s="494"/>
      <c r="L979" s="494"/>
      <c r="M979" s="494"/>
      <c r="N979" s="494"/>
      <c r="O979" s="494"/>
      <c r="P979" s="494"/>
      <c r="Q979" s="494"/>
    </row>
    <row r="980" ht="25.15" customHeight="true" x14ac:dyDescent="0.2">
      <c r="C980" s="494"/>
      <c r="D980" s="494"/>
      <c r="E980" s="494"/>
      <c r="F980" s="494"/>
      <c r="G980" s="494"/>
      <c r="H980" s="494"/>
      <c r="I980" s="494"/>
      <c r="J980" s="494"/>
      <c r="K980" s="494"/>
      <c r="L980" s="494"/>
      <c r="M980" s="494"/>
      <c r="N980" s="494"/>
      <c r="O980" s="494"/>
      <c r="P980" s="494"/>
      <c r="Q980" s="494"/>
    </row>
    <row r="981" ht="25.15" customHeight="true" x14ac:dyDescent="0.2">
      <c r="C981" s="494"/>
      <c r="D981" s="494"/>
      <c r="E981" s="494"/>
      <c r="F981" s="494"/>
      <c r="G981" s="494"/>
      <c r="H981" s="494"/>
      <c r="I981" s="494"/>
      <c r="J981" s="494"/>
      <c r="K981" s="494"/>
      <c r="L981" s="494"/>
      <c r="M981" s="494"/>
      <c r="N981" s="494"/>
      <c r="O981" s="494"/>
      <c r="P981" s="494"/>
      <c r="Q981" s="494"/>
    </row>
    <row r="982" ht="25.15" customHeight="true" x14ac:dyDescent="0.2">
      <c r="C982" s="494"/>
      <c r="D982" s="494"/>
      <c r="E982" s="494"/>
      <c r="F982" s="494"/>
      <c r="G982" s="494"/>
      <c r="H982" s="494"/>
      <c r="I982" s="494"/>
      <c r="J982" s="494"/>
      <c r="K982" s="494"/>
      <c r="L982" s="494"/>
      <c r="M982" s="494"/>
      <c r="N982" s="494"/>
      <c r="O982" s="494"/>
      <c r="P982" s="494"/>
      <c r="Q982" s="494"/>
    </row>
    <row r="983" ht="25.15" customHeight="true" x14ac:dyDescent="0.2">
      <c r="C983" s="494"/>
      <c r="D983" s="494"/>
      <c r="E983" s="494"/>
      <c r="F983" s="494"/>
      <c r="G983" s="494"/>
      <c r="H983" s="494"/>
      <c r="I983" s="494"/>
      <c r="J983" s="494"/>
      <c r="K983" s="494"/>
      <c r="L983" s="494"/>
      <c r="M983" s="494"/>
      <c r="N983" s="494"/>
      <c r="O983" s="494"/>
      <c r="P983" s="494"/>
      <c r="Q983" s="494"/>
    </row>
    <row r="984" ht="25.15" customHeight="true" x14ac:dyDescent="0.2">
      <c r="C984" s="494"/>
      <c r="D984" s="494"/>
      <c r="E984" s="494"/>
      <c r="F984" s="494"/>
      <c r="G984" s="494"/>
      <c r="H984" s="494"/>
      <c r="I984" s="494"/>
      <c r="J984" s="494"/>
      <c r="K984" s="494"/>
      <c r="L984" s="494"/>
      <c r="M984" s="494"/>
      <c r="N984" s="494"/>
      <c r="O984" s="494"/>
      <c r="P984" s="494"/>
      <c r="Q984" s="494"/>
    </row>
    <row r="985" ht="25.15" customHeight="true" x14ac:dyDescent="0.2">
      <c r="C985" s="494"/>
      <c r="D985" s="494"/>
      <c r="E985" s="494"/>
      <c r="F985" s="494"/>
      <c r="G985" s="494"/>
      <c r="H985" s="494"/>
      <c r="I985" s="494"/>
      <c r="J985" s="494"/>
      <c r="K985" s="494"/>
      <c r="L985" s="494"/>
      <c r="M985" s="494"/>
      <c r="N985" s="494"/>
      <c r="O985" s="494"/>
      <c r="P985" s="494"/>
      <c r="Q985" s="494"/>
    </row>
    <row r="986" ht="25.15" customHeight="true" x14ac:dyDescent="0.2">
      <c r="C986" s="494"/>
      <c r="D986" s="494"/>
      <c r="E986" s="494"/>
      <c r="F986" s="494"/>
      <c r="G986" s="494"/>
      <c r="H986" s="494"/>
      <c r="I986" s="494"/>
      <c r="J986" s="494"/>
      <c r="K986" s="494"/>
      <c r="L986" s="494"/>
      <c r="M986" s="494"/>
      <c r="N986" s="494"/>
      <c r="O986" s="494"/>
      <c r="P986" s="494"/>
      <c r="Q986" s="494"/>
    </row>
    <row r="987" ht="25.15" customHeight="true" x14ac:dyDescent="0.2">
      <c r="C987" s="494"/>
      <c r="D987" s="494"/>
      <c r="E987" s="494"/>
      <c r="F987" s="494"/>
      <c r="G987" s="494"/>
      <c r="H987" s="494"/>
      <c r="I987" s="494"/>
      <c r="J987" s="494"/>
      <c r="K987" s="494"/>
      <c r="L987" s="494"/>
      <c r="M987" s="494"/>
      <c r="N987" s="494"/>
      <c r="O987" s="494"/>
      <c r="P987" s="494"/>
      <c r="Q987" s="494"/>
    </row>
    <row r="988" ht="25.15" customHeight="true" x14ac:dyDescent="0.2">
      <c r="C988" s="494"/>
      <c r="D988" s="494"/>
      <c r="E988" s="494"/>
      <c r="F988" s="494"/>
      <c r="G988" s="494"/>
      <c r="H988" s="494"/>
      <c r="I988" s="494"/>
      <c r="J988" s="494"/>
      <c r="K988" s="494"/>
      <c r="L988" s="494"/>
      <c r="M988" s="494"/>
      <c r="N988" s="494"/>
      <c r="O988" s="494"/>
      <c r="P988" s="494"/>
      <c r="Q988" s="494"/>
    </row>
    <row r="989" ht="25.15" customHeight="true" x14ac:dyDescent="0.2">
      <c r="C989" s="494"/>
      <c r="D989" s="494"/>
      <c r="E989" s="494"/>
      <c r="F989" s="494"/>
      <c r="G989" s="494"/>
      <c r="H989" s="494"/>
      <c r="I989" s="494"/>
      <c r="J989" s="494"/>
      <c r="K989" s="494"/>
      <c r="L989" s="494"/>
      <c r="M989" s="494"/>
      <c r="N989" s="494"/>
      <c r="O989" s="494"/>
      <c r="P989" s="494"/>
      <c r="Q989" s="494"/>
    </row>
    <row r="990" ht="25.15" customHeight="true" x14ac:dyDescent="0.2">
      <c r="C990" s="494"/>
      <c r="D990" s="494"/>
      <c r="E990" s="494"/>
      <c r="F990" s="494"/>
      <c r="G990" s="494"/>
      <c r="H990" s="494"/>
      <c r="I990" s="494"/>
      <c r="J990" s="494"/>
      <c r="K990" s="494"/>
      <c r="L990" s="494"/>
      <c r="M990" s="494"/>
      <c r="N990" s="494"/>
      <c r="O990" s="494"/>
      <c r="P990" s="494"/>
      <c r="Q990" s="494"/>
    </row>
    <row r="991" ht="25.15" customHeight="true" x14ac:dyDescent="0.2">
      <c r="C991" s="494"/>
      <c r="D991" s="494"/>
      <c r="E991" s="494"/>
      <c r="F991" s="494"/>
      <c r="G991" s="494"/>
      <c r="H991" s="494"/>
      <c r="I991" s="494"/>
      <c r="J991" s="494"/>
      <c r="K991" s="494"/>
      <c r="L991" s="494"/>
      <c r="M991" s="494"/>
      <c r="N991" s="494"/>
      <c r="O991" s="494"/>
      <c r="P991" s="494"/>
      <c r="Q991" s="494"/>
    </row>
    <row r="992" ht="25.15" customHeight="true" x14ac:dyDescent="0.2">
      <c r="C992" s="494"/>
      <c r="D992" s="494"/>
      <c r="E992" s="494"/>
      <c r="F992" s="494"/>
      <c r="G992" s="494"/>
      <c r="H992" s="494"/>
      <c r="I992" s="494"/>
      <c r="J992" s="494"/>
      <c r="K992" s="494"/>
      <c r="L992" s="494"/>
      <c r="M992" s="494"/>
      <c r="N992" s="494"/>
      <c r="O992" s="494"/>
      <c r="P992" s="494"/>
      <c r="Q992" s="494"/>
    </row>
    <row r="993" ht="25.15" customHeight="true" x14ac:dyDescent="0.2">
      <c r="C993" s="494"/>
      <c r="D993" s="494"/>
      <c r="E993" s="494"/>
      <c r="F993" s="494"/>
      <c r="G993" s="494"/>
      <c r="H993" s="494"/>
      <c r="I993" s="494"/>
      <c r="J993" s="494"/>
      <c r="K993" s="494"/>
      <c r="L993" s="494"/>
      <c r="M993" s="494"/>
      <c r="N993" s="494"/>
      <c r="O993" s="494"/>
      <c r="P993" s="494"/>
      <c r="Q993" s="494"/>
    </row>
    <row r="994" ht="25.15" customHeight="true" x14ac:dyDescent="0.2">
      <c r="C994" s="494"/>
      <c r="D994" s="494"/>
      <c r="E994" s="494"/>
      <c r="F994" s="494"/>
      <c r="G994" s="494"/>
      <c r="H994" s="494"/>
      <c r="I994" s="494"/>
      <c r="J994" s="494"/>
      <c r="K994" s="494"/>
      <c r="L994" s="494"/>
      <c r="M994" s="494"/>
      <c r="N994" s="494"/>
      <c r="O994" s="494"/>
      <c r="P994" s="494"/>
      <c r="Q994" s="494"/>
    </row>
    <row r="995" ht="25.15" customHeight="true" x14ac:dyDescent="0.2">
      <c r="C995" s="494"/>
      <c r="D995" s="494"/>
      <c r="E995" s="494"/>
      <c r="F995" s="494"/>
      <c r="G995" s="494"/>
      <c r="H995" s="494"/>
      <c r="I995" s="494"/>
      <c r="J995" s="494"/>
      <c r="K995" s="494"/>
      <c r="L995" s="494"/>
      <c r="M995" s="494"/>
      <c r="N995" s="494"/>
      <c r="O995" s="494"/>
      <c r="P995" s="494"/>
      <c r="Q995" s="494"/>
    </row>
    <row r="996" ht="25.15" customHeight="true" x14ac:dyDescent="0.2">
      <c r="C996" s="494"/>
      <c r="D996" s="494"/>
      <c r="E996" s="494"/>
      <c r="F996" s="494"/>
      <c r="G996" s="494"/>
      <c r="H996" s="494"/>
      <c r="I996" s="494"/>
      <c r="J996" s="494"/>
      <c r="K996" s="494"/>
      <c r="L996" s="494"/>
      <c r="M996" s="494"/>
      <c r="N996" s="494"/>
      <c r="O996" s="494"/>
      <c r="P996" s="494"/>
      <c r="Q996" s="494"/>
    </row>
    <row r="997" ht="25.15" customHeight="true" x14ac:dyDescent="0.2">
      <c r="C997" s="494"/>
      <c r="D997" s="494"/>
      <c r="E997" s="494"/>
      <c r="F997" s="494"/>
      <c r="G997" s="494"/>
      <c r="H997" s="494"/>
      <c r="I997" s="494"/>
      <c r="J997" s="494"/>
      <c r="K997" s="494"/>
      <c r="L997" s="494"/>
      <c r="M997" s="494"/>
      <c r="N997" s="494"/>
      <c r="O997" s="494"/>
      <c r="P997" s="494"/>
      <c r="Q997" s="494"/>
    </row>
    <row r="998" ht="25.15" customHeight="true" x14ac:dyDescent="0.2">
      <c r="C998" s="494"/>
      <c r="D998" s="494"/>
      <c r="E998" s="494"/>
      <c r="F998" s="494"/>
      <c r="G998" s="494"/>
      <c r="H998" s="494"/>
      <c r="I998" s="494"/>
      <c r="J998" s="494"/>
      <c r="K998" s="494"/>
      <c r="L998" s="494"/>
      <c r="M998" s="494"/>
      <c r="N998" s="494"/>
      <c r="O998" s="494"/>
      <c r="P998" s="494"/>
      <c r="Q998" s="494"/>
    </row>
    <row r="999" ht="25.15" customHeight="true" x14ac:dyDescent="0.2">
      <c r="C999" s="494"/>
      <c r="D999" s="494"/>
      <c r="E999" s="494"/>
      <c r="F999" s="494"/>
      <c r="G999" s="494"/>
      <c r="H999" s="494"/>
      <c r="I999" s="494"/>
      <c r="J999" s="494"/>
      <c r="K999" s="494"/>
      <c r="L999" s="494"/>
      <c r="M999" s="494"/>
      <c r="N999" s="494"/>
      <c r="O999" s="494"/>
      <c r="P999" s="494"/>
      <c r="Q999" s="494"/>
    </row>
    <row r="1000" ht="25.15" customHeight="true" x14ac:dyDescent="0.2">
      <c r="C1000" s="494"/>
      <c r="D1000" s="494"/>
      <c r="E1000" s="494"/>
      <c r="F1000" s="494"/>
      <c r="G1000" s="494"/>
      <c r="H1000" s="494"/>
      <c r="I1000" s="494"/>
      <c r="J1000" s="494"/>
      <c r="K1000" s="494"/>
      <c r="L1000" s="494"/>
      <c r="M1000" s="494"/>
      <c r="N1000" s="494"/>
      <c r="O1000" s="494"/>
      <c r="P1000" s="494"/>
      <c r="Q1000" s="494"/>
    </row>
    <row r="1001" ht="25.15" customHeight="true" x14ac:dyDescent="0.2">
      <c r="C1001" s="494"/>
      <c r="D1001" s="494"/>
      <c r="E1001" s="494"/>
      <c r="F1001" s="494"/>
      <c r="G1001" s="494"/>
      <c r="H1001" s="494"/>
      <c r="I1001" s="494"/>
      <c r="J1001" s="494"/>
      <c r="K1001" s="494"/>
      <c r="L1001" s="494"/>
      <c r="M1001" s="494"/>
      <c r="N1001" s="494"/>
      <c r="O1001" s="494"/>
      <c r="P1001" s="494"/>
      <c r="Q1001" s="494"/>
    </row>
    <row r="1002" ht="25.15" customHeight="true" x14ac:dyDescent="0.2">
      <c r="C1002" s="494"/>
      <c r="D1002" s="494"/>
      <c r="E1002" s="494"/>
      <c r="F1002" s="494"/>
      <c r="G1002" s="494"/>
      <c r="H1002" s="494"/>
      <c r="I1002" s="494"/>
      <c r="J1002" s="494"/>
      <c r="K1002" s="494"/>
      <c r="L1002" s="494"/>
      <c r="M1002" s="494"/>
      <c r="N1002" s="494"/>
      <c r="O1002" s="494"/>
      <c r="P1002" s="494"/>
      <c r="Q1002" s="494"/>
    </row>
    <row r="1003" ht="25.15" customHeight="true" x14ac:dyDescent="0.2">
      <c r="C1003" s="494"/>
      <c r="D1003" s="494"/>
      <c r="E1003" s="494"/>
      <c r="F1003" s="494"/>
      <c r="G1003" s="494"/>
      <c r="H1003" s="494"/>
      <c r="I1003" s="494"/>
      <c r="J1003" s="494"/>
      <c r="K1003" s="494"/>
      <c r="L1003" s="494"/>
      <c r="M1003" s="494"/>
      <c r="N1003" s="494"/>
      <c r="O1003" s="494"/>
      <c r="P1003" s="494"/>
      <c r="Q1003" s="494"/>
    </row>
    <row r="1004" ht="25.15" customHeight="true" x14ac:dyDescent="0.2">
      <c r="C1004" s="494"/>
      <c r="D1004" s="494"/>
      <c r="E1004" s="494"/>
      <c r="F1004" s="494"/>
      <c r="G1004" s="494"/>
      <c r="H1004" s="494"/>
      <c r="I1004" s="494"/>
      <c r="J1004" s="494"/>
      <c r="K1004" s="494"/>
      <c r="L1004" s="494"/>
      <c r="M1004" s="494"/>
      <c r="N1004" s="494"/>
      <c r="O1004" s="494"/>
      <c r="P1004" s="494"/>
      <c r="Q1004" s="494"/>
    </row>
    <row r="1005" ht="25.15" customHeight="true" x14ac:dyDescent="0.2">
      <c r="C1005" s="494"/>
      <c r="D1005" s="494"/>
      <c r="E1005" s="494"/>
      <c r="F1005" s="494"/>
      <c r="G1005" s="494"/>
      <c r="H1005" s="494"/>
      <c r="I1005" s="494"/>
      <c r="J1005" s="494"/>
      <c r="K1005" s="494"/>
      <c r="L1005" s="494"/>
      <c r="M1005" s="494"/>
      <c r="N1005" s="494"/>
      <c r="O1005" s="494"/>
      <c r="P1005" s="494"/>
      <c r="Q1005" s="494"/>
    </row>
    <row r="1006" ht="25.15" customHeight="true" x14ac:dyDescent="0.2">
      <c r="C1006" s="494"/>
      <c r="D1006" s="494"/>
      <c r="E1006" s="494"/>
      <c r="F1006" s="494"/>
      <c r="G1006" s="494"/>
      <c r="H1006" s="494"/>
      <c r="I1006" s="494"/>
      <c r="J1006" s="494"/>
      <c r="K1006" s="494"/>
      <c r="L1006" s="494"/>
      <c r="M1006" s="494"/>
      <c r="N1006" s="494"/>
      <c r="O1006" s="494"/>
      <c r="P1006" s="494"/>
      <c r="Q1006" s="494"/>
    </row>
    <row r="1007" ht="25.15" customHeight="true" x14ac:dyDescent="0.2">
      <c r="C1007" s="494"/>
      <c r="D1007" s="494"/>
      <c r="E1007" s="494"/>
      <c r="F1007" s="494"/>
      <c r="G1007" s="494"/>
      <c r="H1007" s="494"/>
      <c r="I1007" s="494"/>
      <c r="J1007" s="494"/>
      <c r="K1007" s="494"/>
      <c r="L1007" s="494"/>
      <c r="M1007" s="494"/>
      <c r="N1007" s="494"/>
      <c r="O1007" s="494"/>
      <c r="P1007" s="494"/>
      <c r="Q1007" s="494"/>
    </row>
    <row r="1008" ht="25.15" customHeight="true" x14ac:dyDescent="0.2">
      <c r="C1008" s="494"/>
      <c r="D1008" s="494"/>
      <c r="E1008" s="494"/>
      <c r="F1008" s="494"/>
      <c r="G1008" s="494"/>
      <c r="H1008" s="494"/>
      <c r="I1008" s="494"/>
      <c r="J1008" s="494"/>
      <c r="K1008" s="494"/>
      <c r="L1008" s="494"/>
      <c r="M1008" s="494"/>
      <c r="N1008" s="494"/>
      <c r="O1008" s="494"/>
      <c r="P1008" s="494"/>
      <c r="Q1008" s="494"/>
    </row>
    <row r="1009" ht="25.15" customHeight="true" x14ac:dyDescent="0.2">
      <c r="C1009" s="494"/>
      <c r="D1009" s="494"/>
      <c r="E1009" s="494"/>
      <c r="F1009" s="494"/>
      <c r="G1009" s="494"/>
      <c r="H1009" s="494"/>
      <c r="I1009" s="494"/>
      <c r="J1009" s="494"/>
      <c r="K1009" s="494"/>
      <c r="L1009" s="494"/>
      <c r="M1009" s="494"/>
      <c r="N1009" s="494"/>
      <c r="O1009" s="494"/>
      <c r="P1009" s="494"/>
      <c r="Q1009" s="494"/>
    </row>
    <row r="1010" ht="25.15" customHeight="true" x14ac:dyDescent="0.2">
      <c r="C1010" s="494"/>
      <c r="D1010" s="494"/>
      <c r="E1010" s="494"/>
      <c r="F1010" s="494"/>
      <c r="G1010" s="494"/>
      <c r="H1010" s="494"/>
      <c r="I1010" s="494"/>
      <c r="J1010" s="494"/>
      <c r="K1010" s="494"/>
      <c r="L1010" s="494"/>
      <c r="M1010" s="494"/>
      <c r="N1010" s="494"/>
      <c r="O1010" s="494"/>
      <c r="P1010" s="494"/>
      <c r="Q1010" s="494"/>
    </row>
    <row r="1011" ht="25.15" customHeight="true" x14ac:dyDescent="0.2">
      <c r="C1011" s="494"/>
      <c r="D1011" s="494"/>
      <c r="E1011" s="494"/>
      <c r="F1011" s="494"/>
      <c r="G1011" s="494"/>
      <c r="H1011" s="494"/>
      <c r="I1011" s="494"/>
      <c r="J1011" s="494"/>
      <c r="K1011" s="494"/>
      <c r="L1011" s="494"/>
      <c r="M1011" s="494"/>
      <c r="N1011" s="494"/>
      <c r="O1011" s="494"/>
      <c r="P1011" s="494"/>
      <c r="Q1011" s="494"/>
    </row>
    <row r="1012" ht="25.15" customHeight="true" x14ac:dyDescent="0.2">
      <c r="C1012" s="494"/>
      <c r="D1012" s="494"/>
      <c r="E1012" s="494"/>
      <c r="F1012" s="494"/>
      <c r="G1012" s="494"/>
      <c r="H1012" s="494"/>
      <c r="I1012" s="494"/>
      <c r="J1012" s="494"/>
      <c r="K1012" s="494"/>
      <c r="L1012" s="494"/>
      <c r="M1012" s="494"/>
      <c r="N1012" s="494"/>
      <c r="O1012" s="494"/>
      <c r="P1012" s="494"/>
      <c r="Q1012" s="494"/>
    </row>
    <row r="1013" ht="25.15" customHeight="true" x14ac:dyDescent="0.2">
      <c r="C1013" s="494"/>
      <c r="D1013" s="494"/>
      <c r="E1013" s="494"/>
      <c r="F1013" s="494"/>
      <c r="G1013" s="494"/>
      <c r="H1013" s="494"/>
      <c r="I1013" s="494"/>
      <c r="J1013" s="494"/>
      <c r="K1013" s="494"/>
      <c r="L1013" s="494"/>
      <c r="M1013" s="494"/>
      <c r="N1013" s="494"/>
      <c r="O1013" s="494"/>
      <c r="P1013" s="494"/>
      <c r="Q1013" s="494"/>
    </row>
    <row r="1014" ht="25.15" customHeight="true" x14ac:dyDescent="0.2">
      <c r="C1014" s="494"/>
      <c r="D1014" s="494"/>
      <c r="E1014" s="494"/>
      <c r="F1014" s="494"/>
      <c r="G1014" s="494"/>
      <c r="H1014" s="494"/>
      <c r="I1014" s="494"/>
      <c r="J1014" s="494"/>
      <c r="K1014" s="494"/>
      <c r="L1014" s="494"/>
      <c r="M1014" s="494"/>
      <c r="N1014" s="494"/>
      <c r="O1014" s="494"/>
      <c r="P1014" s="494"/>
      <c r="Q1014" s="494"/>
    </row>
    <row r="1015" ht="25.15" customHeight="true" x14ac:dyDescent="0.2">
      <c r="C1015" s="494"/>
      <c r="D1015" s="494"/>
      <c r="E1015" s="494"/>
      <c r="F1015" s="494"/>
      <c r="G1015" s="494"/>
      <c r="H1015" s="494"/>
      <c r="I1015" s="494"/>
      <c r="J1015" s="494"/>
      <c r="K1015" s="494"/>
      <c r="L1015" s="494"/>
      <c r="M1015" s="494"/>
      <c r="N1015" s="494"/>
      <c r="O1015" s="494"/>
      <c r="P1015" s="494"/>
      <c r="Q1015" s="494"/>
    </row>
    <row r="1016" ht="25.15" customHeight="true" x14ac:dyDescent="0.2">
      <c r="C1016" s="494"/>
      <c r="D1016" s="494"/>
      <c r="E1016" s="494"/>
      <c r="F1016" s="494"/>
      <c r="G1016" s="494"/>
      <c r="H1016" s="494"/>
      <c r="I1016" s="494"/>
      <c r="J1016" s="494"/>
      <c r="K1016" s="494"/>
      <c r="L1016" s="494"/>
      <c r="M1016" s="494"/>
      <c r="N1016" s="494"/>
      <c r="O1016" s="494"/>
      <c r="P1016" s="494"/>
      <c r="Q1016" s="494"/>
    </row>
    <row r="1017" ht="25.15" customHeight="true" x14ac:dyDescent="0.2">
      <c r="C1017" s="494"/>
      <c r="D1017" s="494"/>
      <c r="E1017" s="494"/>
      <c r="F1017" s="494"/>
      <c r="G1017" s="494"/>
      <c r="H1017" s="494"/>
      <c r="I1017" s="494"/>
      <c r="J1017" s="494"/>
      <c r="K1017" s="494"/>
      <c r="L1017" s="494"/>
      <c r="M1017" s="494"/>
      <c r="N1017" s="494"/>
      <c r="O1017" s="494"/>
      <c r="P1017" s="494"/>
      <c r="Q1017" s="494"/>
    </row>
    <row r="1018" ht="25.15" customHeight="true" x14ac:dyDescent="0.2">
      <c r="C1018" s="494"/>
      <c r="D1018" s="494"/>
      <c r="E1018" s="494"/>
      <c r="F1018" s="494"/>
      <c r="G1018" s="494"/>
      <c r="H1018" s="494"/>
      <c r="I1018" s="494"/>
      <c r="J1018" s="494"/>
      <c r="K1018" s="494"/>
      <c r="L1018" s="494"/>
      <c r="M1018" s="494"/>
      <c r="N1018" s="494"/>
      <c r="O1018" s="494"/>
      <c r="P1018" s="494"/>
      <c r="Q1018" s="494"/>
    </row>
    <row r="1019" ht="25.15" customHeight="true" x14ac:dyDescent="0.2">
      <c r="C1019" s="494"/>
      <c r="D1019" s="494"/>
      <c r="E1019" s="494"/>
      <c r="F1019" s="494"/>
      <c r="G1019" s="494"/>
      <c r="H1019" s="494"/>
      <c r="I1019" s="494"/>
      <c r="J1019" s="494"/>
      <c r="K1019" s="494"/>
      <c r="L1019" s="494"/>
      <c r="M1019" s="494"/>
      <c r="N1019" s="494"/>
      <c r="O1019" s="494"/>
      <c r="P1019" s="494"/>
      <c r="Q1019" s="494"/>
    </row>
    <row r="1020" ht="25.15" customHeight="true" x14ac:dyDescent="0.2">
      <c r="C1020" s="494"/>
      <c r="D1020" s="494"/>
      <c r="E1020" s="494"/>
      <c r="F1020" s="494"/>
      <c r="G1020" s="494"/>
      <c r="H1020" s="494"/>
      <c r="I1020" s="494"/>
      <c r="J1020" s="494"/>
      <c r="K1020" s="494"/>
      <c r="L1020" s="494"/>
      <c r="M1020" s="494"/>
      <c r="N1020" s="494"/>
      <c r="O1020" s="494"/>
      <c r="P1020" s="494"/>
      <c r="Q1020" s="494"/>
    </row>
    <row r="1021" ht="25.15" customHeight="true" x14ac:dyDescent="0.2">
      <c r="C1021" s="494"/>
      <c r="D1021" s="494"/>
      <c r="E1021" s="494"/>
      <c r="F1021" s="494"/>
      <c r="G1021" s="494"/>
      <c r="H1021" s="494"/>
      <c r="I1021" s="494"/>
      <c r="J1021" s="494"/>
      <c r="K1021" s="494"/>
      <c r="L1021" s="494"/>
      <c r="M1021" s="494"/>
      <c r="N1021" s="494"/>
      <c r="O1021" s="494"/>
      <c r="P1021" s="494"/>
      <c r="Q1021" s="494"/>
    </row>
    <row r="1022" ht="25.15" customHeight="true" x14ac:dyDescent="0.2">
      <c r="C1022" s="494"/>
      <c r="D1022" s="494"/>
      <c r="E1022" s="494"/>
      <c r="F1022" s="494"/>
      <c r="G1022" s="494"/>
      <c r="H1022" s="494"/>
      <c r="I1022" s="494"/>
      <c r="J1022" s="494"/>
      <c r="K1022" s="494"/>
      <c r="L1022" s="494"/>
      <c r="M1022" s="494"/>
      <c r="N1022" s="494"/>
      <c r="O1022" s="494"/>
      <c r="P1022" s="494"/>
      <c r="Q1022" s="494"/>
    </row>
    <row r="1023" ht="25.15" customHeight="true" x14ac:dyDescent="0.2">
      <c r="C1023" s="494"/>
      <c r="D1023" s="494"/>
      <c r="E1023" s="494"/>
      <c r="F1023" s="494"/>
      <c r="G1023" s="494"/>
      <c r="H1023" s="494"/>
      <c r="I1023" s="494"/>
      <c r="J1023" s="494"/>
      <c r="K1023" s="494"/>
      <c r="L1023" s="494"/>
      <c r="M1023" s="494"/>
      <c r="N1023" s="494"/>
      <c r="O1023" s="494"/>
      <c r="P1023" s="494"/>
      <c r="Q1023" s="494"/>
    </row>
    <row r="1024" ht="25.15" customHeight="true" x14ac:dyDescent="0.2">
      <c r="C1024" s="494"/>
      <c r="D1024" s="494"/>
      <c r="E1024" s="494"/>
      <c r="F1024" s="494"/>
      <c r="G1024" s="494"/>
      <c r="H1024" s="494"/>
      <c r="I1024" s="494"/>
      <c r="J1024" s="494"/>
      <c r="K1024" s="494"/>
      <c r="L1024" s="494"/>
      <c r="M1024" s="494"/>
      <c r="N1024" s="494"/>
      <c r="O1024" s="494"/>
      <c r="P1024" s="494"/>
      <c r="Q1024" s="494"/>
    </row>
    <row r="1025" s="218" customFormat="true" ht="21" customHeight="true" x14ac:dyDescent="0.2">
      <c r="A1025" s="2524" t="s">
        <v>134</v>
      </c>
      <c r="B1025" s="2525"/>
      <c r="C1025" s="2526"/>
      <c r="X1025" s="211"/>
      <c r="Y1025" s="211"/>
      <c r="Z1025" s="211"/>
      <c r="AA1025" s="211"/>
      <c r="AB1025" s="211"/>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c r="BW1025" s="223"/>
      <c r="BX1025" s="224"/>
      <c r="BY1025" s="224"/>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527" t="s">
        <v>182</v>
      </c>
      <c r="B1026" s="2528"/>
      <c r="C1026" s="394" t="s">
        <v>183</v>
      </c>
      <c r="X1026" s="211"/>
      <c r="Y1026" s="211"/>
      <c r="Z1026" s="211"/>
      <c r="AA1026" s="211"/>
      <c r="AB1026" s="211"/>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c r="BW1026" s="223"/>
      <c r="BX1026" s="224"/>
      <c r="BY1026" s="224"/>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395" t="s">
        <v>184</v>
      </c>
      <c r="B1027" s="396" t="s">
        <v>185</v>
      </c>
      <c r="C1027" s="397">
        <v>6012</v>
      </c>
      <c r="X1027" s="211"/>
      <c r="Y1027" s="211"/>
      <c r="Z1027" s="211"/>
      <c r="AA1027" s="211"/>
      <c r="AB1027" s="211"/>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c r="BW1027" s="223"/>
      <c r="BX1027" s="224"/>
      <c r="BY1027" s="224"/>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398" t="s">
        <v>186</v>
      </c>
      <c r="B1028" s="399" t="s">
        <v>185</v>
      </c>
      <c r="C1028" s="400">
        <v>6012</v>
      </c>
      <c r="X1028" s="211"/>
      <c r="Y1028" s="211"/>
      <c r="Z1028" s="211"/>
      <c r="AA1028" s="211"/>
      <c r="AB1028" s="211"/>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c r="BW1028" s="223"/>
      <c r="BX1028" s="224"/>
      <c r="BY1028" s="224"/>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398" t="s">
        <v>187</v>
      </c>
      <c r="B1029" s="399" t="s">
        <v>185</v>
      </c>
      <c r="C1029" s="400">
        <v>6012</v>
      </c>
      <c r="X1029" s="211"/>
      <c r="Y1029" s="211"/>
      <c r="Z1029" s="211"/>
      <c r="AA1029" s="211"/>
      <c r="AB1029" s="211"/>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c r="BW1029" s="223"/>
      <c r="BX1029" s="224"/>
      <c r="BY1029" s="224"/>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398" t="s">
        <v>188</v>
      </c>
      <c r="B1030" s="399" t="s">
        <v>189</v>
      </c>
      <c r="C1030" s="400">
        <v>6012</v>
      </c>
      <c r="X1030" s="211"/>
      <c r="Y1030" s="211"/>
      <c r="Z1030" s="211"/>
      <c r="AA1030" s="211"/>
      <c r="AB1030" s="211"/>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c r="BW1030" s="223"/>
      <c r="BX1030" s="224"/>
      <c r="BY1030" s="224"/>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529" t="s">
        <v>190</v>
      </c>
      <c r="B1031" s="399" t="s">
        <v>191</v>
      </c>
      <c r="C1031" s="400">
        <v>3674</v>
      </c>
      <c r="X1031" s="211"/>
      <c r="Y1031" s="211"/>
      <c r="Z1031" s="211"/>
      <c r="AA1031" s="211"/>
      <c r="AB1031" s="211"/>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c r="BW1031" s="223"/>
      <c r="BX1031" s="224"/>
      <c r="BY1031" s="224"/>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529"/>
      <c r="B1032" s="399" t="s">
        <v>192</v>
      </c>
      <c r="C1032" s="400">
        <v>2338</v>
      </c>
      <c r="X1032" s="211"/>
      <c r="Y1032" s="211"/>
      <c r="Z1032" s="211"/>
      <c r="AA1032" s="211"/>
      <c r="AB1032" s="211"/>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c r="BW1032" s="223"/>
      <c r="BX1032" s="224"/>
      <c r="BY1032" s="224"/>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530"/>
      <c r="B1033" s="401" t="s">
        <v>193</v>
      </c>
      <c r="C1033" s="402">
        <v>0</v>
      </c>
      <c r="X1033" s="211"/>
      <c r="Y1033" s="211"/>
      <c r="Z1033" s="211"/>
      <c r="AA1033" s="211"/>
      <c r="AB1033" s="211"/>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73"/>
      <c r="BB1033" s="136"/>
      <c r="BC1033" s="473"/>
      <c r="BD1033" s="473"/>
      <c r="BE1033" s="473"/>
      <c r="BF1033" s="473"/>
      <c r="BG1033" s="473"/>
      <c r="BH1033" s="473"/>
      <c r="BI1033" s="473"/>
      <c r="BJ1033" s="473"/>
      <c r="BK1033" s="473"/>
      <c r="BL1033" s="473"/>
      <c r="BM1033" s="473"/>
      <c r="BN1033" s="473"/>
      <c r="BO1033" s="473"/>
      <c r="BP1033" s="473"/>
      <c r="BQ1033" s="473"/>
      <c r="BR1033" s="473"/>
      <c r="BS1033" s="473"/>
      <c r="BT1033" s="473"/>
      <c r="BU1033" s="473"/>
      <c r="BV1033" s="473"/>
      <c r="BW1033" s="473"/>
      <c r="BX1033" s="211"/>
      <c r="BY1033" s="211"/>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489" t="s">
        <v>194</v>
      </c>
      <c r="B1034" s="2490"/>
      <c r="C1034" s="2491"/>
      <c r="X1034" s="211"/>
      <c r="Y1034" s="211"/>
      <c r="Z1034" s="211"/>
      <c r="AA1034" s="211"/>
      <c r="AB1034" s="211"/>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c r="BW1034" s="223"/>
      <c r="BX1034" s="224"/>
      <c r="BY1034" s="224"/>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2"/>
      <c r="X1035" s="211"/>
      <c r="Y1035" s="211"/>
      <c r="Z1035" s="211"/>
      <c r="AA1035" s="211"/>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472"/>
      <c r="BB1035" s="238"/>
      <c r="BC1035" s="472"/>
      <c r="BD1035" s="472"/>
      <c r="BE1035" s="472"/>
      <c r="BF1035" s="472"/>
      <c r="BG1035" s="472"/>
      <c r="BH1035" s="472"/>
      <c r="BI1035" s="472"/>
      <c r="BJ1035" s="472"/>
      <c r="BK1035" s="472"/>
      <c r="BL1035" s="472"/>
      <c r="BM1035" s="472"/>
      <c r="BN1035" s="472"/>
      <c r="BO1035" s="472"/>
      <c r="BP1035" s="472"/>
      <c r="BQ1035" s="472"/>
      <c r="BR1035" s="472"/>
      <c r="BS1035" s="472"/>
      <c r="BT1035" s="472"/>
      <c r="BU1035" s="472"/>
      <c r="BV1035" s="472"/>
      <c r="BW1035" s="472"/>
      <c r="BX1035" s="211"/>
      <c r="BY1035" s="211"/>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119</v>
      </c>
      <c r="B1036" s="118" t="s">
        <v>120</v>
      </c>
    </row>
    <row r="1037" ht="15" customHeight="true" x14ac:dyDescent="0.2">
      <c r="A1037" s="293" t="str">
        <f>R15</f>
        <v>capital</v>
      </c>
      <c r="B1037" s="293" t="e">
        <f>BR122+BR123</f>
        <v>#VALUE!</v>
      </c>
    </row>
    <row r="1038" ht="15" customHeight="true" x14ac:dyDescent="0.2">
      <c r="A1038" s="293" t="str">
        <f>S15</f>
        <v>centro sul</v>
      </c>
      <c r="B1038" s="293" t="e">
        <f>BS122+BS123</f>
        <v>#VALUE!</v>
      </c>
    </row>
    <row r="1039" ht="15" customHeight="true" x14ac:dyDescent="0.2">
      <c r="A1039" s="293" t="str">
        <f>T15</f>
        <v>este</v>
      </c>
      <c r="B1039" s="293" t="e">
        <f>BT122+BT123</f>
        <v>#VALUE!</v>
      </c>
    </row>
    <row r="1040" ht="15" customHeight="true" x14ac:dyDescent="0.2">
      <c r="A1040" s="293" t="str">
        <f>U15</f>
        <v>norte</v>
      </c>
      <c r="B1040" s="293" t="e">
        <f>BU122+BU123</f>
        <v>#VALUE!</v>
      </c>
    </row>
    <row r="1041" ht="15" customHeight="true" x14ac:dyDescent="0.2">
      <c r="A1041" s="293" t="str">
        <f>V15</f>
        <v>oeste</v>
      </c>
      <c r="B1041" s="293" t="e">
        <f>BV122+BV123</f>
        <v>#VALUE!</v>
      </c>
    </row>
    <row r="1042" ht="15" customHeight="true" x14ac:dyDescent="0.2">
      <c r="A1042" s="293" t="str">
        <f>W15</f>
        <v>sul</v>
      </c>
      <c r="B1042" s="293" t="e">
        <f>BW122+BW123</f>
        <v>#VALUE!</v>
      </c>
    </row>
    <row r="1043" ht="15" customHeight="true" x14ac:dyDescent="0.2">
      <c r="A1043" s="293">
        <f>X15</f>
        <v>0</v>
      </c>
      <c r="B1043" s="293">
        <f>BX122+XR123</f>
        <v>0</v>
      </c>
    </row>
    <row r="1044" ht="15" customHeight="true" x14ac:dyDescent="0.2">
      <c r="A1044" s="293">
        <f>Y15</f>
        <v>0</v>
      </c>
      <c r="B1044" s="293">
        <f>BY122+BY123</f>
        <v>0</v>
      </c>
    </row>
    <row r="1045" ht="15" customHeight="true" x14ac:dyDescent="0.2">
      <c r="A1045" s="293">
        <f>Z15</f>
        <v>0</v>
      </c>
      <c r="B1045" s="293">
        <f>BZ122+BZ123</f>
        <v>0</v>
      </c>
    </row>
    <row r="1046" ht="15" customHeight="true" x14ac:dyDescent="0.2">
      <c r="A1046" s="238">
        <f>AA15</f>
        <v>0</v>
      </c>
      <c r="B1046" s="293">
        <f>CA122+CA123</f>
        <v>0</v>
      </c>
    </row>
    <row r="1047" ht="15" customHeight="true" x14ac:dyDescent="0.2">
      <c r="A1047" s="238">
        <f>AB15</f>
        <v>0</v>
      </c>
      <c r="B1047" s="293">
        <f>CB122+CB123</f>
        <v>0</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6</v>
      </c>
      <c r="B1072" s="238" t="s">
        <v>136</v>
      </c>
    </row>
    <row r="1100" s="211" customFormat="true" ht="17.1" customHeight="true" x14ac:dyDescent="0.2">
      <c r="A1100" s="665"/>
      <c r="B1100" s="656"/>
      <c r="BA1100" s="472"/>
      <c r="BB1100" s="238"/>
      <c r="BC1100" s="472"/>
      <c r="BD1100" s="472"/>
      <c r="BE1100" s="472"/>
      <c r="BF1100" s="472"/>
      <c r="BG1100" s="472"/>
      <c r="BH1100" s="472"/>
      <c r="BI1100" s="472"/>
      <c r="BJ1100" s="472"/>
      <c r="BK1100" s="472"/>
      <c r="BL1100" s="472"/>
      <c r="BM1100" s="472"/>
      <c r="BN1100" s="472"/>
      <c r="BO1100" s="472"/>
      <c r="BP1100" s="472"/>
      <c r="BQ1100" s="472"/>
      <c r="BR1100" s="472"/>
      <c r="BS1100" s="472"/>
      <c r="BT1100" s="472"/>
      <c r="BU1100" s="472"/>
      <c r="BV1100" s="472"/>
      <c r="BW1100" s="472"/>
    </row>
    <row r="1101" s="211" customFormat="true" ht="17.1" customHeight="true" x14ac:dyDescent="0.2">
      <c r="A1101" s="666"/>
      <c r="B1101" s="657"/>
      <c r="BA1101" s="472"/>
      <c r="BB1101" s="238"/>
      <c r="BC1101" s="472"/>
      <c r="BD1101" s="472"/>
      <c r="BE1101" s="472"/>
      <c r="BF1101" s="472"/>
      <c r="BG1101" s="472"/>
      <c r="BH1101" s="472"/>
      <c r="BI1101" s="472"/>
      <c r="BJ1101" s="472"/>
      <c r="BK1101" s="472"/>
      <c r="BL1101" s="472"/>
      <c r="BM1101" s="472"/>
      <c r="BN1101" s="472"/>
      <c r="BO1101" s="472"/>
      <c r="BP1101" s="472"/>
      <c r="BQ1101" s="472"/>
      <c r="BR1101" s="472"/>
      <c r="BS1101" s="472"/>
      <c r="BT1101" s="472"/>
      <c r="BU1101" s="472"/>
      <c r="BV1101" s="472"/>
      <c r="BW1101" s="472"/>
    </row>
    <row r="1102" s="211" customFormat="true" ht="15" customHeight="true" x14ac:dyDescent="0.2">
      <c r="BA1102" s="472"/>
      <c r="BB1102" s="238"/>
      <c r="BC1102" s="472"/>
      <c r="BD1102" s="472"/>
      <c r="BE1102" s="472"/>
      <c r="BF1102" s="472"/>
      <c r="BG1102" s="472"/>
      <c r="BH1102" s="472"/>
      <c r="BI1102" s="472"/>
      <c r="BJ1102" s="472"/>
      <c r="BK1102" s="472"/>
      <c r="BL1102" s="472"/>
      <c r="BM1102" s="472"/>
      <c r="BN1102" s="472"/>
      <c r="BO1102" s="472"/>
      <c r="BP1102" s="472"/>
      <c r="BQ1102" s="472"/>
      <c r="BR1102" s="472"/>
      <c r="BS1102" s="472"/>
      <c r="BT1102" s="472"/>
      <c r="BU1102" s="472"/>
      <c r="BV1102" s="472"/>
      <c r="BW1102" s="472"/>
    </row>
    <row r="1103" s="211" customFormat="true" ht="15" customHeight="true" x14ac:dyDescent="0.2">
      <c r="BA1103" s="472"/>
      <c r="BB1103" s="238"/>
      <c r="BC1103" s="472"/>
      <c r="BD1103" s="472"/>
      <c r="BE1103" s="472"/>
      <c r="BF1103" s="472"/>
      <c r="BG1103" s="472"/>
      <c r="BH1103" s="472"/>
      <c r="BI1103" s="472"/>
      <c r="BJ1103" s="472"/>
      <c r="BK1103" s="472"/>
      <c r="BL1103" s="472"/>
      <c r="BM1103" s="472"/>
      <c r="BN1103" s="472"/>
      <c r="BO1103" s="472"/>
      <c r="BP1103" s="472"/>
      <c r="BQ1103" s="472"/>
      <c r="BR1103" s="472"/>
      <c r="BS1103" s="472"/>
      <c r="BT1103" s="472"/>
      <c r="BU1103" s="472"/>
      <c r="BV1103" s="472"/>
      <c r="BW1103" s="472"/>
    </row>
    <row r="1104" s="211" customFormat="true" ht="15" customHeight="true" x14ac:dyDescent="0.2">
      <c r="BA1104" s="472"/>
      <c r="BB1104" s="238"/>
      <c r="BC1104" s="472"/>
      <c r="BD1104" s="472"/>
      <c r="BE1104" s="472"/>
      <c r="BF1104" s="472"/>
      <c r="BG1104" s="472"/>
      <c r="BH1104" s="472"/>
      <c r="BI1104" s="472"/>
      <c r="BJ1104" s="472"/>
      <c r="BK1104" s="472"/>
      <c r="BL1104" s="472"/>
      <c r="BM1104" s="472"/>
      <c r="BN1104" s="472"/>
      <c r="BO1104" s="472"/>
      <c r="BP1104" s="472"/>
      <c r="BQ1104" s="472"/>
      <c r="BR1104" s="472"/>
      <c r="BS1104" s="472"/>
      <c r="BT1104" s="472"/>
      <c r="BU1104" s="472"/>
      <c r="BV1104" s="472"/>
      <c r="BW1104" s="472"/>
    </row>
    <row r="1105" s="211" customFormat="true" ht="15" customHeight="true" x14ac:dyDescent="0.2">
      <c r="BA1105" s="472"/>
      <c r="BB1105" s="238"/>
      <c r="BC1105" s="472"/>
      <c r="BD1105" s="472"/>
      <c r="BE1105" s="472"/>
      <c r="BF1105" s="472"/>
      <c r="BG1105" s="472"/>
      <c r="BH1105" s="472"/>
      <c r="BI1105" s="472"/>
      <c r="BJ1105" s="472"/>
      <c r="BK1105" s="472"/>
      <c r="BL1105" s="472"/>
      <c r="BM1105" s="472"/>
      <c r="BN1105" s="472"/>
      <c r="BO1105" s="472"/>
      <c r="BP1105" s="472"/>
      <c r="BQ1105" s="472"/>
      <c r="BR1105" s="472"/>
      <c r="BS1105" s="472"/>
      <c r="BT1105" s="472"/>
      <c r="BU1105" s="472"/>
      <c r="BV1105" s="472"/>
      <c r="BW1105" s="472"/>
    </row>
    <row r="1106" s="211" customFormat="true" ht="15" customHeight="true" x14ac:dyDescent="0.2">
      <c r="BA1106" s="472"/>
      <c r="BB1106" s="238"/>
      <c r="BC1106" s="472"/>
      <c r="BD1106" s="472"/>
      <c r="BE1106" s="472"/>
      <c r="BF1106" s="472"/>
      <c r="BG1106" s="472"/>
      <c r="BH1106" s="472"/>
      <c r="BI1106" s="472"/>
      <c r="BJ1106" s="472"/>
      <c r="BK1106" s="472"/>
      <c r="BL1106" s="472"/>
      <c r="BM1106" s="472"/>
      <c r="BN1106" s="472"/>
      <c r="BO1106" s="472"/>
      <c r="BP1106" s="472"/>
      <c r="BQ1106" s="472"/>
      <c r="BR1106" s="472"/>
      <c r="BS1106" s="472"/>
      <c r="BT1106" s="472"/>
      <c r="BU1106" s="472"/>
      <c r="BV1106" s="472"/>
      <c r="BW1106" s="472"/>
    </row>
    <row r="1107" s="211" customFormat="true" ht="15" customHeight="true" x14ac:dyDescent="0.2">
      <c r="BA1107" s="472"/>
      <c r="BB1107" s="238"/>
      <c r="BC1107" s="472"/>
      <c r="BD1107" s="472"/>
      <c r="BE1107" s="472"/>
      <c r="BF1107" s="472"/>
      <c r="BG1107" s="472"/>
      <c r="BH1107" s="472"/>
      <c r="BI1107" s="472"/>
      <c r="BJ1107" s="472"/>
      <c r="BK1107" s="472"/>
      <c r="BL1107" s="472"/>
      <c r="BM1107" s="472"/>
      <c r="BN1107" s="472"/>
      <c r="BO1107" s="472"/>
      <c r="BP1107" s="472"/>
      <c r="BQ1107" s="472"/>
      <c r="BR1107" s="472"/>
      <c r="BS1107" s="472"/>
      <c r="BT1107" s="472"/>
      <c r="BU1107" s="472"/>
      <c r="BV1107" s="472"/>
      <c r="BW1107" s="472"/>
    </row>
    <row r="1108" s="211" customFormat="true" ht="15" customHeight="true" x14ac:dyDescent="0.2">
      <c r="BA1108" s="472"/>
      <c r="BB1108" s="238"/>
      <c r="BC1108" s="472"/>
      <c r="BD1108" s="472"/>
      <c r="BE1108" s="472"/>
      <c r="BF1108" s="472"/>
      <c r="BG1108" s="472"/>
      <c r="BH1108" s="472"/>
      <c r="BI1108" s="472"/>
      <c r="BJ1108" s="472"/>
      <c r="BK1108" s="472"/>
      <c r="BL1108" s="472"/>
      <c r="BM1108" s="472"/>
      <c r="BN1108" s="472"/>
      <c r="BO1108" s="472"/>
      <c r="BP1108" s="472"/>
      <c r="BQ1108" s="472"/>
      <c r="BR1108" s="472"/>
      <c r="BS1108" s="472"/>
      <c r="BT1108" s="472"/>
      <c r="BU1108" s="472"/>
      <c r="BV1108" s="472"/>
      <c r="BW1108" s="472"/>
    </row>
    <row r="1109" s="211" customFormat="true" ht="15" customHeight="true" x14ac:dyDescent="0.2">
      <c r="BA1109" s="472"/>
      <c r="BB1109" s="238"/>
      <c r="BC1109" s="472"/>
      <c r="BD1109" s="472"/>
      <c r="BE1109" s="472"/>
      <c r="BF1109" s="472"/>
      <c r="BG1109" s="472"/>
      <c r="BH1109" s="472"/>
      <c r="BI1109" s="472"/>
      <c r="BJ1109" s="472"/>
      <c r="BK1109" s="472"/>
      <c r="BL1109" s="472"/>
      <c r="BM1109" s="472"/>
      <c r="BN1109" s="472"/>
      <c r="BO1109" s="472"/>
      <c r="BP1109" s="472"/>
      <c r="BQ1109" s="472"/>
      <c r="BR1109" s="472"/>
      <c r="BS1109" s="472"/>
      <c r="BT1109" s="472"/>
      <c r="BU1109" s="472"/>
      <c r="BV1109" s="472"/>
      <c r="BW1109" s="472"/>
    </row>
    <row r="1110" s="211" customFormat="true" ht="15" customHeight="true" x14ac:dyDescent="0.2">
      <c r="BA1110" s="472"/>
      <c r="BB1110" s="238"/>
      <c r="BC1110" s="472"/>
      <c r="BD1110" s="472"/>
      <c r="BE1110" s="472"/>
      <c r="BF1110" s="472"/>
      <c r="BG1110" s="472"/>
      <c r="BH1110" s="472"/>
      <c r="BI1110" s="472"/>
      <c r="BJ1110" s="472"/>
      <c r="BK1110" s="472"/>
      <c r="BL1110" s="472"/>
      <c r="BM1110" s="472"/>
      <c r="BN1110" s="472"/>
      <c r="BO1110" s="472"/>
      <c r="BP1110" s="472"/>
      <c r="BQ1110" s="472"/>
      <c r="BR1110" s="472"/>
      <c r="BS1110" s="472"/>
      <c r="BT1110" s="472"/>
      <c r="BU1110" s="472"/>
      <c r="BV1110" s="472"/>
      <c r="BW1110" s="472"/>
    </row>
    <row r="1111" s="211" customFormat="true" ht="15" customHeight="true" x14ac:dyDescent="0.2">
      <c r="BA1111" s="472"/>
      <c r="BB1111" s="238"/>
      <c r="BC1111" s="472"/>
      <c r="BD1111" s="472"/>
      <c r="BE1111" s="472"/>
      <c r="BF1111" s="472"/>
      <c r="BG1111" s="472"/>
      <c r="BH1111" s="472"/>
      <c r="BI1111" s="472"/>
      <c r="BJ1111" s="472"/>
      <c r="BK1111" s="472"/>
      <c r="BL1111" s="472"/>
      <c r="BM1111" s="472"/>
      <c r="BN1111" s="472"/>
      <c r="BO1111" s="472"/>
      <c r="BP1111" s="472"/>
      <c r="BQ1111" s="472"/>
      <c r="BR1111" s="472"/>
      <c r="BS1111" s="472"/>
      <c r="BT1111" s="472"/>
      <c r="BU1111" s="472"/>
      <c r="BV1111" s="472"/>
      <c r="BW1111" s="472"/>
    </row>
    <row r="1112" s="211" customFormat="true" ht="15" customHeight="true" x14ac:dyDescent="0.2">
      <c r="BA1112" s="472"/>
      <c r="BB1112" s="238"/>
      <c r="BC1112" s="472"/>
      <c r="BD1112" s="472"/>
      <c r="BE1112" s="472"/>
      <c r="BF1112" s="472"/>
      <c r="BG1112" s="472"/>
      <c r="BH1112" s="472"/>
      <c r="BI1112" s="472"/>
      <c r="BJ1112" s="472"/>
      <c r="BK1112" s="472"/>
      <c r="BL1112" s="472"/>
      <c r="BM1112" s="472"/>
      <c r="BN1112" s="472"/>
      <c r="BO1112" s="472"/>
      <c r="BP1112" s="472"/>
      <c r="BQ1112" s="472"/>
      <c r="BR1112" s="472"/>
      <c r="BS1112" s="472"/>
      <c r="BT1112" s="472"/>
      <c r="BU1112" s="472"/>
      <c r="BV1112" s="472"/>
      <c r="BW1112" s="472"/>
    </row>
    <row r="1113" s="211" customFormat="true" ht="15" customHeight="true" x14ac:dyDescent="0.2">
      <c r="BA1113" s="472"/>
      <c r="BB1113" s="238"/>
      <c r="BC1113" s="472"/>
      <c r="BD1113" s="472"/>
      <c r="BE1113" s="472"/>
      <c r="BF1113" s="472"/>
      <c r="BG1113" s="472"/>
      <c r="BH1113" s="472"/>
      <c r="BI1113" s="472"/>
      <c r="BJ1113" s="472"/>
      <c r="BK1113" s="472"/>
      <c r="BL1113" s="472"/>
      <c r="BM1113" s="472"/>
      <c r="BN1113" s="472"/>
      <c r="BO1113" s="472"/>
      <c r="BP1113" s="472"/>
      <c r="BQ1113" s="472"/>
      <c r="BR1113" s="472"/>
      <c r="BS1113" s="472"/>
      <c r="BT1113" s="472"/>
      <c r="BU1113" s="472"/>
      <c r="BV1113" s="472"/>
      <c r="BW1113" s="472"/>
    </row>
    <row r="1114" s="211" customFormat="true" ht="17.1" customHeight="true" x14ac:dyDescent="0.2">
      <c r="A1114" s="666"/>
      <c r="B1114" s="657"/>
      <c r="C1114" s="658"/>
      <c r="D1114" s="658"/>
      <c r="E1114" s="658"/>
      <c r="F1114" s="658"/>
      <c r="G1114" s="658"/>
      <c r="H1114" s="658"/>
      <c r="I1114" s="658"/>
      <c r="J1114" s="658"/>
      <c r="K1114" s="658"/>
      <c r="L1114" s="658"/>
      <c r="M1114" s="658"/>
      <c r="N1114" s="658"/>
      <c r="O1114" s="658"/>
      <c r="P1114" s="658"/>
      <c r="Q1114" s="658"/>
      <c r="R1114" s="658"/>
      <c r="S1114" s="658"/>
      <c r="T1114" s="658"/>
      <c r="U1114" s="658"/>
      <c r="V1114" s="658"/>
      <c r="W1114" s="658"/>
      <c r="BA1114" s="472"/>
      <c r="BB1114" s="238"/>
      <c r="BC1114" s="472"/>
      <c r="BD1114" s="472"/>
      <c r="BE1114" s="472"/>
      <c r="BF1114" s="472"/>
      <c r="BG1114" s="472"/>
      <c r="BH1114" s="472"/>
      <c r="BI1114" s="472"/>
      <c r="BJ1114" s="472"/>
      <c r="BK1114" s="472"/>
      <c r="BL1114" s="472"/>
      <c r="BM1114" s="472"/>
      <c r="BN1114" s="472"/>
      <c r="BO1114" s="472"/>
      <c r="BP1114" s="472"/>
      <c r="BQ1114" s="472"/>
      <c r="BR1114" s="472"/>
      <c r="BS1114" s="472"/>
      <c r="BT1114" s="472"/>
      <c r="BU1114" s="472"/>
      <c r="BV1114" s="472"/>
      <c r="BW1114" s="472"/>
    </row>
    <row r="1115" s="211" customFormat="true" ht="17.1" customHeight="true" x14ac:dyDescent="0.2">
      <c r="A1115" s="666"/>
      <c r="B1115" s="657"/>
      <c r="C1115" s="658"/>
      <c r="D1115" s="658"/>
      <c r="E1115" s="658"/>
      <c r="F1115" s="658"/>
      <c r="G1115" s="658"/>
      <c r="H1115" s="658"/>
      <c r="I1115" s="658"/>
      <c r="J1115" s="658"/>
      <c r="K1115" s="658"/>
      <c r="L1115" s="658"/>
      <c r="M1115" s="658"/>
      <c r="N1115" s="658"/>
      <c r="O1115" s="658"/>
      <c r="P1115" s="658"/>
      <c r="Q1115" s="658"/>
      <c r="R1115" s="658"/>
      <c r="S1115" s="658"/>
      <c r="T1115" s="658"/>
      <c r="U1115" s="658"/>
      <c r="V1115" s="658"/>
      <c r="W1115" s="658"/>
      <c r="BA1115" s="472"/>
      <c r="BB1115" s="238"/>
      <c r="BC1115" s="472"/>
      <c r="BD1115" s="472"/>
      <c r="BE1115" s="472"/>
      <c r="BF1115" s="472"/>
      <c r="BG1115" s="472"/>
      <c r="BH1115" s="472"/>
      <c r="BI1115" s="472"/>
      <c r="BJ1115" s="472"/>
      <c r="BK1115" s="472"/>
      <c r="BL1115" s="472"/>
      <c r="BM1115" s="472"/>
      <c r="BN1115" s="472"/>
      <c r="BO1115" s="472"/>
      <c r="BP1115" s="472"/>
      <c r="BQ1115" s="472"/>
      <c r="BR1115" s="472"/>
      <c r="BS1115" s="472"/>
      <c r="BT1115" s="472"/>
      <c r="BU1115" s="472"/>
      <c r="BV1115" s="472"/>
      <c r="BW1115" s="472"/>
    </row>
    <row r="1116" s="211" customFormat="true" ht="17.1" customHeight="true" x14ac:dyDescent="0.2">
      <c r="A1116" s="666"/>
      <c r="B1116" s="657"/>
      <c r="C1116" s="658"/>
      <c r="D1116" s="658"/>
      <c r="E1116" s="658"/>
      <c r="F1116" s="658"/>
      <c r="G1116" s="658"/>
      <c r="H1116" s="658"/>
      <c r="I1116" s="658"/>
      <c r="J1116" s="658"/>
      <c r="K1116" s="658"/>
      <c r="L1116" s="658"/>
      <c r="M1116" s="658"/>
      <c r="N1116" s="658"/>
      <c r="O1116" s="658"/>
      <c r="P1116" s="658"/>
      <c r="Q1116" s="658"/>
      <c r="R1116" s="658"/>
      <c r="S1116" s="658"/>
      <c r="T1116" s="658"/>
      <c r="U1116" s="658"/>
      <c r="V1116" s="658"/>
      <c r="W1116" s="658"/>
      <c r="BA1116" s="472"/>
      <c r="BB1116" s="238"/>
      <c r="BC1116" s="472"/>
      <c r="BD1116" s="472"/>
      <c r="BE1116" s="472"/>
      <c r="BF1116" s="472"/>
      <c r="BG1116" s="472"/>
      <c r="BH1116" s="472"/>
      <c r="BI1116" s="472"/>
      <c r="BJ1116" s="472"/>
      <c r="BK1116" s="472"/>
      <c r="BL1116" s="472"/>
      <c r="BM1116" s="472"/>
      <c r="BN1116" s="472"/>
      <c r="BO1116" s="472"/>
      <c r="BP1116" s="472"/>
      <c r="BQ1116" s="472"/>
      <c r="BR1116" s="472"/>
      <c r="BS1116" s="472"/>
      <c r="BT1116" s="472"/>
      <c r="BU1116" s="472"/>
      <c r="BV1116" s="472"/>
      <c r="BW1116" s="472"/>
    </row>
    <row r="1117" s="211" customFormat="true" ht="17.1" customHeight="true" x14ac:dyDescent="0.2">
      <c r="A1117" s="667"/>
      <c r="B1117" s="659"/>
      <c r="C1117" s="658"/>
      <c r="D1117" s="658"/>
      <c r="E1117" s="658"/>
      <c r="F1117" s="658"/>
      <c r="G1117" s="658"/>
      <c r="H1117" s="658"/>
      <c r="I1117" s="658"/>
      <c r="J1117" s="658"/>
      <c r="K1117" s="658"/>
      <c r="L1117" s="658"/>
      <c r="M1117" s="658"/>
      <c r="N1117" s="658"/>
      <c r="O1117" s="658"/>
      <c r="P1117" s="658"/>
      <c r="Q1117" s="658"/>
      <c r="R1117" s="658"/>
      <c r="S1117" s="658"/>
      <c r="T1117" s="658"/>
      <c r="U1117" s="658"/>
      <c r="V1117" s="658"/>
      <c r="W1117" s="658"/>
      <c r="BA1117" s="472"/>
      <c r="BB1117" s="238"/>
      <c r="BC1117" s="472"/>
      <c r="BD1117" s="472"/>
      <c r="BE1117" s="472"/>
      <c r="BF1117" s="472"/>
      <c r="BG1117" s="472"/>
      <c r="BH1117" s="472"/>
      <c r="BI1117" s="472"/>
      <c r="BJ1117" s="472"/>
      <c r="BK1117" s="472"/>
      <c r="BL1117" s="472"/>
      <c r="BM1117" s="472"/>
      <c r="BN1117" s="472"/>
      <c r="BO1117" s="472"/>
      <c r="BP1117" s="472"/>
      <c r="BQ1117" s="472"/>
      <c r="BR1117" s="472"/>
      <c r="BS1117" s="472"/>
      <c r="BT1117" s="472"/>
      <c r="BU1117" s="472"/>
      <c r="BV1117" s="472"/>
      <c r="BW1117" s="472"/>
    </row>
    <row r="1118" s="211" customFormat="true" ht="15" customHeight="true" x14ac:dyDescent="0.2">
      <c r="BA1118" s="472"/>
      <c r="BB1118" s="238"/>
      <c r="BC1118" s="472"/>
      <c r="BD1118" s="472"/>
      <c r="BE1118" s="472"/>
      <c r="BF1118" s="472"/>
      <c r="BG1118" s="472"/>
      <c r="BH1118" s="472"/>
      <c r="BI1118" s="472"/>
      <c r="BJ1118" s="472"/>
      <c r="BK1118" s="472"/>
      <c r="BL1118" s="472"/>
      <c r="BM1118" s="472"/>
      <c r="BN1118" s="472"/>
      <c r="BO1118" s="472"/>
      <c r="BP1118" s="472"/>
      <c r="BQ1118" s="472"/>
      <c r="BR1118" s="472"/>
      <c r="BS1118" s="472"/>
      <c r="BT1118" s="472"/>
      <c r="BU1118" s="472"/>
      <c r="BV1118" s="472"/>
      <c r="BW1118" s="472"/>
    </row>
    <row r="1119" s="211" customFormat="true" ht="15" customHeight="true" x14ac:dyDescent="0.2">
      <c r="BA1119" s="472"/>
      <c r="BB1119" s="238"/>
      <c r="BC1119" s="472"/>
      <c r="BD1119" s="472"/>
      <c r="BE1119" s="472"/>
      <c r="BF1119" s="472"/>
      <c r="BG1119" s="472"/>
      <c r="BH1119" s="472"/>
      <c r="BI1119" s="472"/>
      <c r="BJ1119" s="472"/>
      <c r="BK1119" s="472"/>
      <c r="BL1119" s="472"/>
      <c r="BM1119" s="472"/>
      <c r="BN1119" s="472"/>
      <c r="BO1119" s="472"/>
      <c r="BP1119" s="472"/>
      <c r="BQ1119" s="472"/>
      <c r="BR1119" s="472"/>
      <c r="BS1119" s="472"/>
      <c r="BT1119" s="472"/>
      <c r="BU1119" s="472"/>
      <c r="BV1119" s="472"/>
      <c r="BW1119" s="472"/>
    </row>
    <row r="1120" s="211" customFormat="true" ht="15" customHeight="true" x14ac:dyDescent="0.2">
      <c r="BA1120" s="472"/>
      <c r="BB1120" s="238"/>
      <c r="BC1120" s="472"/>
      <c r="BD1120" s="472"/>
      <c r="BE1120" s="472"/>
      <c r="BF1120" s="472"/>
      <c r="BG1120" s="472"/>
      <c r="BH1120" s="472"/>
      <c r="BI1120" s="472"/>
      <c r="BJ1120" s="472"/>
      <c r="BK1120" s="472"/>
      <c r="BL1120" s="472"/>
      <c r="BM1120" s="472"/>
      <c r="BN1120" s="472"/>
      <c r="BO1120" s="472"/>
      <c r="BP1120" s="472"/>
      <c r="BQ1120" s="472"/>
      <c r="BR1120" s="472"/>
      <c r="BS1120" s="472"/>
      <c r="BT1120" s="472"/>
      <c r="BU1120" s="472"/>
      <c r="BV1120" s="472"/>
      <c r="BW1120" s="472"/>
    </row>
    <row r="1121" s="211" customFormat="true" ht="15" customHeight="true" x14ac:dyDescent="0.2">
      <c r="BA1121" s="472"/>
      <c r="BB1121" s="238"/>
      <c r="BC1121" s="472"/>
      <c r="BD1121" s="472"/>
      <c r="BE1121" s="472"/>
      <c r="BF1121" s="472"/>
      <c r="BG1121" s="472"/>
      <c r="BH1121" s="472"/>
      <c r="BI1121" s="472"/>
      <c r="BJ1121" s="472"/>
      <c r="BK1121" s="472"/>
      <c r="BL1121" s="472"/>
      <c r="BM1121" s="472"/>
      <c r="BN1121" s="472"/>
      <c r="BO1121" s="472"/>
      <c r="BP1121" s="472"/>
      <c r="BQ1121" s="472"/>
      <c r="BR1121" s="472"/>
      <c r="BS1121" s="472"/>
      <c r="BT1121" s="472"/>
      <c r="BU1121" s="472"/>
      <c r="BV1121" s="472"/>
      <c r="BW1121" s="472"/>
    </row>
    <row r="1122" s="211" customFormat="true" ht="15" customHeight="true" x14ac:dyDescent="0.2">
      <c r="BA1122" s="472"/>
      <c r="BB1122" s="238"/>
      <c r="BC1122" s="472"/>
      <c r="BD1122" s="472"/>
      <c r="BE1122" s="472"/>
      <c r="BF1122" s="472"/>
      <c r="BG1122" s="472"/>
      <c r="BH1122" s="472"/>
      <c r="BI1122" s="472"/>
      <c r="BJ1122" s="472"/>
      <c r="BK1122" s="472"/>
      <c r="BL1122" s="472"/>
      <c r="BM1122" s="472"/>
      <c r="BN1122" s="472"/>
      <c r="BO1122" s="472"/>
      <c r="BP1122" s="472"/>
      <c r="BQ1122" s="472"/>
      <c r="BR1122" s="472"/>
      <c r="BS1122" s="472"/>
      <c r="BT1122" s="472"/>
      <c r="BU1122" s="472"/>
      <c r="BV1122" s="472"/>
      <c r="BW1122" s="472"/>
    </row>
    <row r="1123" s="211" customFormat="true" ht="15" customHeight="true" x14ac:dyDescent="0.2">
      <c r="BA1123" s="472"/>
      <c r="BB1123" s="238"/>
      <c r="BC1123" s="472"/>
      <c r="BD1123" s="472"/>
      <c r="BE1123" s="472"/>
      <c r="BF1123" s="472"/>
      <c r="BG1123" s="472"/>
      <c r="BH1123" s="472"/>
      <c r="BI1123" s="472"/>
      <c r="BJ1123" s="472"/>
      <c r="BK1123" s="472"/>
      <c r="BL1123" s="472"/>
      <c r="BM1123" s="472"/>
      <c r="BN1123" s="472"/>
      <c r="BO1123" s="472"/>
      <c r="BP1123" s="472"/>
      <c r="BQ1123" s="472"/>
      <c r="BR1123" s="472"/>
      <c r="BS1123" s="472"/>
      <c r="BT1123" s="472"/>
      <c r="BU1123" s="472"/>
      <c r="BV1123" s="472"/>
      <c r="BW1123" s="472"/>
    </row>
    <row r="1124" s="211" customFormat="true" ht="15" customHeight="true" x14ac:dyDescent="0.2">
      <c r="BA1124" s="472"/>
      <c r="BB1124" s="238"/>
      <c r="BC1124" s="472"/>
      <c r="BD1124" s="472"/>
      <c r="BE1124" s="472"/>
      <c r="BF1124" s="472"/>
      <c r="BG1124" s="472"/>
      <c r="BH1124" s="472"/>
      <c r="BI1124" s="472"/>
      <c r="BJ1124" s="472"/>
      <c r="BK1124" s="472"/>
      <c r="BL1124" s="472"/>
      <c r="BM1124" s="472"/>
      <c r="BN1124" s="472"/>
      <c r="BO1124" s="472"/>
      <c r="BP1124" s="472"/>
      <c r="BQ1124" s="472"/>
      <c r="BR1124" s="472"/>
      <c r="BS1124" s="472"/>
      <c r="BT1124" s="472"/>
      <c r="BU1124" s="472"/>
      <c r="BV1124" s="472"/>
      <c r="BW1124" s="472"/>
    </row>
    <row r="1125" s="211" customFormat="true" ht="15" customHeight="true" x14ac:dyDescent="0.2">
      <c r="BA1125" s="472"/>
      <c r="BB1125" s="238"/>
      <c r="BC1125" s="472"/>
      <c r="BD1125" s="472"/>
      <c r="BE1125" s="472"/>
      <c r="BF1125" s="472"/>
      <c r="BG1125" s="472"/>
      <c r="BH1125" s="472"/>
      <c r="BI1125" s="472"/>
      <c r="BJ1125" s="472"/>
      <c r="BK1125" s="472"/>
      <c r="BL1125" s="472"/>
      <c r="BM1125" s="472"/>
      <c r="BN1125" s="472"/>
      <c r="BO1125" s="472"/>
      <c r="BP1125" s="472"/>
      <c r="BQ1125" s="472"/>
      <c r="BR1125" s="472"/>
      <c r="BS1125" s="472"/>
      <c r="BT1125" s="472"/>
      <c r="BU1125" s="472"/>
      <c r="BV1125" s="472"/>
      <c r="BW1125" s="472"/>
    </row>
    <row r="1126" s="211" customFormat="true" ht="15" customHeight="true" x14ac:dyDescent="0.2">
      <c r="BA1126" s="472"/>
      <c r="BB1126" s="238"/>
      <c r="BC1126" s="472"/>
      <c r="BD1126" s="472"/>
      <c r="BE1126" s="472"/>
      <c r="BF1126" s="472"/>
      <c r="BG1126" s="472"/>
      <c r="BH1126" s="472"/>
      <c r="BI1126" s="472"/>
      <c r="BJ1126" s="472"/>
      <c r="BK1126" s="472"/>
      <c r="BL1126" s="472"/>
      <c r="BM1126" s="472"/>
      <c r="BN1126" s="472"/>
      <c r="BO1126" s="472"/>
      <c r="BP1126" s="472"/>
      <c r="BQ1126" s="472"/>
      <c r="BR1126" s="472"/>
      <c r="BS1126" s="472"/>
      <c r="BT1126" s="472"/>
      <c r="BU1126" s="472"/>
      <c r="BV1126" s="472"/>
      <c r="BW1126" s="472"/>
    </row>
    <row r="1127" s="211" customFormat="true" ht="15" customHeight="true" x14ac:dyDescent="0.2">
      <c r="BA1127" s="472"/>
      <c r="BB1127" s="238"/>
      <c r="BC1127" s="472"/>
      <c r="BD1127" s="472"/>
      <c r="BE1127" s="472"/>
      <c r="BF1127" s="472"/>
      <c r="BG1127" s="472"/>
      <c r="BH1127" s="472"/>
      <c r="BI1127" s="472"/>
      <c r="BJ1127" s="472"/>
      <c r="BK1127" s="472"/>
      <c r="BL1127" s="472"/>
      <c r="BM1127" s="472"/>
      <c r="BN1127" s="472"/>
      <c r="BO1127" s="472"/>
      <c r="BP1127" s="472"/>
      <c r="BQ1127" s="472"/>
      <c r="BR1127" s="472"/>
      <c r="BS1127" s="472"/>
      <c r="BT1127" s="472"/>
      <c r="BU1127" s="472"/>
      <c r="BV1127" s="472"/>
      <c r="BW1127" s="472"/>
    </row>
    <row r="1128" s="211" customFormat="true" ht="15" customHeight="true" x14ac:dyDescent="0.2">
      <c r="BA1128" s="472"/>
      <c r="BB1128" s="238"/>
      <c r="BC1128" s="472"/>
      <c r="BD1128" s="472"/>
      <c r="BE1128" s="472"/>
      <c r="BF1128" s="472"/>
      <c r="BG1128" s="472"/>
      <c r="BH1128" s="472"/>
      <c r="BI1128" s="472"/>
      <c r="BJ1128" s="472"/>
      <c r="BK1128" s="472"/>
      <c r="BL1128" s="472"/>
      <c r="BM1128" s="472"/>
      <c r="BN1128" s="472"/>
      <c r="BO1128" s="472"/>
      <c r="BP1128" s="472"/>
      <c r="BQ1128" s="472"/>
      <c r="BR1128" s="472"/>
      <c r="BS1128" s="472"/>
      <c r="BT1128" s="472"/>
      <c r="BU1128" s="472"/>
      <c r="BV1128" s="472"/>
      <c r="BW1128" s="472"/>
    </row>
    <row r="1129" s="211" customFormat="true" ht="15" customHeight="true" x14ac:dyDescent="0.2">
      <c r="BA1129" s="472"/>
      <c r="BB1129" s="238"/>
      <c r="BC1129" s="472"/>
      <c r="BD1129" s="472"/>
      <c r="BE1129" s="472"/>
      <c r="BF1129" s="472"/>
      <c r="BG1129" s="472"/>
      <c r="BH1129" s="472"/>
      <c r="BI1129" s="472"/>
      <c r="BJ1129" s="472"/>
      <c r="BK1129" s="472"/>
      <c r="BL1129" s="472"/>
      <c r="BM1129" s="472"/>
      <c r="BN1129" s="472"/>
      <c r="BO1129" s="472"/>
      <c r="BP1129" s="472"/>
      <c r="BQ1129" s="472"/>
      <c r="BR1129" s="472"/>
      <c r="BS1129" s="472"/>
      <c r="BT1129" s="472"/>
      <c r="BU1129" s="472"/>
      <c r="BV1129" s="472"/>
      <c r="BW1129" s="472"/>
    </row>
    <row r="1130" s="211" customFormat="true" ht="15" customHeight="true" x14ac:dyDescent="0.2">
      <c r="BA1130" s="472"/>
      <c r="BB1130" s="238"/>
      <c r="BC1130" s="472"/>
      <c r="BD1130" s="472"/>
      <c r="BE1130" s="472"/>
      <c r="BF1130" s="472"/>
      <c r="BG1130" s="472"/>
      <c r="BH1130" s="472"/>
      <c r="BI1130" s="472"/>
      <c r="BJ1130" s="472"/>
      <c r="BK1130" s="472"/>
      <c r="BL1130" s="472"/>
      <c r="BM1130" s="472"/>
      <c r="BN1130" s="472"/>
      <c r="BO1130" s="472"/>
      <c r="BP1130" s="472"/>
      <c r="BQ1130" s="472"/>
      <c r="BR1130" s="472"/>
      <c r="BS1130" s="472"/>
      <c r="BT1130" s="472"/>
      <c r="BU1130" s="472"/>
      <c r="BV1130" s="472"/>
      <c r="BW1130" s="472"/>
    </row>
    <row r="1131" s="211" customFormat="true" ht="15" customHeight="true" x14ac:dyDescent="0.2">
      <c r="BA1131" s="472"/>
      <c r="BB1131" s="238"/>
      <c r="BC1131" s="472"/>
      <c r="BD1131" s="472"/>
      <c r="BE1131" s="472"/>
      <c r="BF1131" s="472"/>
      <c r="BG1131" s="472"/>
      <c r="BH1131" s="472"/>
      <c r="BI1131" s="472"/>
      <c r="BJ1131" s="472"/>
      <c r="BK1131" s="472"/>
      <c r="BL1131" s="472"/>
      <c r="BM1131" s="472"/>
      <c r="BN1131" s="472"/>
      <c r="BO1131" s="472"/>
      <c r="BP1131" s="472"/>
      <c r="BQ1131" s="472"/>
      <c r="BR1131" s="472"/>
      <c r="BS1131" s="472"/>
      <c r="BT1131" s="472"/>
      <c r="BU1131" s="472"/>
      <c r="BV1131" s="472"/>
      <c r="BW1131" s="472"/>
    </row>
    <row r="1132" s="211" customFormat="true" ht="15" customHeight="true" x14ac:dyDescent="0.2">
      <c r="BA1132" s="472"/>
      <c r="BB1132" s="238"/>
      <c r="BC1132" s="472"/>
      <c r="BD1132" s="472"/>
      <c r="BE1132" s="472"/>
      <c r="BF1132" s="472"/>
      <c r="BG1132" s="472"/>
      <c r="BH1132" s="472"/>
      <c r="BI1132" s="472"/>
      <c r="BJ1132" s="472"/>
      <c r="BK1132" s="472"/>
      <c r="BL1132" s="472"/>
      <c r="BM1132" s="472"/>
      <c r="BN1132" s="472"/>
      <c r="BO1132" s="472"/>
      <c r="BP1132" s="472"/>
      <c r="BQ1132" s="472"/>
      <c r="BR1132" s="472"/>
      <c r="BS1132" s="472"/>
      <c r="BT1132" s="472"/>
      <c r="BU1132" s="472"/>
      <c r="BV1132" s="472"/>
      <c r="BW1132" s="472"/>
    </row>
    <row r="1133" s="211" customFormat="true" ht="15" customHeight="true" x14ac:dyDescent="0.2">
      <c r="BA1133" s="472"/>
      <c r="BB1133" s="238"/>
      <c r="BC1133" s="472"/>
      <c r="BD1133" s="472"/>
      <c r="BE1133" s="472"/>
      <c r="BF1133" s="472"/>
      <c r="BG1133" s="472"/>
      <c r="BH1133" s="472"/>
      <c r="BI1133" s="472"/>
      <c r="BJ1133" s="472"/>
      <c r="BK1133" s="472"/>
      <c r="BL1133" s="472"/>
      <c r="BM1133" s="472"/>
      <c r="BN1133" s="472"/>
      <c r="BO1133" s="472"/>
      <c r="BP1133" s="472"/>
      <c r="BQ1133" s="472"/>
      <c r="BR1133" s="472"/>
      <c r="BS1133" s="472"/>
      <c r="BT1133" s="472"/>
      <c r="BU1133" s="472"/>
      <c r="BV1133" s="472"/>
      <c r="BW1133" s="472"/>
    </row>
    <row r="1134" s="211" customFormat="true" ht="15" customHeight="true" x14ac:dyDescent="0.2">
      <c r="BA1134" s="472"/>
      <c r="BB1134" s="238"/>
      <c r="BC1134" s="472"/>
      <c r="BD1134" s="472"/>
      <c r="BE1134" s="472"/>
      <c r="BF1134" s="472"/>
      <c r="BG1134" s="472"/>
      <c r="BH1134" s="472"/>
      <c r="BI1134" s="472"/>
      <c r="BJ1134" s="472"/>
      <c r="BK1134" s="472"/>
      <c r="BL1134" s="472"/>
      <c r="BM1134" s="472"/>
      <c r="BN1134" s="472"/>
      <c r="BO1134" s="472"/>
      <c r="BP1134" s="472"/>
      <c r="BQ1134" s="472"/>
      <c r="BR1134" s="472"/>
      <c r="BS1134" s="472"/>
      <c r="BT1134" s="472"/>
      <c r="BU1134" s="472"/>
      <c r="BV1134" s="472"/>
      <c r="BW1134" s="472"/>
    </row>
    <row r="1135" s="211" customFormat="true" ht="15" customHeight="true" x14ac:dyDescent="0.2">
      <c r="BA1135" s="472"/>
      <c r="BB1135" s="238"/>
      <c r="BC1135" s="472"/>
      <c r="BD1135" s="472"/>
      <c r="BE1135" s="472"/>
      <c r="BF1135" s="472"/>
      <c r="BG1135" s="472"/>
      <c r="BH1135" s="472"/>
      <c r="BI1135" s="472"/>
      <c r="BJ1135" s="472"/>
      <c r="BK1135" s="472"/>
      <c r="BL1135" s="472"/>
      <c r="BM1135" s="472"/>
      <c r="BN1135" s="472"/>
      <c r="BO1135" s="472"/>
      <c r="BP1135" s="472"/>
      <c r="BQ1135" s="472"/>
      <c r="BR1135" s="472"/>
      <c r="BS1135" s="472"/>
      <c r="BT1135" s="472"/>
      <c r="BU1135" s="472"/>
      <c r="BV1135" s="472"/>
      <c r="BW1135" s="472"/>
    </row>
    <row r="1136" s="211" customFormat="true" ht="15" customHeight="true" x14ac:dyDescent="0.2">
      <c r="BA1136" s="472"/>
      <c r="BB1136" s="238"/>
      <c r="BC1136" s="472"/>
      <c r="BD1136" s="472"/>
      <c r="BE1136" s="472"/>
      <c r="BF1136" s="472"/>
      <c r="BG1136" s="472"/>
      <c r="BH1136" s="472"/>
      <c r="BI1136" s="472"/>
      <c r="BJ1136" s="472"/>
      <c r="BK1136" s="472"/>
      <c r="BL1136" s="472"/>
      <c r="BM1136" s="472"/>
      <c r="BN1136" s="472"/>
      <c r="BO1136" s="472"/>
      <c r="BP1136" s="472"/>
      <c r="BQ1136" s="472"/>
      <c r="BR1136" s="472"/>
      <c r="BS1136" s="472"/>
      <c r="BT1136" s="472"/>
      <c r="BU1136" s="472"/>
      <c r="BV1136" s="472"/>
      <c r="BW1136" s="472"/>
    </row>
    <row r="1137" s="211" customFormat="true" ht="15" customHeight="true" x14ac:dyDescent="0.2">
      <c r="BA1137" s="472"/>
      <c r="BB1137" s="238"/>
      <c r="BC1137" s="472"/>
      <c r="BD1137" s="472"/>
      <c r="BE1137" s="472"/>
      <c r="BF1137" s="472"/>
      <c r="BG1137" s="472"/>
      <c r="BH1137" s="472"/>
      <c r="BI1137" s="472"/>
      <c r="BJ1137" s="472"/>
      <c r="BK1137" s="472"/>
      <c r="BL1137" s="472"/>
      <c r="BM1137" s="472"/>
      <c r="BN1137" s="472"/>
      <c r="BO1137" s="472"/>
      <c r="BP1137" s="472"/>
      <c r="BQ1137" s="472"/>
      <c r="BR1137" s="472"/>
      <c r="BS1137" s="472"/>
      <c r="BT1137" s="472"/>
      <c r="BU1137" s="472"/>
      <c r="BV1137" s="472"/>
      <c r="BW1137" s="472"/>
    </row>
    <row r="1138" s="211" customFormat="true" ht="15" customHeight="true" x14ac:dyDescent="0.2">
      <c r="BA1138" s="472"/>
      <c r="BB1138" s="238"/>
      <c r="BC1138" s="472"/>
      <c r="BD1138" s="472"/>
      <c r="BE1138" s="472"/>
      <c r="BF1138" s="472"/>
      <c r="BG1138" s="472"/>
      <c r="BH1138" s="472"/>
      <c r="BI1138" s="472"/>
      <c r="BJ1138" s="472"/>
      <c r="BK1138" s="472"/>
      <c r="BL1138" s="472"/>
      <c r="BM1138" s="472"/>
      <c r="BN1138" s="472"/>
      <c r="BO1138" s="472"/>
      <c r="BP1138" s="472"/>
      <c r="BQ1138" s="472"/>
      <c r="BR1138" s="472"/>
      <c r="BS1138" s="472"/>
      <c r="BT1138" s="472"/>
      <c r="BU1138" s="472"/>
      <c r="BV1138" s="472"/>
      <c r="BW1138" s="472"/>
    </row>
    <row r="1139" s="211" customFormat="true" ht="15" customHeight="true" x14ac:dyDescent="0.2">
      <c r="BA1139" s="472"/>
      <c r="BB1139" s="238"/>
      <c r="BC1139" s="472"/>
      <c r="BD1139" s="472"/>
      <c r="BE1139" s="472"/>
      <c r="BF1139" s="472"/>
      <c r="BG1139" s="472"/>
      <c r="BH1139" s="472"/>
      <c r="BI1139" s="472"/>
      <c r="BJ1139" s="472"/>
      <c r="BK1139" s="472"/>
      <c r="BL1139" s="472"/>
      <c r="BM1139" s="472"/>
      <c r="BN1139" s="472"/>
      <c r="BO1139" s="472"/>
      <c r="BP1139" s="472"/>
      <c r="BQ1139" s="472"/>
      <c r="BR1139" s="472"/>
      <c r="BS1139" s="472"/>
      <c r="BT1139" s="472"/>
      <c r="BU1139" s="472"/>
      <c r="BV1139" s="472"/>
      <c r="BW1139" s="472"/>
    </row>
    <row r="1140" s="211" customFormat="true" ht="15" customHeight="true" x14ac:dyDescent="0.2">
      <c r="BA1140" s="472"/>
      <c r="BB1140" s="238"/>
      <c r="BC1140" s="472"/>
      <c r="BD1140" s="472"/>
      <c r="BE1140" s="472"/>
      <c r="BF1140" s="472"/>
      <c r="BG1140" s="472"/>
      <c r="BH1140" s="472"/>
      <c r="BI1140" s="472"/>
      <c r="BJ1140" s="472"/>
      <c r="BK1140" s="472"/>
      <c r="BL1140" s="472"/>
      <c r="BM1140" s="472"/>
      <c r="BN1140" s="472"/>
      <c r="BO1140" s="472"/>
      <c r="BP1140" s="472"/>
      <c r="BQ1140" s="472"/>
      <c r="BR1140" s="472"/>
      <c r="BS1140" s="472"/>
      <c r="BT1140" s="472"/>
      <c r="BU1140" s="472"/>
      <c r="BV1140" s="472"/>
      <c r="BW1140" s="472"/>
    </row>
    <row r="1141" s="211" customFormat="true" ht="15" customHeight="true" x14ac:dyDescent="0.2">
      <c r="BA1141" s="472"/>
      <c r="BB1141" s="238"/>
      <c r="BC1141" s="472"/>
      <c r="BD1141" s="472"/>
      <c r="BE1141" s="472"/>
      <c r="BF1141" s="472"/>
      <c r="BG1141" s="472"/>
      <c r="BH1141" s="472"/>
      <c r="BI1141" s="472"/>
      <c r="BJ1141" s="472"/>
      <c r="BK1141" s="472"/>
      <c r="BL1141" s="472"/>
      <c r="BM1141" s="472"/>
      <c r="BN1141" s="472"/>
      <c r="BO1141" s="472"/>
      <c r="BP1141" s="472"/>
      <c r="BQ1141" s="472"/>
      <c r="BR1141" s="472"/>
      <c r="BS1141" s="472"/>
      <c r="BT1141" s="472"/>
      <c r="BU1141" s="472"/>
      <c r="BV1141" s="472"/>
      <c r="BW1141" s="472"/>
    </row>
    <row r="1142" s="211" customFormat="true" ht="15" customHeight="true" x14ac:dyDescent="0.2">
      <c r="BA1142" s="472"/>
      <c r="BB1142" s="238"/>
      <c r="BC1142" s="472"/>
      <c r="BD1142" s="472"/>
      <c r="BE1142" s="472"/>
      <c r="BF1142" s="472"/>
      <c r="BG1142" s="472"/>
      <c r="BH1142" s="472"/>
      <c r="BI1142" s="472"/>
      <c r="BJ1142" s="472"/>
      <c r="BK1142" s="472"/>
      <c r="BL1142" s="472"/>
      <c r="BM1142" s="472"/>
      <c r="BN1142" s="472"/>
      <c r="BO1142" s="472"/>
      <c r="BP1142" s="472"/>
      <c r="BQ1142" s="472"/>
      <c r="BR1142" s="472"/>
      <c r="BS1142" s="472"/>
      <c r="BT1142" s="472"/>
      <c r="BU1142" s="472"/>
      <c r="BV1142" s="472"/>
      <c r="BW1142" s="472"/>
    </row>
    <row r="1143" s="211" customFormat="true" ht="15" customHeight="true" x14ac:dyDescent="0.2">
      <c r="BA1143" s="472"/>
      <c r="BB1143" s="238"/>
      <c r="BC1143" s="472"/>
      <c r="BD1143" s="472"/>
      <c r="BE1143" s="472"/>
      <c r="BF1143" s="472"/>
      <c r="BG1143" s="472"/>
      <c r="BH1143" s="472"/>
      <c r="BI1143" s="472"/>
      <c r="BJ1143" s="472"/>
      <c r="BK1143" s="472"/>
      <c r="BL1143" s="472"/>
      <c r="BM1143" s="472"/>
      <c r="BN1143" s="472"/>
      <c r="BO1143" s="472"/>
      <c r="BP1143" s="472"/>
      <c r="BQ1143" s="472"/>
      <c r="BR1143" s="472"/>
      <c r="BS1143" s="472"/>
      <c r="BT1143" s="472"/>
      <c r="BU1143" s="472"/>
      <c r="BV1143" s="472"/>
      <c r="BW1143" s="472"/>
    </row>
    <row r="1144" s="211" customFormat="true" ht="15" customHeight="true" x14ac:dyDescent="0.2">
      <c r="BA1144" s="472"/>
      <c r="BB1144" s="238"/>
      <c r="BC1144" s="472"/>
      <c r="BD1144" s="472"/>
      <c r="BE1144" s="472"/>
      <c r="BF1144" s="472"/>
      <c r="BG1144" s="472"/>
      <c r="BH1144" s="472"/>
      <c r="BI1144" s="472"/>
      <c r="BJ1144" s="472"/>
      <c r="BK1144" s="472"/>
      <c r="BL1144" s="472"/>
      <c r="BM1144" s="472"/>
      <c r="BN1144" s="472"/>
      <c r="BO1144" s="472"/>
      <c r="BP1144" s="472"/>
      <c r="BQ1144" s="472"/>
      <c r="BR1144" s="472"/>
      <c r="BS1144" s="472"/>
      <c r="BT1144" s="472"/>
      <c r="BU1144" s="472"/>
      <c r="BV1144" s="472"/>
      <c r="BW1144" s="472"/>
    </row>
    <row r="1145" s="211" customFormat="true" ht="15" customHeight="true" x14ac:dyDescent="0.2">
      <c r="BA1145" s="472"/>
      <c r="BB1145" s="238"/>
      <c r="BC1145" s="472"/>
      <c r="BD1145" s="472"/>
      <c r="BE1145" s="472"/>
      <c r="BF1145" s="472"/>
      <c r="BG1145" s="472"/>
      <c r="BH1145" s="472"/>
      <c r="BI1145" s="472"/>
      <c r="BJ1145" s="472"/>
      <c r="BK1145" s="472"/>
      <c r="BL1145" s="472"/>
      <c r="BM1145" s="472"/>
      <c r="BN1145" s="472"/>
      <c r="BO1145" s="472"/>
      <c r="BP1145" s="472"/>
      <c r="BQ1145" s="472"/>
      <c r="BR1145" s="472"/>
      <c r="BS1145" s="472"/>
      <c r="BT1145" s="472"/>
      <c r="BU1145" s="472"/>
      <c r="BV1145" s="472"/>
      <c r="BW1145" s="472"/>
    </row>
    <row r="1146" s="211" customFormat="true" ht="15" customHeight="true" x14ac:dyDescent="0.2">
      <c r="BA1146" s="472"/>
      <c r="BB1146" s="238"/>
      <c r="BC1146" s="472"/>
      <c r="BD1146" s="472"/>
      <c r="BE1146" s="472"/>
      <c r="BF1146" s="472"/>
      <c r="BG1146" s="472"/>
      <c r="BH1146" s="472"/>
      <c r="BI1146" s="472"/>
      <c r="BJ1146" s="472"/>
      <c r="BK1146" s="472"/>
      <c r="BL1146" s="472"/>
      <c r="BM1146" s="472"/>
      <c r="BN1146" s="472"/>
      <c r="BO1146" s="472"/>
      <c r="BP1146" s="472"/>
      <c r="BQ1146" s="472"/>
      <c r="BR1146" s="472"/>
      <c r="BS1146" s="472"/>
      <c r="BT1146" s="472"/>
      <c r="BU1146" s="472"/>
      <c r="BV1146" s="472"/>
      <c r="BW1146" s="472"/>
    </row>
    <row r="1147" s="211" customFormat="true" ht="15" customHeight="true" x14ac:dyDescent="0.2">
      <c r="BA1147" s="472"/>
      <c r="BB1147" s="238"/>
      <c r="BC1147" s="472"/>
      <c r="BD1147" s="472"/>
      <c r="BE1147" s="472"/>
      <c r="BF1147" s="472"/>
      <c r="BG1147" s="472"/>
      <c r="BH1147" s="472"/>
      <c r="BI1147" s="472"/>
      <c r="BJ1147" s="472"/>
      <c r="BK1147" s="472"/>
      <c r="BL1147" s="472"/>
      <c r="BM1147" s="472"/>
      <c r="BN1147" s="472"/>
      <c r="BO1147" s="472"/>
      <c r="BP1147" s="472"/>
      <c r="BQ1147" s="472"/>
      <c r="BR1147" s="472"/>
      <c r="BS1147" s="472"/>
      <c r="BT1147" s="472"/>
      <c r="BU1147" s="472"/>
      <c r="BV1147" s="472"/>
      <c r="BW1147" s="472"/>
    </row>
    <row r="1148" s="211" customFormat="true" ht="15" customHeight="true" x14ac:dyDescent="0.2">
      <c r="BA1148" s="472"/>
      <c r="BB1148" s="238"/>
      <c r="BC1148" s="472"/>
      <c r="BD1148" s="472"/>
      <c r="BE1148" s="472"/>
      <c r="BF1148" s="472"/>
      <c r="BG1148" s="472"/>
      <c r="BH1148" s="472"/>
      <c r="BI1148" s="472"/>
      <c r="BJ1148" s="472"/>
      <c r="BK1148" s="472"/>
      <c r="BL1148" s="472"/>
      <c r="BM1148" s="472"/>
      <c r="BN1148" s="472"/>
      <c r="BO1148" s="472"/>
      <c r="BP1148" s="472"/>
      <c r="BQ1148" s="472"/>
      <c r="BR1148" s="472"/>
      <c r="BS1148" s="472"/>
      <c r="BT1148" s="472"/>
      <c r="BU1148" s="472"/>
      <c r="BV1148" s="472"/>
      <c r="BW1148" s="472"/>
    </row>
    <row r="1149" s="211" customFormat="true" ht="15" customHeight="true" x14ac:dyDescent="0.2">
      <c r="BA1149" s="472"/>
      <c r="BB1149" s="238"/>
      <c r="BC1149" s="472"/>
      <c r="BD1149" s="472"/>
      <c r="BE1149" s="472"/>
      <c r="BF1149" s="472"/>
      <c r="BG1149" s="472"/>
      <c r="BH1149" s="472"/>
      <c r="BI1149" s="472"/>
      <c r="BJ1149" s="472"/>
      <c r="BK1149" s="472"/>
      <c r="BL1149" s="472"/>
      <c r="BM1149" s="472"/>
      <c r="BN1149" s="472"/>
      <c r="BO1149" s="472"/>
      <c r="BP1149" s="472"/>
      <c r="BQ1149" s="472"/>
      <c r="BR1149" s="472"/>
      <c r="BS1149" s="472"/>
      <c r="BT1149" s="472"/>
      <c r="BU1149" s="472"/>
      <c r="BV1149" s="472"/>
      <c r="BW1149" s="472"/>
    </row>
    <row r="1150" s="211" customFormat="true" ht="15" customHeight="true" x14ac:dyDescent="0.2">
      <c r="BA1150" s="472"/>
      <c r="BB1150" s="238"/>
      <c r="BC1150" s="472"/>
      <c r="BD1150" s="472"/>
      <c r="BE1150" s="472"/>
      <c r="BF1150" s="472"/>
      <c r="BG1150" s="472"/>
      <c r="BH1150" s="472"/>
      <c r="BI1150" s="472"/>
      <c r="BJ1150" s="472"/>
      <c r="BK1150" s="472"/>
      <c r="BL1150" s="472"/>
      <c r="BM1150" s="472"/>
      <c r="BN1150" s="472"/>
      <c r="BO1150" s="472"/>
      <c r="BP1150" s="472"/>
      <c r="BQ1150" s="472"/>
      <c r="BR1150" s="472"/>
      <c r="BS1150" s="472"/>
      <c r="BT1150" s="472"/>
      <c r="BU1150" s="472"/>
      <c r="BV1150" s="472"/>
      <c r="BW1150" s="472"/>
    </row>
    <row r="1151" s="211" customFormat="true" ht="15" customHeight="true" x14ac:dyDescent="0.2">
      <c r="BA1151" s="472"/>
      <c r="BB1151" s="238"/>
      <c r="BC1151" s="472"/>
      <c r="BD1151" s="472"/>
      <c r="BE1151" s="472"/>
      <c r="BF1151" s="472"/>
      <c r="BG1151" s="472"/>
      <c r="BH1151" s="472"/>
      <c r="BI1151" s="472"/>
      <c r="BJ1151" s="472"/>
      <c r="BK1151" s="472"/>
      <c r="BL1151" s="472"/>
      <c r="BM1151" s="472"/>
      <c r="BN1151" s="472"/>
      <c r="BO1151" s="472"/>
      <c r="BP1151" s="472"/>
      <c r="BQ1151" s="472"/>
      <c r="BR1151" s="472"/>
      <c r="BS1151" s="472"/>
      <c r="BT1151" s="472"/>
      <c r="BU1151" s="472"/>
      <c r="BV1151" s="472"/>
      <c r="BW1151" s="472"/>
    </row>
    <row r="1152" s="211" customFormat="true" ht="15" customHeight="true" x14ac:dyDescent="0.2">
      <c r="BA1152" s="472"/>
      <c r="BB1152" s="238"/>
      <c r="BC1152" s="472"/>
      <c r="BD1152" s="472"/>
      <c r="BE1152" s="472"/>
      <c r="BF1152" s="472"/>
      <c r="BG1152" s="472"/>
      <c r="BH1152" s="472"/>
      <c r="BI1152" s="472"/>
      <c r="BJ1152" s="472"/>
      <c r="BK1152" s="472"/>
      <c r="BL1152" s="472"/>
      <c r="BM1152" s="472"/>
      <c r="BN1152" s="472"/>
      <c r="BO1152" s="472"/>
      <c r="BP1152" s="472"/>
      <c r="BQ1152" s="472"/>
      <c r="BR1152" s="472"/>
      <c r="BS1152" s="472"/>
      <c r="BT1152" s="472"/>
      <c r="BU1152" s="472"/>
      <c r="BV1152" s="472"/>
      <c r="BW1152" s="472"/>
    </row>
    <row r="1153" s="211" customFormat="true" ht="15" customHeight="true" x14ac:dyDescent="0.2">
      <c r="BA1153" s="472"/>
      <c r="BB1153" s="238"/>
      <c r="BC1153" s="472"/>
      <c r="BD1153" s="472"/>
      <c r="BE1153" s="472"/>
      <c r="BF1153" s="472"/>
      <c r="BG1153" s="472"/>
      <c r="BH1153" s="472"/>
      <c r="BI1153" s="472"/>
      <c r="BJ1153" s="472"/>
      <c r="BK1153" s="472"/>
      <c r="BL1153" s="472"/>
      <c r="BM1153" s="472"/>
      <c r="BN1153" s="472"/>
      <c r="BO1153" s="472"/>
      <c r="BP1153" s="472"/>
      <c r="BQ1153" s="472"/>
      <c r="BR1153" s="472"/>
      <c r="BS1153" s="472"/>
      <c r="BT1153" s="472"/>
      <c r="BU1153" s="472"/>
      <c r="BV1153" s="472"/>
      <c r="BW1153" s="472"/>
    </row>
    <row r="1154" s="211" customFormat="true" ht="15" customHeight="true" x14ac:dyDescent="0.2">
      <c r="BA1154" s="472"/>
      <c r="BB1154" s="238"/>
      <c r="BC1154" s="472"/>
      <c r="BD1154" s="472"/>
      <c r="BE1154" s="472"/>
      <c r="BF1154" s="472"/>
      <c r="BG1154" s="472"/>
      <c r="BH1154" s="472"/>
      <c r="BI1154" s="472"/>
      <c r="BJ1154" s="472"/>
      <c r="BK1154" s="472"/>
      <c r="BL1154" s="472"/>
      <c r="BM1154" s="472"/>
      <c r="BN1154" s="472"/>
      <c r="BO1154" s="472"/>
      <c r="BP1154" s="472"/>
      <c r="BQ1154" s="472"/>
      <c r="BR1154" s="472"/>
      <c r="BS1154" s="472"/>
      <c r="BT1154" s="472"/>
      <c r="BU1154" s="472"/>
      <c r="BV1154" s="472"/>
      <c r="BW1154" s="472"/>
    </row>
    <row r="1155" s="211" customFormat="true" ht="15" customHeight="true" x14ac:dyDescent="0.2">
      <c r="BA1155" s="472"/>
      <c r="BB1155" s="238"/>
      <c r="BC1155" s="472"/>
      <c r="BD1155" s="472"/>
      <c r="BE1155" s="472"/>
      <c r="BF1155" s="472"/>
      <c r="BG1155" s="472"/>
      <c r="BH1155" s="472"/>
      <c r="BI1155" s="472"/>
      <c r="BJ1155" s="472"/>
      <c r="BK1155" s="472"/>
      <c r="BL1155" s="472"/>
      <c r="BM1155" s="472"/>
      <c r="BN1155" s="472"/>
      <c r="BO1155" s="472"/>
      <c r="BP1155" s="472"/>
      <c r="BQ1155" s="472"/>
      <c r="BR1155" s="472"/>
      <c r="BS1155" s="472"/>
      <c r="BT1155" s="472"/>
      <c r="BU1155" s="472"/>
      <c r="BV1155" s="472"/>
      <c r="BW1155" s="472"/>
    </row>
    <row r="1156" s="211" customFormat="true" ht="15" customHeight="true" x14ac:dyDescent="0.2">
      <c r="BA1156" s="472"/>
      <c r="BB1156" s="238"/>
      <c r="BC1156" s="472"/>
      <c r="BD1156" s="472"/>
      <c r="BE1156" s="472"/>
      <c r="BF1156" s="472"/>
      <c r="BG1156" s="472"/>
      <c r="BH1156" s="472"/>
      <c r="BI1156" s="472"/>
      <c r="BJ1156" s="472"/>
      <c r="BK1156" s="472"/>
      <c r="BL1156" s="472"/>
      <c r="BM1156" s="472"/>
      <c r="BN1156" s="472"/>
      <c r="BO1156" s="472"/>
      <c r="BP1156" s="472"/>
      <c r="BQ1156" s="472"/>
      <c r="BR1156" s="472"/>
      <c r="BS1156" s="472"/>
      <c r="BT1156" s="472"/>
      <c r="BU1156" s="472"/>
      <c r="BV1156" s="472"/>
      <c r="BW1156" s="472"/>
    </row>
    <row r="1157" s="211" customFormat="true" ht="15" customHeight="true" x14ac:dyDescent="0.2">
      <c r="BA1157" s="472"/>
      <c r="BB1157" s="238"/>
      <c r="BC1157" s="472"/>
      <c r="BD1157" s="472"/>
      <c r="BE1157" s="472"/>
      <c r="BF1157" s="472"/>
      <c r="BG1157" s="472"/>
      <c r="BH1157" s="472"/>
      <c r="BI1157" s="472"/>
      <c r="BJ1157" s="472"/>
      <c r="BK1157" s="472"/>
      <c r="BL1157" s="472"/>
      <c r="BM1157" s="472"/>
      <c r="BN1157" s="472"/>
      <c r="BO1157" s="472"/>
      <c r="BP1157" s="472"/>
      <c r="BQ1157" s="472"/>
      <c r="BR1157" s="472"/>
      <c r="BS1157" s="472"/>
      <c r="BT1157" s="472"/>
      <c r="BU1157" s="472"/>
      <c r="BV1157" s="472"/>
      <c r="BW1157" s="472"/>
    </row>
    <row r="1158" s="211" customFormat="true" ht="15" customHeight="true" x14ac:dyDescent="0.2">
      <c r="BA1158" s="472"/>
      <c r="BB1158" s="238"/>
      <c r="BC1158" s="472"/>
      <c r="BD1158" s="472"/>
      <c r="BE1158" s="472"/>
      <c r="BF1158" s="472"/>
      <c r="BG1158" s="472"/>
      <c r="BH1158" s="472"/>
      <c r="BI1158" s="472"/>
      <c r="BJ1158" s="472"/>
      <c r="BK1158" s="472"/>
      <c r="BL1158" s="472"/>
      <c r="BM1158" s="472"/>
      <c r="BN1158" s="472"/>
      <c r="BO1158" s="472"/>
      <c r="BP1158" s="472"/>
      <c r="BQ1158" s="472"/>
      <c r="BR1158" s="472"/>
      <c r="BS1158" s="472"/>
      <c r="BT1158" s="472"/>
      <c r="BU1158" s="472"/>
      <c r="BV1158" s="472"/>
      <c r="BW1158" s="472"/>
    </row>
    <row r="1159" s="211" customFormat="true" ht="15" customHeight="true" x14ac:dyDescent="0.2">
      <c r="BA1159" s="472"/>
      <c r="BB1159" s="238"/>
      <c r="BC1159" s="472"/>
      <c r="BD1159" s="472"/>
      <c r="BE1159" s="472"/>
      <c r="BF1159" s="472"/>
      <c r="BG1159" s="472"/>
      <c r="BH1159" s="472"/>
      <c r="BI1159" s="472"/>
      <c r="BJ1159" s="472"/>
      <c r="BK1159" s="472"/>
      <c r="BL1159" s="472"/>
      <c r="BM1159" s="472"/>
      <c r="BN1159" s="472"/>
      <c r="BO1159" s="472"/>
      <c r="BP1159" s="472"/>
      <c r="BQ1159" s="472"/>
      <c r="BR1159" s="472"/>
      <c r="BS1159" s="472"/>
      <c r="BT1159" s="472"/>
      <c r="BU1159" s="472"/>
      <c r="BV1159" s="472"/>
      <c r="BW1159" s="472"/>
    </row>
    <row r="1160" s="211" customFormat="true" ht="15" customHeight="true" x14ac:dyDescent="0.2">
      <c r="BA1160" s="472"/>
      <c r="BB1160" s="238"/>
      <c r="BC1160" s="472"/>
      <c r="BD1160" s="472"/>
      <c r="BE1160" s="472"/>
      <c r="BF1160" s="472"/>
      <c r="BG1160" s="472"/>
      <c r="BH1160" s="472"/>
      <c r="BI1160" s="472"/>
      <c r="BJ1160" s="472"/>
      <c r="BK1160" s="472"/>
      <c r="BL1160" s="472"/>
      <c r="BM1160" s="472"/>
      <c r="BN1160" s="472"/>
      <c r="BO1160" s="472"/>
      <c r="BP1160" s="472"/>
      <c r="BQ1160" s="472"/>
      <c r="BR1160" s="472"/>
      <c r="BS1160" s="472"/>
      <c r="BT1160" s="472"/>
      <c r="BU1160" s="472"/>
      <c r="BV1160" s="472"/>
      <c r="BW1160" s="472"/>
    </row>
    <row r="1161" s="211" customFormat="true" ht="15" customHeight="true" x14ac:dyDescent="0.2">
      <c r="BA1161" s="472"/>
      <c r="BB1161" s="238"/>
      <c r="BC1161" s="472"/>
      <c r="BD1161" s="472"/>
      <c r="BE1161" s="472"/>
      <c r="BF1161" s="472"/>
      <c r="BG1161" s="472"/>
      <c r="BH1161" s="472"/>
      <c r="BI1161" s="472"/>
      <c r="BJ1161" s="472"/>
      <c r="BK1161" s="472"/>
      <c r="BL1161" s="472"/>
      <c r="BM1161" s="472"/>
      <c r="BN1161" s="472"/>
      <c r="BO1161" s="472"/>
      <c r="BP1161" s="472"/>
      <c r="BQ1161" s="472"/>
      <c r="BR1161" s="472"/>
      <c r="BS1161" s="472"/>
      <c r="BT1161" s="472"/>
      <c r="BU1161" s="472"/>
      <c r="BV1161" s="472"/>
      <c r="BW1161" s="472"/>
    </row>
    <row r="1162" s="211" customFormat="true" ht="15" customHeight="true" x14ac:dyDescent="0.2">
      <c r="BA1162" s="472"/>
      <c r="BB1162" s="238"/>
      <c r="BC1162" s="472"/>
      <c r="BD1162" s="472"/>
      <c r="BE1162" s="472"/>
      <c r="BF1162" s="472"/>
      <c r="BG1162" s="472"/>
      <c r="BH1162" s="472"/>
      <c r="BI1162" s="472"/>
      <c r="BJ1162" s="472"/>
      <c r="BK1162" s="472"/>
      <c r="BL1162" s="472"/>
      <c r="BM1162" s="472"/>
      <c r="BN1162" s="472"/>
      <c r="BO1162" s="472"/>
      <c r="BP1162" s="472"/>
      <c r="BQ1162" s="472"/>
      <c r="BR1162" s="472"/>
      <c r="BS1162" s="472"/>
      <c r="BT1162" s="472"/>
      <c r="BU1162" s="472"/>
      <c r="BV1162" s="472"/>
      <c r="BW1162" s="472"/>
    </row>
    <row r="1163" s="211" customFormat="true" ht="15" customHeight="true" x14ac:dyDescent="0.2">
      <c r="BA1163" s="472"/>
      <c r="BB1163" s="238"/>
      <c r="BC1163" s="472"/>
      <c r="BD1163" s="472"/>
      <c r="BE1163" s="472"/>
      <c r="BF1163" s="472"/>
      <c r="BG1163" s="472"/>
      <c r="BH1163" s="472"/>
      <c r="BI1163" s="472"/>
      <c r="BJ1163" s="472"/>
      <c r="BK1163" s="472"/>
      <c r="BL1163" s="472"/>
      <c r="BM1163" s="472"/>
      <c r="BN1163" s="472"/>
      <c r="BO1163" s="472"/>
      <c r="BP1163" s="472"/>
      <c r="BQ1163" s="472"/>
      <c r="BR1163" s="472"/>
      <c r="BS1163" s="472"/>
      <c r="BT1163" s="472"/>
      <c r="BU1163" s="472"/>
      <c r="BV1163" s="472"/>
      <c r="BW1163" s="472"/>
    </row>
    <row r="1164" s="211" customFormat="true" ht="15" customHeight="true" x14ac:dyDescent="0.2">
      <c r="BA1164" s="472"/>
      <c r="BB1164" s="238"/>
      <c r="BC1164" s="472"/>
      <c r="BD1164" s="472"/>
      <c r="BE1164" s="472"/>
      <c r="BF1164" s="472"/>
      <c r="BG1164" s="472"/>
      <c r="BH1164" s="472"/>
      <c r="BI1164" s="472"/>
      <c r="BJ1164" s="472"/>
      <c r="BK1164" s="472"/>
      <c r="BL1164" s="472"/>
      <c r="BM1164" s="472"/>
      <c r="BN1164" s="472"/>
      <c r="BO1164" s="472"/>
      <c r="BP1164" s="472"/>
      <c r="BQ1164" s="472"/>
      <c r="BR1164" s="472"/>
      <c r="BS1164" s="472"/>
      <c r="BT1164" s="472"/>
      <c r="BU1164" s="472"/>
      <c r="BV1164" s="472"/>
      <c r="BW1164" s="472"/>
    </row>
    <row r="1165" s="211" customFormat="true" ht="15" customHeight="true" x14ac:dyDescent="0.2">
      <c r="BA1165" s="472"/>
      <c r="BB1165" s="238"/>
      <c r="BC1165" s="472"/>
      <c r="BD1165" s="472"/>
      <c r="BE1165" s="472"/>
      <c r="BF1165" s="472"/>
      <c r="BG1165" s="472"/>
      <c r="BH1165" s="472"/>
      <c r="BI1165" s="472"/>
      <c r="BJ1165" s="472"/>
      <c r="BK1165" s="472"/>
      <c r="BL1165" s="472"/>
      <c r="BM1165" s="472"/>
      <c r="BN1165" s="472"/>
      <c r="BO1165" s="472"/>
      <c r="BP1165" s="472"/>
      <c r="BQ1165" s="472"/>
      <c r="BR1165" s="472"/>
      <c r="BS1165" s="472"/>
      <c r="BT1165" s="472"/>
      <c r="BU1165" s="472"/>
      <c r="BV1165" s="472"/>
      <c r="BW1165" s="472"/>
    </row>
    <row r="1166" s="211" customFormat="true" ht="15" customHeight="true" x14ac:dyDescent="0.2">
      <c r="BA1166" s="472"/>
      <c r="BB1166" s="238"/>
      <c r="BC1166" s="472"/>
      <c r="BD1166" s="472"/>
      <c r="BE1166" s="472"/>
      <c r="BF1166" s="472"/>
      <c r="BG1166" s="472"/>
      <c r="BH1166" s="472"/>
      <c r="BI1166" s="472"/>
      <c r="BJ1166" s="472"/>
      <c r="BK1166" s="472"/>
      <c r="BL1166" s="472"/>
      <c r="BM1166" s="472"/>
      <c r="BN1166" s="472"/>
      <c r="BO1166" s="472"/>
      <c r="BP1166" s="472"/>
      <c r="BQ1166" s="472"/>
      <c r="BR1166" s="472"/>
      <c r="BS1166" s="472"/>
      <c r="BT1166" s="472"/>
      <c r="BU1166" s="472"/>
      <c r="BV1166" s="472"/>
      <c r="BW1166" s="472"/>
    </row>
    <row r="1167" s="211" customFormat="true" ht="15" customHeight="true" x14ac:dyDescent="0.2">
      <c r="BA1167" s="472"/>
      <c r="BB1167" s="238"/>
      <c r="BC1167" s="472"/>
      <c r="BD1167" s="472"/>
      <c r="BE1167" s="472"/>
      <c r="BF1167" s="472"/>
      <c r="BG1167" s="472"/>
      <c r="BH1167" s="472"/>
      <c r="BI1167" s="472"/>
      <c r="BJ1167" s="472"/>
      <c r="BK1167" s="472"/>
      <c r="BL1167" s="472"/>
      <c r="BM1167" s="472"/>
      <c r="BN1167" s="472"/>
      <c r="BO1167" s="472"/>
      <c r="BP1167" s="472"/>
      <c r="BQ1167" s="472"/>
      <c r="BR1167" s="472"/>
      <c r="BS1167" s="472"/>
      <c r="BT1167" s="472"/>
      <c r="BU1167" s="472"/>
      <c r="BV1167" s="472"/>
      <c r="BW1167" s="472"/>
    </row>
    <row r="1168" s="211" customFormat="true" ht="15" customHeight="true" x14ac:dyDescent="0.2">
      <c r="BA1168" s="472"/>
      <c r="BB1168" s="238"/>
      <c r="BC1168" s="472"/>
      <c r="BD1168" s="472"/>
      <c r="BE1168" s="472"/>
      <c r="BF1168" s="472"/>
      <c r="BG1168" s="472"/>
      <c r="BH1168" s="472"/>
      <c r="BI1168" s="472"/>
      <c r="BJ1168" s="472"/>
      <c r="BK1168" s="472"/>
      <c r="BL1168" s="472"/>
      <c r="BM1168" s="472"/>
      <c r="BN1168" s="472"/>
      <c r="BO1168" s="472"/>
      <c r="BP1168" s="472"/>
      <c r="BQ1168" s="472"/>
      <c r="BR1168" s="472"/>
      <c r="BS1168" s="472"/>
      <c r="BT1168" s="472"/>
      <c r="BU1168" s="472"/>
      <c r="BV1168" s="472"/>
      <c r="BW1168" s="472"/>
    </row>
    <row r="1169" s="211" customFormat="true" ht="15" customHeight="true" x14ac:dyDescent="0.2">
      <c r="BA1169" s="472"/>
      <c r="BB1169" s="238"/>
      <c r="BC1169" s="472"/>
      <c r="BD1169" s="472"/>
      <c r="BE1169" s="472"/>
      <c r="BF1169" s="472"/>
      <c r="BG1169" s="472"/>
      <c r="BH1169" s="472"/>
      <c r="BI1169" s="472"/>
      <c r="BJ1169" s="472"/>
      <c r="BK1169" s="472"/>
      <c r="BL1169" s="472"/>
      <c r="BM1169" s="472"/>
      <c r="BN1169" s="472"/>
      <c r="BO1169" s="472"/>
      <c r="BP1169" s="472"/>
      <c r="BQ1169" s="472"/>
      <c r="BR1169" s="472"/>
      <c r="BS1169" s="472"/>
      <c r="BT1169" s="472"/>
      <c r="BU1169" s="472"/>
      <c r="BV1169" s="472"/>
      <c r="BW1169" s="472"/>
    </row>
    <row r="1170" s="211" customFormat="true" ht="15" customHeight="true" x14ac:dyDescent="0.2">
      <c r="A1170" s="312"/>
      <c r="B1170" s="660"/>
      <c r="C1170" s="661"/>
      <c r="D1170" s="661"/>
      <c r="E1170" s="661"/>
      <c r="F1170" s="661"/>
      <c r="G1170" s="661"/>
      <c r="H1170" s="661"/>
      <c r="I1170" s="661"/>
      <c r="J1170" s="661"/>
      <c r="K1170" s="661"/>
      <c r="L1170" s="661"/>
      <c r="M1170" s="661"/>
      <c r="N1170" s="661"/>
      <c r="O1170" s="661"/>
      <c r="P1170" s="661"/>
      <c r="Q1170" s="661"/>
      <c r="R1170" s="661"/>
      <c r="S1170" s="661"/>
      <c r="T1170" s="661"/>
      <c r="U1170" s="661"/>
      <c r="V1170" s="661"/>
      <c r="W1170" s="661"/>
      <c r="BA1170" s="472"/>
      <c r="BB1170" s="238"/>
      <c r="BC1170" s="472"/>
      <c r="BD1170" s="472"/>
      <c r="BE1170" s="472"/>
      <c r="BF1170" s="472"/>
      <c r="BG1170" s="472"/>
      <c r="BH1170" s="472"/>
      <c r="BI1170" s="472"/>
      <c r="BJ1170" s="472"/>
      <c r="BK1170" s="472"/>
      <c r="BL1170" s="472"/>
      <c r="BM1170" s="472"/>
      <c r="BN1170" s="472"/>
      <c r="BO1170" s="472"/>
      <c r="BP1170" s="472"/>
      <c r="BQ1170" s="472"/>
      <c r="BR1170" s="472"/>
      <c r="BS1170" s="472"/>
      <c r="BT1170" s="472"/>
      <c r="BU1170" s="472"/>
      <c r="BV1170" s="472"/>
      <c r="BW1170" s="472"/>
    </row>
    <row r="1171" s="211" customFormat="true" ht="15" customHeight="true" x14ac:dyDescent="0.2">
      <c r="A1171" s="312"/>
      <c r="B1171" s="660"/>
      <c r="C1171" s="661"/>
      <c r="D1171" s="661"/>
      <c r="E1171" s="661"/>
      <c r="F1171" s="661"/>
      <c r="G1171" s="661"/>
      <c r="H1171" s="661"/>
      <c r="I1171" s="661"/>
      <c r="J1171" s="661"/>
      <c r="K1171" s="661"/>
      <c r="L1171" s="661"/>
      <c r="M1171" s="661"/>
      <c r="N1171" s="661"/>
      <c r="O1171" s="661"/>
      <c r="P1171" s="661"/>
      <c r="Q1171" s="661"/>
      <c r="R1171" s="661"/>
      <c r="S1171" s="661"/>
      <c r="T1171" s="661"/>
      <c r="U1171" s="661"/>
      <c r="V1171" s="661"/>
      <c r="W1171" s="661"/>
      <c r="BA1171" s="472"/>
      <c r="BB1171" s="238"/>
      <c r="BC1171" s="472"/>
      <c r="BD1171" s="472"/>
      <c r="BE1171" s="472"/>
      <c r="BF1171" s="472"/>
      <c r="BG1171" s="472"/>
      <c r="BH1171" s="472"/>
      <c r="BI1171" s="472"/>
      <c r="BJ1171" s="472"/>
      <c r="BK1171" s="472"/>
      <c r="BL1171" s="472"/>
      <c r="BM1171" s="472"/>
      <c r="BN1171" s="472"/>
      <c r="BO1171" s="472"/>
      <c r="BP1171" s="472"/>
      <c r="BQ1171" s="472"/>
      <c r="BR1171" s="472"/>
      <c r="BS1171" s="472"/>
      <c r="BT1171" s="472"/>
      <c r="BU1171" s="472"/>
      <c r="BV1171" s="472"/>
      <c r="BW1171" s="472"/>
    </row>
    <row r="1172" s="211" customFormat="true" ht="15" customHeight="true" x14ac:dyDescent="0.2">
      <c r="A1172" s="312"/>
      <c r="B1172" s="660"/>
      <c r="C1172" s="661"/>
      <c r="D1172" s="661"/>
      <c r="E1172" s="661"/>
      <c r="F1172" s="661"/>
      <c r="G1172" s="661"/>
      <c r="H1172" s="661"/>
      <c r="I1172" s="661"/>
      <c r="J1172" s="661"/>
      <c r="K1172" s="661"/>
      <c r="L1172" s="661"/>
      <c r="M1172" s="661"/>
      <c r="N1172" s="661"/>
      <c r="O1172" s="661"/>
      <c r="P1172" s="661"/>
      <c r="Q1172" s="661"/>
      <c r="R1172" s="661"/>
      <c r="S1172" s="661"/>
      <c r="T1172" s="661"/>
      <c r="U1172" s="661"/>
      <c r="V1172" s="661"/>
      <c r="W1172" s="661"/>
      <c r="BA1172" s="472"/>
      <c r="BB1172" s="238"/>
      <c r="BC1172" s="472"/>
      <c r="BD1172" s="472"/>
      <c r="BE1172" s="472"/>
      <c r="BF1172" s="472"/>
      <c r="BG1172" s="472"/>
      <c r="BH1172" s="472"/>
      <c r="BI1172" s="472"/>
      <c r="BJ1172" s="472"/>
      <c r="BK1172" s="472"/>
      <c r="BL1172" s="472"/>
      <c r="BM1172" s="472"/>
      <c r="BN1172" s="472"/>
      <c r="BO1172" s="472"/>
      <c r="BP1172" s="472"/>
      <c r="BQ1172" s="472"/>
      <c r="BR1172" s="472"/>
      <c r="BS1172" s="472"/>
      <c r="BT1172" s="472"/>
      <c r="BU1172" s="472"/>
      <c r="BV1172" s="472"/>
      <c r="BW1172" s="472"/>
    </row>
    <row r="1173" s="211" customFormat="true" ht="15" customHeight="true" x14ac:dyDescent="0.2">
      <c r="A1173" s="312"/>
      <c r="B1173" s="660"/>
      <c r="C1173" s="661"/>
      <c r="D1173" s="661"/>
      <c r="E1173" s="661"/>
      <c r="F1173" s="661"/>
      <c r="G1173" s="661"/>
      <c r="H1173" s="661"/>
      <c r="I1173" s="661"/>
      <c r="J1173" s="661"/>
      <c r="K1173" s="661"/>
      <c r="L1173" s="661"/>
      <c r="M1173" s="661"/>
      <c r="N1173" s="661"/>
      <c r="O1173" s="661"/>
      <c r="P1173" s="661"/>
      <c r="Q1173" s="661"/>
      <c r="R1173" s="661"/>
      <c r="S1173" s="661"/>
      <c r="T1173" s="661"/>
      <c r="U1173" s="661"/>
      <c r="V1173" s="661"/>
      <c r="W1173" s="661"/>
      <c r="BA1173" s="472"/>
      <c r="BB1173" s="238"/>
      <c r="BC1173" s="472"/>
      <c r="BD1173" s="472"/>
      <c r="BE1173" s="472"/>
      <c r="BF1173" s="472"/>
      <c r="BG1173" s="472"/>
      <c r="BH1173" s="472"/>
      <c r="BI1173" s="472"/>
      <c r="BJ1173" s="472"/>
      <c r="BK1173" s="472"/>
      <c r="BL1173" s="472"/>
      <c r="BM1173" s="472"/>
      <c r="BN1173" s="472"/>
      <c r="BO1173" s="472"/>
      <c r="BP1173" s="472"/>
      <c r="BQ1173" s="472"/>
      <c r="BR1173" s="472"/>
      <c r="BS1173" s="472"/>
      <c r="BT1173" s="472"/>
      <c r="BU1173" s="472"/>
      <c r="BV1173" s="472"/>
      <c r="BW1173" s="472"/>
    </row>
    <row r="1174" s="211" customFormat="true" ht="15" customHeight="true" x14ac:dyDescent="0.2">
      <c r="A1174" s="312"/>
      <c r="B1174" s="660"/>
      <c r="C1174" s="661"/>
      <c r="D1174" s="661"/>
      <c r="E1174" s="661"/>
      <c r="F1174" s="661"/>
      <c r="G1174" s="661"/>
      <c r="H1174" s="661"/>
      <c r="I1174" s="661"/>
      <c r="J1174" s="661"/>
      <c r="K1174" s="661"/>
      <c r="L1174" s="661"/>
      <c r="M1174" s="661"/>
      <c r="N1174" s="661"/>
      <c r="O1174" s="661"/>
      <c r="P1174" s="661"/>
      <c r="Q1174" s="661"/>
      <c r="R1174" s="661"/>
      <c r="S1174" s="661"/>
      <c r="T1174" s="661"/>
      <c r="U1174" s="661"/>
      <c r="V1174" s="661"/>
      <c r="W1174" s="661"/>
      <c r="BA1174" s="472"/>
      <c r="BB1174" s="238"/>
      <c r="BC1174" s="472"/>
      <c r="BD1174" s="472"/>
      <c r="BE1174" s="472"/>
      <c r="BF1174" s="472"/>
      <c r="BG1174" s="472"/>
      <c r="BH1174" s="472"/>
      <c r="BI1174" s="472"/>
      <c r="BJ1174" s="472"/>
      <c r="BK1174" s="472"/>
      <c r="BL1174" s="472"/>
      <c r="BM1174" s="472"/>
      <c r="BN1174" s="472"/>
      <c r="BO1174" s="472"/>
      <c r="BP1174" s="472"/>
      <c r="BQ1174" s="472"/>
      <c r="BR1174" s="472"/>
      <c r="BS1174" s="472"/>
      <c r="BT1174" s="472"/>
      <c r="BU1174" s="472"/>
      <c r="BV1174" s="472"/>
      <c r="BW1174" s="472"/>
    </row>
    <row r="1175" s="211" customFormat="true" ht="15" customHeight="true" x14ac:dyDescent="0.2">
      <c r="A1175" s="312"/>
      <c r="B1175" s="660"/>
      <c r="C1175" s="661"/>
      <c r="D1175" s="661"/>
      <c r="E1175" s="661"/>
      <c r="F1175" s="661"/>
      <c r="G1175" s="661"/>
      <c r="H1175" s="661"/>
      <c r="I1175" s="661"/>
      <c r="J1175" s="661"/>
      <c r="K1175" s="661"/>
      <c r="L1175" s="661"/>
      <c r="M1175" s="661"/>
      <c r="N1175" s="661"/>
      <c r="O1175" s="661"/>
      <c r="P1175" s="661"/>
      <c r="Q1175" s="661"/>
      <c r="R1175" s="661"/>
      <c r="S1175" s="661"/>
      <c r="T1175" s="661"/>
      <c r="U1175" s="661"/>
      <c r="V1175" s="661"/>
      <c r="W1175" s="661"/>
      <c r="BA1175" s="472"/>
      <c r="BB1175" s="238"/>
      <c r="BC1175" s="472"/>
      <c r="BD1175" s="472"/>
      <c r="BE1175" s="472"/>
      <c r="BF1175" s="472"/>
      <c r="BG1175" s="472"/>
      <c r="BH1175" s="472"/>
      <c r="BI1175" s="472"/>
      <c r="BJ1175" s="472"/>
      <c r="BK1175" s="472"/>
      <c r="BL1175" s="472"/>
      <c r="BM1175" s="472"/>
      <c r="BN1175" s="472"/>
      <c r="BO1175" s="472"/>
      <c r="BP1175" s="472"/>
      <c r="BQ1175" s="472"/>
      <c r="BR1175" s="472"/>
      <c r="BS1175" s="472"/>
      <c r="BT1175" s="472"/>
      <c r="BU1175" s="472"/>
      <c r="BV1175" s="472"/>
      <c r="BW1175" s="472"/>
    </row>
    <row r="1176" s="211" customFormat="true" ht="15" customHeight="true" x14ac:dyDescent="0.2">
      <c r="A1176" s="662"/>
      <c r="B1176" s="312"/>
      <c r="C1176" s="663"/>
      <c r="D1176" s="664"/>
      <c r="E1176" s="664"/>
      <c r="F1176" s="664"/>
      <c r="G1176" s="664"/>
      <c r="H1176" s="663"/>
      <c r="I1176" s="664"/>
      <c r="J1176" s="664"/>
      <c r="K1176" s="664"/>
      <c r="L1176" s="664"/>
      <c r="M1176" s="663"/>
      <c r="N1176" s="664"/>
      <c r="O1176" s="664"/>
      <c r="P1176" s="664"/>
      <c r="Q1176" s="664"/>
      <c r="R1176" s="663"/>
      <c r="S1176" s="664"/>
      <c r="T1176" s="664"/>
      <c r="U1176" s="664"/>
      <c r="BA1176" s="472"/>
      <c r="BB1176" s="238"/>
      <c r="BC1176" s="472"/>
      <c r="BD1176" s="472"/>
      <c r="BE1176" s="472"/>
      <c r="BF1176" s="472"/>
      <c r="BG1176" s="472"/>
      <c r="BH1176" s="472"/>
      <c r="BI1176" s="472"/>
      <c r="BJ1176" s="472"/>
      <c r="BK1176" s="472"/>
      <c r="BL1176" s="472"/>
      <c r="BM1176" s="472"/>
      <c r="BN1176" s="472"/>
      <c r="BO1176" s="472"/>
      <c r="BP1176" s="472"/>
      <c r="BQ1176" s="472"/>
      <c r="BR1176" s="472"/>
      <c r="BS1176" s="472"/>
      <c r="BT1176" s="472"/>
      <c r="BU1176" s="472"/>
      <c r="BV1176" s="472"/>
      <c r="BW1176" s="472"/>
    </row>
    <row r="1177" s="211" customFormat="true" ht="15" customHeight="true" x14ac:dyDescent="0.2">
      <c r="A1177" s="664"/>
      <c r="B1177" s="664"/>
      <c r="C1177" s="663"/>
      <c r="D1177" s="663"/>
      <c r="E1177" s="663"/>
      <c r="F1177" s="663"/>
      <c r="G1177" s="663"/>
      <c r="H1177" s="663"/>
      <c r="I1177" s="663"/>
      <c r="J1177" s="663"/>
      <c r="K1177" s="663"/>
      <c r="L1177" s="663"/>
      <c r="M1177" s="663"/>
      <c r="N1177" s="663"/>
      <c r="O1177" s="663"/>
      <c r="P1177" s="663"/>
      <c r="Q1177" s="663"/>
      <c r="R1177" s="663"/>
      <c r="S1177" s="663"/>
      <c r="T1177" s="663"/>
      <c r="U1177" s="663"/>
      <c r="BA1177" s="472"/>
      <c r="BB1177" s="238"/>
      <c r="BC1177" s="472"/>
      <c r="BD1177" s="472"/>
      <c r="BE1177" s="472"/>
      <c r="BF1177" s="472"/>
      <c r="BG1177" s="472"/>
      <c r="BH1177" s="472"/>
      <c r="BI1177" s="472"/>
      <c r="BJ1177" s="472"/>
      <c r="BK1177" s="472"/>
      <c r="BL1177" s="472"/>
      <c r="BM1177" s="472"/>
      <c r="BN1177" s="472"/>
      <c r="BO1177" s="472"/>
      <c r="BP1177" s="472"/>
      <c r="BQ1177" s="472"/>
      <c r="BR1177" s="472"/>
      <c r="BS1177" s="472"/>
      <c r="BT1177" s="472"/>
      <c r="BU1177" s="472"/>
      <c r="BV1177" s="472"/>
      <c r="BW1177" s="472"/>
    </row>
    <row r="1178" s="211" customFormat="true" ht="15" customHeight="true" x14ac:dyDescent="0.2">
      <c r="BA1178" s="472"/>
      <c r="BB1178" s="238"/>
      <c r="BC1178" s="472"/>
      <c r="BD1178" s="472"/>
      <c r="BE1178" s="472"/>
      <c r="BF1178" s="472"/>
      <c r="BG1178" s="472"/>
      <c r="BH1178" s="472"/>
      <c r="BI1178" s="472"/>
      <c r="BJ1178" s="472"/>
      <c r="BK1178" s="472"/>
      <c r="BL1178" s="472"/>
      <c r="BM1178" s="472"/>
      <c r="BN1178" s="472"/>
      <c r="BO1178" s="472"/>
      <c r="BP1178" s="472"/>
      <c r="BQ1178" s="472"/>
      <c r="BR1178" s="472"/>
      <c r="BS1178" s="472"/>
      <c r="BT1178" s="472"/>
      <c r="BU1178" s="472"/>
      <c r="BV1178" s="472"/>
      <c r="BW1178" s="472"/>
    </row>
    <row r="1179" s="211" customFormat="true" ht="15" customHeight="true" x14ac:dyDescent="0.2">
      <c r="BA1179" s="472"/>
      <c r="BB1179" s="238"/>
      <c r="BC1179" s="472"/>
      <c r="BD1179" s="472"/>
      <c r="BE1179" s="472"/>
      <c r="BF1179" s="472"/>
      <c r="BG1179" s="472"/>
      <c r="BH1179" s="472"/>
      <c r="BI1179" s="472"/>
      <c r="BJ1179" s="472"/>
      <c r="BK1179" s="472"/>
      <c r="BL1179" s="472"/>
      <c r="BM1179" s="472"/>
      <c r="BN1179" s="472"/>
      <c r="BO1179" s="472"/>
      <c r="BP1179" s="472"/>
      <c r="BQ1179" s="472"/>
      <c r="BR1179" s="472"/>
      <c r="BS1179" s="472"/>
      <c r="BT1179" s="472"/>
      <c r="BU1179" s="472"/>
      <c r="BV1179" s="472"/>
      <c r="BW1179" s="472"/>
    </row>
    <row r="1180" s="211" customFormat="true" ht="15" customHeight="true" x14ac:dyDescent="0.2">
      <c r="BA1180" s="472"/>
      <c r="BB1180" s="238"/>
      <c r="BC1180" s="472"/>
      <c r="BD1180" s="472"/>
      <c r="BE1180" s="472"/>
      <c r="BF1180" s="472"/>
      <c r="BG1180" s="472"/>
      <c r="BH1180" s="472"/>
      <c r="BI1180" s="472"/>
      <c r="BJ1180" s="472"/>
      <c r="BK1180" s="472"/>
      <c r="BL1180" s="472"/>
      <c r="BM1180" s="472"/>
      <c r="BN1180" s="472"/>
      <c r="BO1180" s="472"/>
      <c r="BP1180" s="472"/>
      <c r="BQ1180" s="472"/>
      <c r="BR1180" s="472"/>
      <c r="BS1180" s="472"/>
      <c r="BT1180" s="472"/>
      <c r="BU1180" s="472"/>
      <c r="BV1180" s="472"/>
      <c r="BW1180" s="472"/>
    </row>
    <row r="1181" s="211" customFormat="true" ht="15" customHeight="true" x14ac:dyDescent="0.2">
      <c r="BA1181" s="472"/>
      <c r="BB1181" s="238"/>
      <c r="BC1181" s="472"/>
      <c r="BD1181" s="472"/>
      <c r="BE1181" s="472"/>
      <c r="BF1181" s="472"/>
      <c r="BG1181" s="472"/>
      <c r="BH1181" s="472"/>
      <c r="BI1181" s="472"/>
      <c r="BJ1181" s="472"/>
      <c r="BK1181" s="472"/>
      <c r="BL1181" s="472"/>
      <c r="BM1181" s="472"/>
      <c r="BN1181" s="472"/>
      <c r="BO1181" s="472"/>
      <c r="BP1181" s="472"/>
      <c r="BQ1181" s="472"/>
      <c r="BR1181" s="472"/>
      <c r="BS1181" s="472"/>
      <c r="BT1181" s="472"/>
      <c r="BU1181" s="472"/>
      <c r="BV1181" s="472"/>
      <c r="BW1181" s="472"/>
    </row>
    <row r="1182" s="211" customFormat="true" ht="15" customHeight="true" x14ac:dyDescent="0.2">
      <c r="BA1182" s="472"/>
      <c r="BB1182" s="238"/>
      <c r="BC1182" s="472"/>
      <c r="BD1182" s="472"/>
      <c r="BE1182" s="472"/>
      <c r="BF1182" s="472"/>
      <c r="BG1182" s="472"/>
      <c r="BH1182" s="472"/>
      <c r="BI1182" s="472"/>
      <c r="BJ1182" s="472"/>
      <c r="BK1182" s="472"/>
      <c r="BL1182" s="472"/>
      <c r="BM1182" s="472"/>
      <c r="BN1182" s="472"/>
      <c r="BO1182" s="472"/>
      <c r="BP1182" s="472"/>
      <c r="BQ1182" s="472"/>
      <c r="BR1182" s="472"/>
      <c r="BS1182" s="472"/>
      <c r="BT1182" s="472"/>
      <c r="BU1182" s="472"/>
      <c r="BV1182" s="472"/>
      <c r="BW1182" s="472"/>
    </row>
    <row r="1183" s="211" customFormat="true" ht="15" customHeight="true" x14ac:dyDescent="0.2">
      <c r="BA1183" s="472"/>
      <c r="BB1183" s="238"/>
      <c r="BC1183" s="472"/>
      <c r="BD1183" s="472"/>
      <c r="BE1183" s="472"/>
      <c r="BF1183" s="472"/>
      <c r="BG1183" s="472"/>
      <c r="BH1183" s="472"/>
      <c r="BI1183" s="472"/>
      <c r="BJ1183" s="472"/>
      <c r="BK1183" s="472"/>
      <c r="BL1183" s="472"/>
      <c r="BM1183" s="472"/>
      <c r="BN1183" s="472"/>
      <c r="BO1183" s="472"/>
      <c r="BP1183" s="472"/>
      <c r="BQ1183" s="472"/>
      <c r="BR1183" s="472"/>
      <c r="BS1183" s="472"/>
      <c r="BT1183" s="472"/>
      <c r="BU1183" s="472"/>
      <c r="BV1183" s="472"/>
      <c r="BW1183" s="472"/>
    </row>
    <row r="1184" s="211" customFormat="true" ht="15" customHeight="true" x14ac:dyDescent="0.2">
      <c r="BA1184" s="472"/>
      <c r="BB1184" s="238"/>
      <c r="BC1184" s="472"/>
      <c r="BD1184" s="472"/>
      <c r="BE1184" s="472"/>
      <c r="BF1184" s="472"/>
      <c r="BG1184" s="472"/>
      <c r="BH1184" s="472"/>
      <c r="BI1184" s="472"/>
      <c r="BJ1184" s="472"/>
      <c r="BK1184" s="472"/>
      <c r="BL1184" s="472"/>
      <c r="BM1184" s="472"/>
      <c r="BN1184" s="472"/>
      <c r="BO1184" s="472"/>
      <c r="BP1184" s="472"/>
      <c r="BQ1184" s="472"/>
      <c r="BR1184" s="472"/>
      <c r="BS1184" s="472"/>
      <c r="BT1184" s="472"/>
      <c r="BU1184" s="472"/>
      <c r="BV1184" s="472"/>
      <c r="BW1184" s="472"/>
    </row>
    <row r="1185" s="211" customFormat="true" ht="15" customHeight="true" x14ac:dyDescent="0.2">
      <c r="BA1185" s="472"/>
      <c r="BB1185" s="238"/>
      <c r="BC1185" s="472"/>
      <c r="BD1185" s="472"/>
      <c r="BE1185" s="472"/>
      <c r="BF1185" s="472"/>
      <c r="BG1185" s="472"/>
      <c r="BH1185" s="472"/>
      <c r="BI1185" s="472"/>
      <c r="BJ1185" s="472"/>
      <c r="BK1185" s="472"/>
      <c r="BL1185" s="472"/>
      <c r="BM1185" s="472"/>
      <c r="BN1185" s="472"/>
      <c r="BO1185" s="472"/>
      <c r="BP1185" s="472"/>
      <c r="BQ1185" s="472"/>
      <c r="BR1185" s="472"/>
      <c r="BS1185" s="472"/>
      <c r="BT1185" s="472"/>
      <c r="BU1185" s="472"/>
      <c r="BV1185" s="472"/>
      <c r="BW1185" s="472"/>
    </row>
    <row r="1186" s="211" customFormat="true" ht="15" customHeight="true" x14ac:dyDescent="0.2">
      <c r="BA1186" s="472"/>
      <c r="BB1186" s="238"/>
      <c r="BC1186" s="472"/>
      <c r="BD1186" s="472"/>
      <c r="BE1186" s="472"/>
      <c r="BF1186" s="472"/>
      <c r="BG1186" s="472"/>
      <c r="BH1186" s="472"/>
      <c r="BI1186" s="472"/>
      <c r="BJ1186" s="472"/>
      <c r="BK1186" s="472"/>
      <c r="BL1186" s="472"/>
      <c r="BM1186" s="472"/>
      <c r="BN1186" s="472"/>
      <c r="BO1186" s="472"/>
      <c r="BP1186" s="472"/>
      <c r="BQ1186" s="472"/>
      <c r="BR1186" s="472"/>
      <c r="BS1186" s="472"/>
      <c r="BT1186" s="472"/>
      <c r="BU1186" s="472"/>
      <c r="BV1186" s="472"/>
      <c r="BW1186" s="472"/>
    </row>
    <row r="1187" s="211" customFormat="true" ht="15" customHeight="true" x14ac:dyDescent="0.2">
      <c r="BA1187" s="472"/>
      <c r="BB1187" s="238"/>
      <c r="BC1187" s="472"/>
      <c r="BD1187" s="472"/>
      <c r="BE1187" s="472"/>
      <c r="BF1187" s="472"/>
      <c r="BG1187" s="472"/>
      <c r="BH1187" s="472"/>
      <c r="BI1187" s="472"/>
      <c r="BJ1187" s="472"/>
      <c r="BK1187" s="472"/>
      <c r="BL1187" s="472"/>
      <c r="BM1187" s="472"/>
      <c r="BN1187" s="472"/>
      <c r="BO1187" s="472"/>
      <c r="BP1187" s="472"/>
      <c r="BQ1187" s="472"/>
      <c r="BR1187" s="472"/>
      <c r="BS1187" s="472"/>
      <c r="BT1187" s="472"/>
      <c r="BU1187" s="472"/>
      <c r="BV1187" s="472"/>
      <c r="BW1187" s="472"/>
    </row>
    <row r="1188" s="211" customFormat="true" ht="15" customHeight="true" x14ac:dyDescent="0.2">
      <c r="BA1188" s="472"/>
      <c r="BB1188" s="238"/>
      <c r="BC1188" s="472"/>
      <c r="BD1188" s="472"/>
      <c r="BE1188" s="472"/>
      <c r="BF1188" s="472"/>
      <c r="BG1188" s="472"/>
      <c r="BH1188" s="472"/>
      <c r="BI1188" s="472"/>
      <c r="BJ1188" s="472"/>
      <c r="BK1188" s="472"/>
      <c r="BL1188" s="472"/>
      <c r="BM1188" s="472"/>
      <c r="BN1188" s="472"/>
      <c r="BO1188" s="472"/>
      <c r="BP1188" s="472"/>
      <c r="BQ1188" s="472"/>
      <c r="BR1188" s="472"/>
      <c r="BS1188" s="472"/>
      <c r="BT1188" s="472"/>
      <c r="BU1188" s="472"/>
      <c r="BV1188" s="472"/>
      <c r="BW1188" s="472"/>
    </row>
    <row r="1189" s="211" customFormat="true" ht="15" customHeight="true" x14ac:dyDescent="0.2">
      <c r="BA1189" s="472"/>
      <c r="BB1189" s="238"/>
      <c r="BC1189" s="472"/>
      <c r="BD1189" s="472"/>
      <c r="BE1189" s="472"/>
      <c r="BF1189" s="472"/>
      <c r="BG1189" s="472"/>
      <c r="BH1189" s="472"/>
      <c r="BI1189" s="472"/>
      <c r="BJ1189" s="472"/>
      <c r="BK1189" s="472"/>
      <c r="BL1189" s="472"/>
      <c r="BM1189" s="472"/>
      <c r="BN1189" s="472"/>
      <c r="BO1189" s="472"/>
      <c r="BP1189" s="472"/>
      <c r="BQ1189" s="472"/>
      <c r="BR1189" s="472"/>
      <c r="BS1189" s="472"/>
      <c r="BT1189" s="472"/>
      <c r="BU1189" s="472"/>
      <c r="BV1189" s="472"/>
      <c r="BW1189" s="472"/>
    </row>
    <row r="1190" s="211" customFormat="true" ht="15" customHeight="true" x14ac:dyDescent="0.2">
      <c r="BA1190" s="472"/>
      <c r="BB1190" s="238"/>
      <c r="BC1190" s="472"/>
      <c r="BD1190" s="472"/>
      <c r="BE1190" s="472"/>
      <c r="BF1190" s="472"/>
      <c r="BG1190" s="472"/>
      <c r="BH1190" s="472"/>
      <c r="BI1190" s="472"/>
      <c r="BJ1190" s="472"/>
      <c r="BK1190" s="472"/>
      <c r="BL1190" s="472"/>
      <c r="BM1190" s="472"/>
      <c r="BN1190" s="472"/>
      <c r="BO1190" s="472"/>
      <c r="BP1190" s="472"/>
      <c r="BQ1190" s="472"/>
      <c r="BR1190" s="472"/>
      <c r="BS1190" s="472"/>
      <c r="BT1190" s="472"/>
      <c r="BU1190" s="472"/>
      <c r="BV1190" s="472"/>
      <c r="BW1190" s="472"/>
    </row>
    <row r="1191" s="211" customFormat="true" ht="15" customHeight="true" x14ac:dyDescent="0.2">
      <c r="BA1191" s="472"/>
      <c r="BB1191" s="238"/>
      <c r="BC1191" s="472"/>
      <c r="BD1191" s="472"/>
      <c r="BE1191" s="472"/>
      <c r="BF1191" s="472"/>
      <c r="BG1191" s="472"/>
      <c r="BH1191" s="472"/>
      <c r="BI1191" s="472"/>
      <c r="BJ1191" s="472"/>
      <c r="BK1191" s="472"/>
      <c r="BL1191" s="472"/>
      <c r="BM1191" s="472"/>
      <c r="BN1191" s="472"/>
      <c r="BO1191" s="472"/>
      <c r="BP1191" s="472"/>
      <c r="BQ1191" s="472"/>
      <c r="BR1191" s="472"/>
      <c r="BS1191" s="472"/>
      <c r="BT1191" s="472"/>
      <c r="BU1191" s="472"/>
      <c r="BV1191" s="472"/>
      <c r="BW1191" s="472"/>
    </row>
    <row r="1192" s="211" customFormat="true" ht="15" customHeight="true" x14ac:dyDescent="0.2">
      <c r="BA1192" s="472"/>
      <c r="BB1192" s="238"/>
      <c r="BC1192" s="472"/>
      <c r="BD1192" s="472"/>
      <c r="BE1192" s="472"/>
      <c r="BF1192" s="472"/>
      <c r="BG1192" s="472"/>
      <c r="BH1192" s="472"/>
      <c r="BI1192" s="472"/>
      <c r="BJ1192" s="472"/>
      <c r="BK1192" s="472"/>
      <c r="BL1192" s="472"/>
      <c r="BM1192" s="472"/>
      <c r="BN1192" s="472"/>
      <c r="BO1192" s="472"/>
      <c r="BP1192" s="472"/>
      <c r="BQ1192" s="472"/>
      <c r="BR1192" s="472"/>
      <c r="BS1192" s="472"/>
      <c r="BT1192" s="472"/>
      <c r="BU1192" s="472"/>
      <c r="BV1192" s="472"/>
      <c r="BW1192" s="472"/>
    </row>
    <row r="1193" s="211" customFormat="true" ht="15" customHeight="true" x14ac:dyDescent="0.2">
      <c r="BA1193" s="472"/>
      <c r="BB1193" s="238"/>
      <c r="BC1193" s="472"/>
      <c r="BD1193" s="472"/>
      <c r="BE1193" s="472"/>
      <c r="BF1193" s="472"/>
      <c r="BG1193" s="472"/>
      <c r="BH1193" s="472"/>
      <c r="BI1193" s="472"/>
      <c r="BJ1193" s="472"/>
      <c r="BK1193" s="472"/>
      <c r="BL1193" s="472"/>
      <c r="BM1193" s="472"/>
      <c r="BN1193" s="472"/>
      <c r="BO1193" s="472"/>
      <c r="BP1193" s="472"/>
      <c r="BQ1193" s="472"/>
      <c r="BR1193" s="472"/>
      <c r="BS1193" s="472"/>
      <c r="BT1193" s="472"/>
      <c r="BU1193" s="472"/>
      <c r="BV1193" s="472"/>
      <c r="BW1193" s="472"/>
    </row>
    <row r="1194" s="211" customFormat="true" ht="15" customHeight="true" x14ac:dyDescent="0.2">
      <c r="BA1194" s="472"/>
      <c r="BB1194" s="238"/>
      <c r="BC1194" s="472"/>
      <c r="BD1194" s="472"/>
      <c r="BE1194" s="472"/>
      <c r="BF1194" s="472"/>
      <c r="BG1194" s="472"/>
      <c r="BH1194" s="472"/>
      <c r="BI1194" s="472"/>
      <c r="BJ1194" s="472"/>
      <c r="BK1194" s="472"/>
      <c r="BL1194" s="472"/>
      <c r="BM1194" s="472"/>
      <c r="BN1194" s="472"/>
      <c r="BO1194" s="472"/>
      <c r="BP1194" s="472"/>
      <c r="BQ1194" s="472"/>
      <c r="BR1194" s="472"/>
      <c r="BS1194" s="472"/>
      <c r="BT1194" s="472"/>
      <c r="BU1194" s="472"/>
      <c r="BV1194" s="472"/>
      <c r="BW1194" s="472"/>
    </row>
    <row r="1195" s="211" customFormat="true" ht="15" customHeight="true" x14ac:dyDescent="0.2">
      <c r="BA1195" s="472"/>
      <c r="BB1195" s="238"/>
      <c r="BC1195" s="472"/>
      <c r="BD1195" s="472"/>
      <c r="BE1195" s="472"/>
      <c r="BF1195" s="472"/>
      <c r="BG1195" s="472"/>
      <c r="BH1195" s="472"/>
      <c r="BI1195" s="472"/>
      <c r="BJ1195" s="472"/>
      <c r="BK1195" s="472"/>
      <c r="BL1195" s="472"/>
      <c r="BM1195" s="472"/>
      <c r="BN1195" s="472"/>
      <c r="BO1195" s="472"/>
      <c r="BP1195" s="472"/>
      <c r="BQ1195" s="472"/>
      <c r="BR1195" s="472"/>
      <c r="BS1195" s="472"/>
      <c r="BT1195" s="472"/>
      <c r="BU1195" s="472"/>
      <c r="BV1195" s="472"/>
      <c r="BW1195" s="472"/>
    </row>
    <row r="1196" s="211" customFormat="true" ht="15" customHeight="true" x14ac:dyDescent="0.2">
      <c r="BA1196" s="472"/>
      <c r="BB1196" s="238"/>
      <c r="BC1196" s="472"/>
      <c r="BD1196" s="472"/>
      <c r="BE1196" s="472"/>
      <c r="BF1196" s="472"/>
      <c r="BG1196" s="472"/>
      <c r="BH1196" s="472"/>
      <c r="BI1196" s="472"/>
      <c r="BJ1196" s="472"/>
      <c r="BK1196" s="472"/>
      <c r="BL1196" s="472"/>
      <c r="BM1196" s="472"/>
      <c r="BN1196" s="472"/>
      <c r="BO1196" s="472"/>
      <c r="BP1196" s="472"/>
      <c r="BQ1196" s="472"/>
      <c r="BR1196" s="472"/>
      <c r="BS1196" s="472"/>
      <c r="BT1196" s="472"/>
      <c r="BU1196" s="472"/>
      <c r="BV1196" s="472"/>
      <c r="BW1196" s="472"/>
    </row>
    <row r="1197" s="211" customFormat="true" ht="15" customHeight="true" x14ac:dyDescent="0.2">
      <c r="BA1197" s="472"/>
      <c r="BB1197" s="238"/>
      <c r="BC1197" s="472"/>
      <c r="BD1197" s="472"/>
      <c r="BE1197" s="472"/>
      <c r="BF1197" s="472"/>
      <c r="BG1197" s="472"/>
      <c r="BH1197" s="472"/>
      <c r="BI1197" s="472"/>
      <c r="BJ1197" s="472"/>
      <c r="BK1197" s="472"/>
      <c r="BL1197" s="472"/>
      <c r="BM1197" s="472"/>
      <c r="BN1197" s="472"/>
      <c r="BO1197" s="472"/>
      <c r="BP1197" s="472"/>
      <c r="BQ1197" s="472"/>
      <c r="BR1197" s="472"/>
      <c r="BS1197" s="472"/>
      <c r="BT1197" s="472"/>
      <c r="BU1197" s="472"/>
      <c r="BV1197" s="472"/>
      <c r="BW1197" s="472"/>
    </row>
    <row r="1198" s="211" customFormat="true" ht="15" customHeight="true" x14ac:dyDescent="0.2">
      <c r="BA1198" s="472"/>
      <c r="BB1198" s="238"/>
      <c r="BC1198" s="472"/>
      <c r="BD1198" s="472"/>
      <c r="BE1198" s="472"/>
      <c r="BF1198" s="472"/>
      <c r="BG1198" s="472"/>
      <c r="BH1198" s="472"/>
      <c r="BI1198" s="472"/>
      <c r="BJ1198" s="472"/>
      <c r="BK1198" s="472"/>
      <c r="BL1198" s="472"/>
      <c r="BM1198" s="472"/>
      <c r="BN1198" s="472"/>
      <c r="BO1198" s="472"/>
      <c r="BP1198" s="472"/>
      <c r="BQ1198" s="472"/>
      <c r="BR1198" s="472"/>
      <c r="BS1198" s="472"/>
      <c r="BT1198" s="472"/>
      <c r="BU1198" s="472"/>
      <c r="BV1198" s="472"/>
      <c r="BW1198" s="472"/>
    </row>
    <row r="1199" s="211" customFormat="true" ht="15" customHeight="true" x14ac:dyDescent="0.2">
      <c r="BA1199" s="472"/>
      <c r="BB1199" s="238"/>
      <c r="BC1199" s="472"/>
      <c r="BD1199" s="472"/>
      <c r="BE1199" s="472"/>
      <c r="BF1199" s="472"/>
      <c r="BG1199" s="472"/>
      <c r="BH1199" s="472"/>
      <c r="BI1199" s="472"/>
      <c r="BJ1199" s="472"/>
      <c r="BK1199" s="472"/>
      <c r="BL1199" s="472"/>
      <c r="BM1199" s="472"/>
      <c r="BN1199" s="472"/>
      <c r="BO1199" s="472"/>
      <c r="BP1199" s="472"/>
      <c r="BQ1199" s="472"/>
      <c r="BR1199" s="472"/>
      <c r="BS1199" s="472"/>
      <c r="BT1199" s="472"/>
      <c r="BU1199" s="472"/>
      <c r="BV1199" s="472"/>
      <c r="BW1199" s="472"/>
    </row>
    <row r="1200" s="211" customFormat="true" ht="15" customHeight="true" x14ac:dyDescent="0.2">
      <c r="BA1200" s="472"/>
      <c r="BB1200" s="238"/>
      <c r="BC1200" s="472"/>
      <c r="BD1200" s="472"/>
      <c r="BE1200" s="472"/>
      <c r="BF1200" s="472"/>
      <c r="BG1200" s="472"/>
      <c r="BH1200" s="472"/>
      <c r="BI1200" s="472"/>
      <c r="BJ1200" s="472"/>
      <c r="BK1200" s="472"/>
      <c r="BL1200" s="472"/>
      <c r="BM1200" s="472"/>
      <c r="BN1200" s="472"/>
      <c r="BO1200" s="472"/>
      <c r="BP1200" s="472"/>
      <c r="BQ1200" s="472"/>
      <c r="BR1200" s="472"/>
      <c r="BS1200" s="472"/>
      <c r="BT1200" s="472"/>
      <c r="BU1200" s="472"/>
      <c r="BV1200" s="472"/>
      <c r="BW1200" s="472"/>
    </row>
  </sheetData>
  <mergeCells count="843">
    <mergeCell ref="BA341:BA342"/>
    <mergeCell ref="BA343:BA344"/>
    <mergeCell ref="BA345:BA346"/>
    <mergeCell ref="BA347:BA348"/>
    <mergeCell ref="BA349:BA350"/>
    <mergeCell ref="BA351:BA352"/>
    <mergeCell ref="BA353:BA354"/>
    <mergeCell ref="BA153:BA162"/>
    <mergeCell ref="BA261:BA263"/>
    <mergeCell ref="BA264:BA267"/>
    <mergeCell ref="BA268:BA270"/>
    <mergeCell ref="BA271:BA273"/>
    <mergeCell ref="BA274:BA276"/>
    <mergeCell ref="BA277:BA284"/>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50:BA52"/>
    <mergeCell ref="A53:A55"/>
    <mergeCell ref="BA53:BA55"/>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A39:A40"/>
    <mergeCell ref="A50:A52"/>
    <mergeCell ref="A41:A42"/>
    <mergeCell ref="A43:A44"/>
    <mergeCell ref="A45:A46"/>
    <mergeCell ref="A58:A70"/>
    <mergeCell ref="C56:G56"/>
    <mergeCell ref="H56:L56"/>
    <mergeCell ref="M56:Q56"/>
    <mergeCell ref="M120:Q120"/>
    <mergeCell ref="BA29:BA30"/>
    <mergeCell ref="A31:A32"/>
    <mergeCell ref="BA31:BA32"/>
    <mergeCell ref="A33:A34"/>
    <mergeCell ref="BA33:BA34"/>
    <mergeCell ref="BA35:BA36"/>
    <mergeCell ref="BA37:BA38"/>
    <mergeCell ref="C14:G14"/>
    <mergeCell ref="H14:L14"/>
    <mergeCell ref="M27:Q27"/>
    <mergeCell ref="M14:Q14"/>
    <mergeCell ref="A16:A17"/>
    <mergeCell ref="A18:A21"/>
    <mergeCell ref="A22:A23"/>
    <mergeCell ref="A24:A26"/>
    <mergeCell ref="A29:A30"/>
    <mergeCell ref="A35:A36"/>
    <mergeCell ref="A37:A38"/>
    <mergeCell ref="C27:G27"/>
    <mergeCell ref="H27:L27"/>
    <mergeCell ref="A122:A123"/>
    <mergeCell ref="A124:A127"/>
    <mergeCell ref="A128:A129"/>
    <mergeCell ref="A130:A132"/>
    <mergeCell ref="A108:B108"/>
    <mergeCell ref="C120:G120"/>
    <mergeCell ref="H120:L120"/>
    <mergeCell ref="C133:G133"/>
    <mergeCell ref="H133:L133"/>
    <mergeCell ref="M133:Q133"/>
    <mergeCell ref="A135:A139"/>
    <mergeCell ref="A151:A152"/>
    <mergeCell ref="A208:B208"/>
    <mergeCell ref="C220:G220"/>
    <mergeCell ref="A153:A161"/>
    <mergeCell ref="A1025:C1025"/>
    <mergeCell ref="A1026:B1026"/>
    <mergeCell ref="A1031:A1033"/>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A1034:C1034"/>
    <mergeCell ref="C399:F399"/>
    <mergeCell ref="H220:L220"/>
    <mergeCell ref="M220:Q220"/>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9:I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E431"/>
    <mergeCell ref="H431:J431"/>
    <mergeCell ref="M431:O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0:G460"/>
    <mergeCell ref="H460:L460"/>
    <mergeCell ref="M460:Q460"/>
    <mergeCell ref="C461:D462"/>
    <mergeCell ref="E461:G461"/>
    <mergeCell ref="H461:I462"/>
    <mergeCell ref="J461:L461"/>
    <mergeCell ref="M461:N462"/>
    <mergeCell ref="O461:Q461"/>
    <mergeCell ref="C465:D465"/>
    <mergeCell ref="H465:I465"/>
    <mergeCell ref="M465:N465"/>
    <mergeCell ref="C466:E466"/>
    <mergeCell ref="H466:J466"/>
    <mergeCell ref="M466:O466"/>
    <mergeCell ref="C463:D463"/>
    <mergeCell ref="H463:I463"/>
    <mergeCell ref="M463:N463"/>
    <mergeCell ref="C464:D464"/>
    <mergeCell ref="H464:I464"/>
    <mergeCell ref="M464:N464"/>
    <mergeCell ref="C470:D470"/>
    <mergeCell ref="H470:I470"/>
    <mergeCell ref="M470:N470"/>
    <mergeCell ref="C471:D471"/>
    <mergeCell ref="H471:I471"/>
    <mergeCell ref="M471:N471"/>
    <mergeCell ref="C467:D468"/>
    <mergeCell ref="H467:I468"/>
    <mergeCell ref="M467: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8:D498"/>
    <mergeCell ref="H498:I498"/>
    <mergeCell ref="M498:N498"/>
    <mergeCell ref="C499:D499"/>
    <mergeCell ref="H499:I499"/>
    <mergeCell ref="M499:N499"/>
    <mergeCell ref="C496:E496"/>
    <mergeCell ref="H496:J496"/>
    <mergeCell ref="M496:O496"/>
    <mergeCell ref="C497:D497"/>
    <mergeCell ref="H497:I497"/>
    <mergeCell ref="M497:N497"/>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0:D640"/>
    <mergeCell ref="H640:I640"/>
    <mergeCell ref="M640:N640"/>
    <mergeCell ref="C641:D641"/>
    <mergeCell ref="H641:I641"/>
    <mergeCell ref="M641:N641"/>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180975</xdr:rowOff>
                  </from>
                  <to>
                    <xdr:col>1</xdr:col>
                    <xdr:colOff>1704975</xdr:colOff>
                    <xdr:row>400</xdr:row>
                    <xdr:rowOff>66675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09A18-3BED-4ADF-95D6-A0DB2299D7C8}">
  <sheetPr codeName="Feuil9"/>
  <dimension ref="A1:CZ1200"/>
  <sheetViews>
    <sheetView showGridLines="false" workbookViewId="0"/>
  </sheetViews>
  <sheetFormatPr defaultColWidth="9.140625" defaultRowHeight="15" customHeight="true" x14ac:dyDescent="0.2"/>
  <cols>
    <col min="1" max="1" width="31.5703125" style="391" customWidth="true"/>
    <col min="2" max="2" width="41.5703125" style="391" customWidth="true"/>
    <col min="3" max="17" width="10.7109375" style="391" customWidth="true"/>
    <col min="18" max="21" width="12.5703125" style="391" customWidth="true"/>
    <col min="22" max="52" width="12.5703125" style="211" customWidth="true"/>
    <col min="53" max="53" width="31.5703125" style="472" customWidth="true"/>
    <col min="54" max="54" width="41.5703125" style="238" customWidth="true"/>
    <col min="55" max="69" width="9.140625" style="472"/>
    <col min="70" max="73" width="12.5703125" style="472" customWidth="true"/>
    <col min="74" max="104" width="12.5703125" style="211" customWidth="true"/>
    <col min="105" max="16384" width="9.140625" style="391"/>
  </cols>
  <sheetData>
    <row r="1" s="111" customFormat="true" ht="18" customHeight="true" x14ac:dyDescent="0.2">
      <c r="V1" s="211"/>
      <c r="W1" s="211"/>
      <c r="X1" s="211"/>
      <c r="Y1" s="211"/>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V1" s="211"/>
      <c r="BW1" s="211"/>
      <c r="BX1" s="211"/>
      <c r="BY1" s="211"/>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Angola</v>
      </c>
      <c r="B2" s="226"/>
      <c r="V2" s="211"/>
      <c r="W2" s="211"/>
      <c r="X2" s="211"/>
      <c r="Y2" s="211"/>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V2" s="211"/>
      <c r="BW2" s="211"/>
      <c r="BX2" s="211"/>
      <c r="BY2" s="211"/>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2007</v>
      </c>
      <c r="B3" s="228"/>
      <c r="V3" s="211"/>
      <c r="W3" s="211"/>
      <c r="X3" s="211"/>
      <c r="Y3" s="211"/>
      <c r="Z3" s="211"/>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V3" s="211"/>
      <c r="BW3" s="211"/>
      <c r="BX3" s="211"/>
      <c r="BY3" s="211"/>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94</v>
      </c>
      <c r="B4" s="228"/>
      <c r="V4" s="211"/>
      <c r="W4" s="211"/>
      <c r="X4" s="211"/>
      <c r="Y4" s="211"/>
      <c r="Z4" s="211"/>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V4" s="211"/>
      <c r="BW4" s="211"/>
      <c r="BX4" s="211"/>
      <c r="BY4" s="211"/>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95</v>
      </c>
      <c r="B5" s="228"/>
      <c r="V5" s="211"/>
      <c r="W5" s="211"/>
      <c r="X5" s="211"/>
      <c r="Y5" s="211"/>
      <c r="Z5" s="211"/>
      <c r="AA5" s="211"/>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V5" s="211"/>
      <c r="BW5" s="211"/>
      <c r="BX5" s="211"/>
      <c r="BY5" s="211"/>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96</v>
      </c>
      <c r="B6" s="230"/>
      <c r="V6" s="211"/>
      <c r="W6" s="211"/>
      <c r="X6" s="211"/>
      <c r="Y6" s="211"/>
      <c r="Z6" s="211"/>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V6" s="211"/>
      <c r="BW6" s="211"/>
      <c r="BX6" s="211"/>
      <c r="BY6" s="211"/>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V7" s="211"/>
      <c r="W7" s="211"/>
      <c r="X7" s="211"/>
      <c r="Y7" s="211"/>
      <c r="Z7" s="211"/>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V7" s="211"/>
      <c r="BW7" s="211"/>
      <c r="BX7" s="211"/>
      <c r="BY7" s="211"/>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V8" s="211"/>
      <c r="W8" s="211"/>
      <c r="X8" s="211"/>
      <c r="Y8" s="211"/>
      <c r="Z8" s="211"/>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V8" s="211"/>
      <c r="BW8" s="211"/>
      <c r="BX8" s="211"/>
      <c r="BY8" s="211"/>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132</v>
      </c>
      <c r="B9" s="233" t="str">
        <f>A1025</f>
        <v>MIS07</v>
      </c>
      <c r="V9" s="211"/>
      <c r="W9" s="211"/>
      <c r="X9" s="211"/>
      <c r="Y9" s="211"/>
      <c r="Z9" s="211"/>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V9" s="211"/>
      <c r="BW9" s="211"/>
      <c r="BX9" s="211"/>
      <c r="BY9" s="211"/>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700" t="str">
        <f>B1028</f>
        <v/>
      </c>
      <c r="B10" s="701"/>
      <c r="V10" s="211"/>
      <c r="W10" s="211"/>
      <c r="X10" s="211"/>
      <c r="Y10" s="211"/>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V10" s="211"/>
      <c r="BW10" s="211"/>
      <c r="BX10" s="211"/>
      <c r="BY10" s="211"/>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700" t="str">
        <f>B1027</f>
        <v>Time to improved source based on:</v>
      </c>
      <c r="B11" s="702" t="s">
        <v>134</v>
      </c>
      <c r="V11" s="211"/>
      <c r="W11" s="211"/>
      <c r="X11" s="211"/>
      <c r="Y11" s="211"/>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V11" s="211"/>
      <c r="BW11" s="211"/>
      <c r="BX11" s="211"/>
      <c r="BY11" s="211"/>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703"/>
      <c r="B12" s="701"/>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V12" s="211"/>
      <c r="BW12" s="211"/>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704"/>
      <c r="B13" s="705"/>
      <c r="V13" s="211"/>
      <c r="W13" s="211"/>
      <c r="X13" s="211"/>
      <c r="Y13" s="21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V13" s="211"/>
      <c r="BW13" s="211"/>
      <c r="BX13" s="211"/>
      <c r="BY13" s="211"/>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694" customFormat="true" ht="15" customHeight="true" x14ac:dyDescent="0.2">
      <c r="A14" s="115" t="s">
        <v>94</v>
      </c>
      <c r="B14" s="208"/>
      <c r="C14" s="2550" t="s">
        <v>113</v>
      </c>
      <c r="D14" s="2551"/>
      <c r="E14" s="2551"/>
      <c r="F14" s="2551"/>
      <c r="G14" s="2552"/>
      <c r="H14" s="2718" t="s">
        <v>38</v>
      </c>
      <c r="I14" s="2719"/>
      <c r="J14" s="2719"/>
      <c r="K14" s="2719"/>
      <c r="L14" s="2720"/>
      <c r="M14" s="2725" t="s">
        <v>37</v>
      </c>
      <c r="N14" s="2726"/>
      <c r="O14" s="2726"/>
      <c r="P14" s="2726"/>
      <c r="Q14" s="2727"/>
      <c r="R14" s="2240" t="s">
        <v>137</v>
      </c>
      <c r="S14" s="2246"/>
      <c r="T14" s="2246"/>
      <c r="U14" s="2247"/>
      <c r="V14" s="312"/>
      <c r="W14" s="312"/>
      <c r="X14" s="312"/>
      <c r="Y14" s="312"/>
      <c r="Z14" s="312"/>
      <c r="AA14" s="312"/>
      <c r="AB14" s="312"/>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696"/>
      <c r="BA14" s="217" t="s">
        <v>127</v>
      </c>
      <c r="BB14" s="115" t="s">
        <v>94</v>
      </c>
      <c r="BC14" s="2587" t="s">
        <v>113</v>
      </c>
      <c r="BD14" s="2588"/>
      <c r="BE14" s="2588"/>
      <c r="BF14" s="2588"/>
      <c r="BG14" s="2589"/>
      <c r="BH14" s="2590" t="s">
        <v>38</v>
      </c>
      <c r="BI14" s="2588"/>
      <c r="BJ14" s="2588"/>
      <c r="BK14" s="2588"/>
      <c r="BL14" s="2589"/>
      <c r="BM14" s="2590" t="s">
        <v>37</v>
      </c>
      <c r="BN14" s="2588"/>
      <c r="BO14" s="2588"/>
      <c r="BP14" s="2588"/>
      <c r="BQ14" s="2591"/>
      <c r="BR14" s="2043" t="s">
        <v>137</v>
      </c>
      <c r="BS14" s="2044"/>
      <c r="BT14" s="2044"/>
      <c r="BU14" s="2044"/>
      <c r="BV14" s="2156"/>
      <c r="BW14" s="2156"/>
      <c r="BX14" s="2156"/>
      <c r="BY14" s="2157"/>
      <c r="BZ14" s="215"/>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694" customFormat="true" ht="84" x14ac:dyDescent="0.2">
      <c r="A15" s="182" t="s">
        <v>86</v>
      </c>
      <c r="B15" s="242"/>
      <c r="C15" s="269" t="s">
        <v>0</v>
      </c>
      <c r="D15" s="270" t="s">
        <v>1</v>
      </c>
      <c r="E15" s="270" t="s">
        <v>2</v>
      </c>
      <c r="F15" s="270" t="s">
        <v>3</v>
      </c>
      <c r="G15" s="271" t="s">
        <v>4</v>
      </c>
      <c r="H15" s="1338" t="s">
        <v>0</v>
      </c>
      <c r="I15" s="1298" t="s">
        <v>1</v>
      </c>
      <c r="J15" s="1298" t="s">
        <v>2</v>
      </c>
      <c r="K15" s="1298" t="s">
        <v>3</v>
      </c>
      <c r="L15" s="1299" t="s">
        <v>4</v>
      </c>
      <c r="M15" s="1328" t="s">
        <v>0</v>
      </c>
      <c r="N15" s="1298" t="s">
        <v>1</v>
      </c>
      <c r="O15" s="1298" t="s">
        <v>2</v>
      </c>
      <c r="P15" s="1298" t="s">
        <v>3</v>
      </c>
      <c r="Q15" s="1348" t="s">
        <v>4</v>
      </c>
      <c r="R15" s="1338" t="s">
        <v>229</v>
      </c>
      <c r="S15" s="1298" t="s">
        <v>230</v>
      </c>
      <c r="T15" s="1298" t="s">
        <v>231</v>
      </c>
      <c r="U15" s="1300" t="s">
        <v>232</v>
      </c>
      <c r="V15" s="312"/>
      <c r="W15" s="312"/>
      <c r="X15" s="312"/>
      <c r="Y15" s="312"/>
      <c r="Z15" s="312"/>
      <c r="AA15" s="312"/>
      <c r="AB15" s="312"/>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696"/>
      <c r="BA15" s="192" t="s">
        <v>118</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229</v>
      </c>
      <c r="BS15" s="166" t="s">
        <v>230</v>
      </c>
      <c r="BT15" s="166" t="s">
        <v>231</v>
      </c>
      <c r="BU15" s="2121" t="s">
        <v>232</v>
      </c>
      <c r="BV15" s="2158"/>
      <c r="BW15" s="2158"/>
      <c r="BX15" s="2158"/>
      <c r="BY15" s="2159"/>
      <c r="BZ15" s="2159"/>
      <c r="CA15" s="2159"/>
      <c r="CB15" s="2159"/>
      <c r="CC15" s="2159"/>
      <c r="CD15" s="2159"/>
      <c r="CE15" s="2159"/>
      <c r="CF15" s="2159"/>
      <c r="CG15" s="2159"/>
      <c r="CH15" s="2159"/>
      <c r="CI15" s="2159"/>
      <c r="CJ15" s="2159"/>
      <c r="CK15" s="2159"/>
      <c r="CL15" s="2159"/>
      <c r="CM15" s="2159"/>
      <c r="CN15" s="2159"/>
      <c r="CO15" s="2159"/>
      <c r="CP15" s="2159"/>
      <c r="CQ15" s="2159"/>
      <c r="CR15" s="2159"/>
      <c r="CS15" s="2159"/>
      <c r="CT15" s="2159"/>
      <c r="CU15" s="2159"/>
      <c r="CV15" s="2159"/>
      <c r="CW15" s="2159"/>
      <c r="CX15" s="2159"/>
      <c r="CY15" s="2159"/>
      <c r="CZ15" s="2159"/>
    </row>
    <row r="16" s="694" customFormat="true" ht="15" customHeight="true" x14ac:dyDescent="0.2">
      <c r="A16" s="2728" t="s">
        <v>13</v>
      </c>
      <c r="B16" s="1477" t="s">
        <v>14</v>
      </c>
      <c r="C16" s="1374">
        <v>24.620911537725224</v>
      </c>
      <c r="D16" s="1375">
        <v>56.169909621028054</v>
      </c>
      <c r="E16" s="1375">
        <v>79.427198608288364</v>
      </c>
      <c r="F16" s="1375">
        <v>96.392387148863051</v>
      </c>
      <c r="G16" s="1376">
        <v>99.399151380077242</v>
      </c>
      <c r="H16" s="1377">
        <v>86.697230070880551</v>
      </c>
      <c r="I16" s="1375">
        <v>90.340665285538989</v>
      </c>
      <c r="J16" s="1375">
        <v>98.018039367225569</v>
      </c>
      <c r="K16" s="1375">
        <v>99.274994776652292</v>
      </c>
      <c r="L16" s="1378">
        <v>100</v>
      </c>
      <c r="M16" s="1379">
        <v>18.662466059676973</v>
      </c>
      <c r="N16" s="1375">
        <v>32.262839032411122</v>
      </c>
      <c r="O16" s="1375">
        <v>35.710557757963137</v>
      </c>
      <c r="P16" s="1375">
        <v>58.927682874509394</v>
      </c>
      <c r="Q16" s="1376">
        <v>67.007793061736791</v>
      </c>
      <c r="R16" s="1377">
        <v>46.461295739813288</v>
      </c>
      <c r="S16" s="1375">
        <v>52.982813155948435</v>
      </c>
      <c r="T16" s="1375">
        <v>100</v>
      </c>
      <c r="U16" s="2258">
        <v>60.512963460508828</v>
      </c>
      <c r="V16" s="312"/>
      <c r="W16" s="312"/>
      <c r="X16" s="312"/>
      <c r="Y16" s="312"/>
      <c r="Z16" s="312"/>
      <c r="AA16" s="312"/>
      <c r="AB16" s="312"/>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696"/>
      <c r="BA16" s="2592" t="s">
        <v>13</v>
      </c>
      <c r="BB16" s="147" t="s">
        <v>14</v>
      </c>
      <c r="BC16" s="1197" t="s">
        <v>35</v>
      </c>
      <c r="BD16" s="1217" t="s">
        <v>35</v>
      </c>
      <c r="BE16" s="1217" t="s">
        <v>35</v>
      </c>
      <c r="BF16" s="1217" t="s">
        <v>35</v>
      </c>
      <c r="BG16" s="1238" t="s">
        <v>35</v>
      </c>
      <c r="BH16" s="1259" t="s">
        <v>35</v>
      </c>
      <c r="BI16" s="1217" t="s">
        <v>35</v>
      </c>
      <c r="BJ16" s="1217" t="s">
        <v>35</v>
      </c>
      <c r="BK16" s="1217" t="s">
        <v>35</v>
      </c>
      <c r="BL16" s="1238" t="s">
        <v>35</v>
      </c>
      <c r="BM16" s="1259" t="s">
        <v>35</v>
      </c>
      <c r="BN16" s="1217" t="s">
        <v>35</v>
      </c>
      <c r="BO16" s="1217" t="s">
        <v>35</v>
      </c>
      <c r="BP16" s="1217" t="s">
        <v>35</v>
      </c>
      <c r="BQ16" s="1238" t="s">
        <v>35</v>
      </c>
      <c r="BR16" s="1259" t="s">
        <v>35</v>
      </c>
      <c r="BS16" s="1217" t="s">
        <v>35</v>
      </c>
      <c r="BT16" s="1217" t="s">
        <v>35</v>
      </c>
      <c r="BU16" s="2122" t="s">
        <v>35</v>
      </c>
      <c r="BV16" s="2160"/>
      <c r="BW16" s="2160"/>
      <c r="BX16" s="2160"/>
      <c r="BY16" s="2161"/>
      <c r="BZ16" s="2161"/>
      <c r="CA16" s="2161"/>
      <c r="CB16" s="2161"/>
      <c r="CC16" s="2161"/>
      <c r="CD16" s="2161"/>
      <c r="CE16" s="2161"/>
      <c r="CF16" s="2161"/>
      <c r="CG16" s="2161"/>
      <c r="CH16" s="2161"/>
      <c r="CI16" s="2161"/>
      <c r="CJ16" s="2161"/>
      <c r="CK16" s="2161"/>
      <c r="CL16" s="2161"/>
      <c r="CM16" s="2161"/>
      <c r="CN16" s="2161"/>
      <c r="CO16" s="2161"/>
      <c r="CP16" s="2161"/>
      <c r="CQ16" s="2161"/>
      <c r="CR16" s="2161"/>
      <c r="CS16" s="2161"/>
      <c r="CT16" s="2161"/>
      <c r="CU16" s="2161"/>
      <c r="CV16" s="2161"/>
      <c r="CW16" s="2161"/>
      <c r="CX16" s="2161"/>
      <c r="CY16" s="2161"/>
      <c r="CZ16" s="2161"/>
    </row>
    <row r="17" s="694" customFormat="true" ht="15" customHeight="true" x14ac:dyDescent="0.2">
      <c r="A17" s="2729"/>
      <c r="B17" s="1478" t="s">
        <v>51</v>
      </c>
      <c r="C17" s="1380">
        <v>75.379088462275007</v>
      </c>
      <c r="D17" s="1381">
        <v>43.830090378972081</v>
      </c>
      <c r="E17" s="1381">
        <v>20.572801391711671</v>
      </c>
      <c r="F17" s="1381">
        <v>3.6076128511369712</v>
      </c>
      <c r="G17" s="1382">
        <v>0.60084861992277339</v>
      </c>
      <c r="H17" s="1383">
        <v>13.302769929119485</v>
      </c>
      <c r="I17" s="1381">
        <v>9.6593347144610338</v>
      </c>
      <c r="J17" s="1381">
        <v>1.9819606327744186</v>
      </c>
      <c r="K17" s="1381">
        <v>0.72500522334771633</v>
      </c>
      <c r="L17" s="1384">
        <v>0</v>
      </c>
      <c r="M17" s="1385">
        <v>81.337533940323041</v>
      </c>
      <c r="N17" s="1381">
        <v>67.73716096758892</v>
      </c>
      <c r="O17" s="1381">
        <v>64.28944224203687</v>
      </c>
      <c r="P17" s="1381">
        <v>41.072317125490528</v>
      </c>
      <c r="Q17" s="1382">
        <v>32.992206938263237</v>
      </c>
      <c r="R17" s="1383">
        <v>53.538704260186918</v>
      </c>
      <c r="S17" s="1381">
        <v>47.017186844051515</v>
      </c>
      <c r="T17" s="1381">
        <v>0</v>
      </c>
      <c r="U17" s="2259">
        <v>39.487036539490994</v>
      </c>
      <c r="V17" s="312"/>
      <c r="W17" s="312"/>
      <c r="X17" s="312"/>
      <c r="Y17" s="312"/>
      <c r="Z17" s="312"/>
      <c r="AA17" s="312"/>
      <c r="AB17" s="312"/>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696"/>
      <c r="BA17" s="2593"/>
      <c r="BB17" s="148" t="s">
        <v>51</v>
      </c>
      <c r="BC17" s="1198" t="s">
        <v>35</v>
      </c>
      <c r="BD17" s="1218" t="s">
        <v>35</v>
      </c>
      <c r="BE17" s="1218" t="s">
        <v>35</v>
      </c>
      <c r="BF17" s="1218" t="s">
        <v>35</v>
      </c>
      <c r="BG17" s="1239" t="s">
        <v>35</v>
      </c>
      <c r="BH17" s="1260" t="s">
        <v>35</v>
      </c>
      <c r="BI17" s="1218" t="s">
        <v>35</v>
      </c>
      <c r="BJ17" s="1218" t="s">
        <v>35</v>
      </c>
      <c r="BK17" s="1218" t="s">
        <v>35</v>
      </c>
      <c r="BL17" s="1239" t="s">
        <v>35</v>
      </c>
      <c r="BM17" s="1260" t="s">
        <v>35</v>
      </c>
      <c r="BN17" s="1218" t="s">
        <v>35</v>
      </c>
      <c r="BO17" s="1218" t="s">
        <v>35</v>
      </c>
      <c r="BP17" s="1218" t="s">
        <v>35</v>
      </c>
      <c r="BQ17" s="1239" t="s">
        <v>35</v>
      </c>
      <c r="BR17" s="1260" t="s">
        <v>35</v>
      </c>
      <c r="BS17" s="1218" t="s">
        <v>35</v>
      </c>
      <c r="BT17" s="1218" t="s">
        <v>35</v>
      </c>
      <c r="BU17" s="2123" t="s">
        <v>35</v>
      </c>
      <c r="BV17" s="2162"/>
      <c r="BW17" s="2162"/>
      <c r="BX17" s="2162"/>
      <c r="BY17" s="2163"/>
      <c r="BZ17" s="2163"/>
      <c r="CA17" s="2163"/>
      <c r="CB17" s="2163"/>
      <c r="CC17" s="2163"/>
      <c r="CD17" s="2163"/>
      <c r="CE17" s="2163"/>
      <c r="CF17" s="2163"/>
      <c r="CG17" s="2163"/>
      <c r="CH17" s="2163"/>
      <c r="CI17" s="2163"/>
      <c r="CJ17" s="2163"/>
      <c r="CK17" s="2163"/>
      <c r="CL17" s="2163"/>
      <c r="CM17" s="2163"/>
      <c r="CN17" s="2163"/>
      <c r="CO17" s="2163"/>
      <c r="CP17" s="2163"/>
      <c r="CQ17" s="2163"/>
      <c r="CR17" s="2163"/>
      <c r="CS17" s="2163"/>
      <c r="CT17" s="2163"/>
      <c r="CU17" s="2163"/>
      <c r="CV17" s="2163"/>
      <c r="CW17" s="2163"/>
      <c r="CX17" s="2163"/>
      <c r="CY17" s="2163"/>
      <c r="CZ17" s="2163"/>
    </row>
    <row r="18" s="694" customFormat="true" ht="15" customHeight="true" x14ac:dyDescent="0.2">
      <c r="A18" s="2729" t="s">
        <v>59</v>
      </c>
      <c r="B18" s="1478" t="s">
        <v>15</v>
      </c>
      <c r="C18" s="1380">
        <f>C16*MICS00!C23/100</f>
        <v>18.129135093946662</v>
      </c>
      <c r="D18" s="1386">
        <f>D16*MICS00!D23/100</f>
        <v>43.406101239087945</v>
      </c>
      <c r="E18" s="1386">
        <f>E16*MICS00!E23/100</f>
        <v>68.592322559025021</v>
      </c>
      <c r="F18" s="1386">
        <f>F16*MICS00!F23/100</f>
        <v>85.034853125666103</v>
      </c>
      <c r="G18" s="1387">
        <f>G16*MICS00!G23/100</f>
        <v>95.527959763852451</v>
      </c>
      <c r="H18" s="1388">
        <f>H16*MICS00!H23/100</f>
        <v>72.124659898525891</v>
      </c>
      <c r="I18" s="1386">
        <f>I16*MICS00!I23/100</f>
        <v>78.370649116096359</v>
      </c>
      <c r="J18" s="1386">
        <f>J16*MICS00!J23/100</f>
        <v>88.511564720952805</v>
      </c>
      <c r="K18" s="1386">
        <f>K16*MICS00!K23/100</f>
        <v>90.854522082583657</v>
      </c>
      <c r="L18" s="1389">
        <f>L16*MICS00!L23/100</f>
        <v>98.103422817223503</v>
      </c>
      <c r="M18" s="1380">
        <f>M16*MICS00!M23/100</f>
        <v>12.197636080663704</v>
      </c>
      <c r="N18" s="1386">
        <f>N16*MICS00!N23/100</f>
        <v>20.653746858176014</v>
      </c>
      <c r="O18" s="1386">
        <f>O16*MICS00!O23/100</f>
        <v>25.159320509296155</v>
      </c>
      <c r="P18" s="1386">
        <f>P16*MICS00!P23/100</f>
        <v>35.515337816575908</v>
      </c>
      <c r="Q18" s="1387">
        <f>Q16*MICS00!Q23/100</f>
        <v>49.753492860876193</v>
      </c>
      <c r="R18" s="1388">
        <f>R16*MICS00!R23/100</f>
        <v>44.318226360739892</v>
      </c>
      <c r="S18" s="1386">
        <f>S16*MICS00!S23/100</f>
        <v>49.147919300750097</v>
      </c>
      <c r="T18" s="1386">
        <f>T16*MICS00!T23/100</f>
        <v>72.659154519896646</v>
      </c>
      <c r="U18" s="1389">
        <f>U16*MICS00!U23/100</f>
        <v>55.905801381245929</v>
      </c>
      <c r="V18" s="312"/>
      <c r="W18" s="312"/>
      <c r="X18" s="312"/>
      <c r="Y18" s="312"/>
      <c r="Z18" s="312"/>
      <c r="AA18" s="312"/>
      <c r="AB18" s="312"/>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696"/>
      <c r="BA18" s="2593" t="s">
        <v>59</v>
      </c>
      <c r="BB18" s="148" t="s">
        <v>15</v>
      </c>
      <c r="BC18" s="1198" t="s">
        <v>35</v>
      </c>
      <c r="BD18" s="1218" t="s">
        <v>35</v>
      </c>
      <c r="BE18" s="1218" t="s">
        <v>35</v>
      </c>
      <c r="BF18" s="1218" t="s">
        <v>35</v>
      </c>
      <c r="BG18" s="1239" t="s">
        <v>35</v>
      </c>
      <c r="BH18" s="1260" t="s">
        <v>35</v>
      </c>
      <c r="BI18" s="1218" t="s">
        <v>35</v>
      </c>
      <c r="BJ18" s="1218" t="s">
        <v>35</v>
      </c>
      <c r="BK18" s="1218" t="s">
        <v>35</v>
      </c>
      <c r="BL18" s="1239" t="s">
        <v>35</v>
      </c>
      <c r="BM18" s="1260" t="s">
        <v>35</v>
      </c>
      <c r="BN18" s="1218" t="s">
        <v>35</v>
      </c>
      <c r="BO18" s="1218" t="s">
        <v>35</v>
      </c>
      <c r="BP18" s="1218" t="s">
        <v>35</v>
      </c>
      <c r="BQ18" s="1239" t="s">
        <v>35</v>
      </c>
      <c r="BR18" s="1260" t="s">
        <v>35</v>
      </c>
      <c r="BS18" s="1218" t="s">
        <v>35</v>
      </c>
      <c r="BT18" s="1218" t="s">
        <v>35</v>
      </c>
      <c r="BU18" s="2123" t="s">
        <v>35</v>
      </c>
      <c r="BV18" s="2162"/>
      <c r="BW18" s="2162"/>
      <c r="BX18" s="2162"/>
      <c r="BY18" s="2163"/>
      <c r="BZ18" s="2163"/>
      <c r="CA18" s="2163"/>
      <c r="CB18" s="2163"/>
      <c r="CC18" s="2163"/>
      <c r="CD18" s="2163"/>
      <c r="CE18" s="2163"/>
      <c r="CF18" s="2163"/>
      <c r="CG18" s="2163"/>
      <c r="CH18" s="2163"/>
      <c r="CI18" s="2163"/>
      <c r="CJ18" s="2163"/>
      <c r="CK18" s="2163"/>
      <c r="CL18" s="2163"/>
      <c r="CM18" s="2163"/>
      <c r="CN18" s="2163"/>
      <c r="CO18" s="2163"/>
      <c r="CP18" s="2163"/>
      <c r="CQ18" s="2163"/>
      <c r="CR18" s="2163"/>
      <c r="CS18" s="2163"/>
      <c r="CT18" s="2163"/>
      <c r="CU18" s="2163"/>
      <c r="CV18" s="2163"/>
      <c r="CW18" s="2163"/>
      <c r="CX18" s="2163"/>
      <c r="CY18" s="2163"/>
      <c r="CZ18" s="2163"/>
    </row>
    <row r="19" s="694" customFormat="true" ht="15" customHeight="true" x14ac:dyDescent="0.2">
      <c r="A19" s="2729"/>
      <c r="B19" s="1478" t="s">
        <v>16</v>
      </c>
      <c r="C19" s="1380">
        <f>C16*MICS00!C22/100</f>
        <v>6.4917764437785639</v>
      </c>
      <c r="D19" s="1386">
        <f>D16*MICS00!D22/100</f>
        <v>12.763808381940105</v>
      </c>
      <c r="E19" s="1386">
        <f>E16*MICS00!E22/100</f>
        <v>10.834876049263356</v>
      </c>
      <c r="F19" s="1386">
        <f>F16*MICS00!F22/100</f>
        <v>11.357534023196958</v>
      </c>
      <c r="G19" s="1387">
        <f>G16*MICS00!G22/100</f>
        <v>3.8711916162247957</v>
      </c>
      <c r="H19" s="1388">
        <f>H16*MICS00!H22/100</f>
        <v>14.572570172354665</v>
      </c>
      <c r="I19" s="1386">
        <f>I16*MICS00!I22/100</f>
        <v>11.970016169442632</v>
      </c>
      <c r="J19" s="1386">
        <f>J16*MICS00!J22/100</f>
        <v>9.5064746462727552</v>
      </c>
      <c r="K19" s="1386">
        <f>K16*MICS00!K22/100</f>
        <v>8.4204726940686285</v>
      </c>
      <c r="L19" s="1389">
        <f>L16*MICS00!L22/100</f>
        <v>1.8965771827764939</v>
      </c>
      <c r="M19" s="1380">
        <f>M16*MICS00!M22/100</f>
        <v>6.4648299790132704</v>
      </c>
      <c r="N19" s="1386">
        <f>N16*MICS00!N22/100</f>
        <v>11.609092174235109</v>
      </c>
      <c r="O19" s="1386">
        <f>O16*MICS00!O22/100</f>
        <v>10.551237248666984</v>
      </c>
      <c r="P19" s="1386">
        <f>P16*MICS00!P22/100</f>
        <v>23.412345057933479</v>
      </c>
      <c r="Q19" s="1387">
        <f>Q16*MICS00!Q22/100</f>
        <v>17.254300200860602</v>
      </c>
      <c r="R19" s="1388">
        <f>R16*MICS00!R22/100</f>
        <v>2.1430693790733972</v>
      </c>
      <c r="S19" s="1386">
        <f>S16*MICS00!S22/100</f>
        <v>3.8348938551983416</v>
      </c>
      <c r="T19" s="1386">
        <f>T16*MICS00!T22/100</f>
        <v>27.340845480103347</v>
      </c>
      <c r="U19" s="1389">
        <f>U16*MICS00!U22/100</f>
        <v>4.6071620792629009</v>
      </c>
      <c r="V19" s="312"/>
      <c r="W19" s="312"/>
      <c r="X19" s="312"/>
      <c r="Y19" s="312"/>
      <c r="Z19" s="312"/>
      <c r="AA19" s="312"/>
      <c r="AB19" s="312"/>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696"/>
      <c r="BA19" s="2593"/>
      <c r="BB19" s="148" t="s">
        <v>16</v>
      </c>
      <c r="BC19" s="1198" t="s">
        <v>35</v>
      </c>
      <c r="BD19" s="1218" t="s">
        <v>35</v>
      </c>
      <c r="BE19" s="1218" t="s">
        <v>35</v>
      </c>
      <c r="BF19" s="1218" t="s">
        <v>35</v>
      </c>
      <c r="BG19" s="1239" t="s">
        <v>35</v>
      </c>
      <c r="BH19" s="1260" t="s">
        <v>35</v>
      </c>
      <c r="BI19" s="1218" t="s">
        <v>35</v>
      </c>
      <c r="BJ19" s="1218" t="s">
        <v>35</v>
      </c>
      <c r="BK19" s="1218" t="s">
        <v>35</v>
      </c>
      <c r="BL19" s="1239" t="s">
        <v>35</v>
      </c>
      <c r="BM19" s="1260" t="s">
        <v>35</v>
      </c>
      <c r="BN19" s="1218" t="s">
        <v>35</v>
      </c>
      <c r="BO19" s="1218" t="s">
        <v>35</v>
      </c>
      <c r="BP19" s="1218" t="s">
        <v>35</v>
      </c>
      <c r="BQ19" s="1239" t="s">
        <v>35</v>
      </c>
      <c r="BR19" s="1260" t="s">
        <v>35</v>
      </c>
      <c r="BS19" s="1218" t="s">
        <v>35</v>
      </c>
      <c r="BT19" s="1218" t="s">
        <v>35</v>
      </c>
      <c r="BU19" s="2123" t="s">
        <v>35</v>
      </c>
      <c r="BV19" s="2162"/>
      <c r="BW19" s="2162"/>
      <c r="BX19" s="2162"/>
      <c r="BY19" s="2163"/>
      <c r="BZ19" s="2163"/>
      <c r="CA19" s="2163"/>
      <c r="CB19" s="2163"/>
      <c r="CC19" s="2163"/>
      <c r="CD19" s="2163"/>
      <c r="CE19" s="2163"/>
      <c r="CF19" s="2163"/>
      <c r="CG19" s="2163"/>
      <c r="CH19" s="2163"/>
      <c r="CI19" s="2163"/>
      <c r="CJ19" s="2163"/>
      <c r="CK19" s="2163"/>
      <c r="CL19" s="2163"/>
      <c r="CM19" s="2163"/>
      <c r="CN19" s="2163"/>
      <c r="CO19" s="2163"/>
      <c r="CP19" s="2163"/>
      <c r="CQ19" s="2163"/>
      <c r="CR19" s="2163"/>
      <c r="CS19" s="2163"/>
      <c r="CT19" s="2163"/>
      <c r="CU19" s="2163"/>
      <c r="CV19" s="2163"/>
      <c r="CW19" s="2163"/>
      <c r="CX19" s="2163"/>
      <c r="CY19" s="2163"/>
      <c r="CZ19" s="2163"/>
    </row>
    <row r="20" s="694" customFormat="true" ht="15" customHeight="true" x14ac:dyDescent="0.2">
      <c r="A20" s="2729"/>
      <c r="B20" s="1478" t="s">
        <v>22</v>
      </c>
      <c r="C20" s="1380">
        <f>100-(C18+C19+C21)</f>
        <v>21.207412092151742</v>
      </c>
      <c r="D20" s="1386">
        <f t="shared" ref="D20:U20" si="0">100-(D18+D19+D21)</f>
        <v>17.149226309071906</v>
      </c>
      <c r="E20" s="1386">
        <f t="shared" si="0"/>
        <v>11.965878322993007</v>
      </c>
      <c r="F20" s="1386">
        <f t="shared" si="0"/>
        <v>2.1531547764707426</v>
      </c>
      <c r="G20" s="1387">
        <f t="shared" si="0"/>
        <v>0.39767263304560174</v>
      </c>
      <c r="H20" s="1388">
        <f t="shared" si="0"/>
        <v>7.4910436815874419</v>
      </c>
      <c r="I20" s="1386">
        <f t="shared" si="0"/>
        <v>3.4515448287778554</v>
      </c>
      <c r="J20" s="1386">
        <f t="shared" si="0"/>
        <v>1.9819606327744452</v>
      </c>
      <c r="K20" s="1386">
        <f t="shared" si="0"/>
        <v>0.72500522334772199</v>
      </c>
      <c r="L20" s="1389">
        <f t="shared" si="0"/>
        <v>0</v>
      </c>
      <c r="M20" s="1380">
        <f t="shared" si="0"/>
        <v>23.965550202099664</v>
      </c>
      <c r="N20" s="1386">
        <f t="shared" si="0"/>
        <v>14.821562219819953</v>
      </c>
      <c r="O20" s="1386">
        <f t="shared" si="0"/>
        <v>19.926736901029102</v>
      </c>
      <c r="P20" s="1386">
        <f t="shared" si="0"/>
        <v>18.829636778318942</v>
      </c>
      <c r="Q20" s="1387">
        <f t="shared" si="0"/>
        <v>22.007437686192333</v>
      </c>
      <c r="R20" s="1388">
        <f t="shared" si="0"/>
        <v>7.3760183888429367</v>
      </c>
      <c r="S20" s="1386">
        <f t="shared" si="0"/>
        <v>27.312968851224923</v>
      </c>
      <c r="T20" s="1386">
        <f t="shared" si="0"/>
        <v>0</v>
      </c>
      <c r="U20" s="1389">
        <f t="shared" si="0"/>
        <v>16.82504037315951</v>
      </c>
      <c r="V20" s="312"/>
      <c r="W20" s="312"/>
      <c r="X20" s="312"/>
      <c r="Y20" s="312"/>
      <c r="Z20" s="312"/>
      <c r="AA20" s="312"/>
      <c r="AB20" s="312"/>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696"/>
      <c r="BA20" s="2593"/>
      <c r="BB20" s="148" t="s">
        <v>22</v>
      </c>
      <c r="BC20" s="1198" t="s">
        <v>35</v>
      </c>
      <c r="BD20" s="1218" t="s">
        <v>35</v>
      </c>
      <c r="BE20" s="1218" t="s">
        <v>35</v>
      </c>
      <c r="BF20" s="1218" t="s">
        <v>35</v>
      </c>
      <c r="BG20" s="1239" t="s">
        <v>35</v>
      </c>
      <c r="BH20" s="1260" t="s">
        <v>35</v>
      </c>
      <c r="BI20" s="1218" t="s">
        <v>35</v>
      </c>
      <c r="BJ20" s="1218" t="s">
        <v>35</v>
      </c>
      <c r="BK20" s="1218" t="s">
        <v>35</v>
      </c>
      <c r="BL20" s="1239" t="s">
        <v>35</v>
      </c>
      <c r="BM20" s="1260" t="s">
        <v>35</v>
      </c>
      <c r="BN20" s="1218" t="s">
        <v>35</v>
      </c>
      <c r="BO20" s="1218" t="s">
        <v>35</v>
      </c>
      <c r="BP20" s="1218" t="s">
        <v>35</v>
      </c>
      <c r="BQ20" s="1239" t="s">
        <v>35</v>
      </c>
      <c r="BR20" s="1260" t="s">
        <v>35</v>
      </c>
      <c r="BS20" s="1218" t="s">
        <v>35</v>
      </c>
      <c r="BT20" s="1218" t="s">
        <v>35</v>
      </c>
      <c r="BU20" s="2123" t="s">
        <v>35</v>
      </c>
      <c r="BV20" s="2162"/>
      <c r="BW20" s="2162"/>
      <c r="BX20" s="2162"/>
      <c r="BY20" s="2163"/>
      <c r="BZ20" s="2163"/>
      <c r="CA20" s="2163"/>
      <c r="CB20" s="2163"/>
      <c r="CC20" s="2163"/>
      <c r="CD20" s="2163"/>
      <c r="CE20" s="2163"/>
      <c r="CF20" s="2163"/>
      <c r="CG20" s="2163"/>
      <c r="CH20" s="2163"/>
      <c r="CI20" s="2163"/>
      <c r="CJ20" s="2163"/>
      <c r="CK20" s="2163"/>
      <c r="CL20" s="2163"/>
      <c r="CM20" s="2163"/>
      <c r="CN20" s="2163"/>
      <c r="CO20" s="2163"/>
      <c r="CP20" s="2163"/>
      <c r="CQ20" s="2163"/>
      <c r="CR20" s="2163"/>
      <c r="CS20" s="2163"/>
      <c r="CT20" s="2163"/>
      <c r="CU20" s="2163"/>
      <c r="CV20" s="2163"/>
      <c r="CW20" s="2163"/>
      <c r="CX20" s="2163"/>
      <c r="CY20" s="2163"/>
      <c r="CZ20" s="2163"/>
    </row>
    <row r="21" s="694" customFormat="true" ht="15" customHeight="true" x14ac:dyDescent="0.2">
      <c r="A21" s="2729"/>
      <c r="B21" s="1478" t="s">
        <v>17</v>
      </c>
      <c r="C21" s="1380">
        <f t="shared" ref="C21:U21" si="1">C66</f>
        <v>54.171676370123024</v>
      </c>
      <c r="D21" s="1386">
        <f t="shared" si="1"/>
        <v>26.680864069900036</v>
      </c>
      <c r="E21" s="1386">
        <f t="shared" si="1"/>
        <v>8.6069230687186131</v>
      </c>
      <c r="F21" s="1386">
        <f t="shared" si="1"/>
        <v>1.4544580746661904</v>
      </c>
      <c r="G21" s="1387">
        <f t="shared" si="1"/>
        <v>0.20317598687715449</v>
      </c>
      <c r="H21" s="1388">
        <f t="shared" si="1"/>
        <v>5.8117262475320137</v>
      </c>
      <c r="I21" s="1386">
        <f t="shared" si="1"/>
        <v>6.2077898856831482</v>
      </c>
      <c r="J21" s="1386">
        <f t="shared" si="1"/>
        <v>0</v>
      </c>
      <c r="K21" s="1386">
        <f t="shared" si="1"/>
        <v>0</v>
      </c>
      <c r="L21" s="1389">
        <f t="shared" si="1"/>
        <v>0</v>
      </c>
      <c r="M21" s="1380">
        <f t="shared" si="1"/>
        <v>57.371983738223364</v>
      </c>
      <c r="N21" s="1386">
        <f t="shared" si="1"/>
        <v>52.915598747768925</v>
      </c>
      <c r="O21" s="1386">
        <f t="shared" si="1"/>
        <v>44.362705341007754</v>
      </c>
      <c r="P21" s="1386">
        <f t="shared" si="1"/>
        <v>22.242680347171667</v>
      </c>
      <c r="Q21" s="1387">
        <f t="shared" si="1"/>
        <v>10.98476925207088</v>
      </c>
      <c r="R21" s="1388">
        <f t="shared" si="1"/>
        <v>46.162685871343776</v>
      </c>
      <c r="S21" s="1386">
        <f t="shared" si="1"/>
        <v>19.704217992826635</v>
      </c>
      <c r="T21" s="1386">
        <f t="shared" si="1"/>
        <v>0</v>
      </c>
      <c r="U21" s="1389">
        <f t="shared" si="1"/>
        <v>22.661996166331669</v>
      </c>
      <c r="V21" s="312"/>
      <c r="W21" s="312"/>
      <c r="X21" s="312"/>
      <c r="Y21" s="312"/>
      <c r="Z21" s="312"/>
      <c r="AA21" s="312"/>
      <c r="AB21" s="312"/>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696"/>
      <c r="BA21" s="2593"/>
      <c r="BB21" s="148" t="s">
        <v>17</v>
      </c>
      <c r="BC21" s="1198" t="s">
        <v>35</v>
      </c>
      <c r="BD21" s="1218" t="s">
        <v>35</v>
      </c>
      <c r="BE21" s="1218" t="s">
        <v>35</v>
      </c>
      <c r="BF21" s="1218" t="s">
        <v>35</v>
      </c>
      <c r="BG21" s="1239" t="s">
        <v>35</v>
      </c>
      <c r="BH21" s="1260" t="s">
        <v>35</v>
      </c>
      <c r="BI21" s="1218" t="s">
        <v>35</v>
      </c>
      <c r="BJ21" s="1218" t="s">
        <v>35</v>
      </c>
      <c r="BK21" s="1218" t="s">
        <v>35</v>
      </c>
      <c r="BL21" s="1239" t="s">
        <v>35</v>
      </c>
      <c r="BM21" s="1260" t="s">
        <v>35</v>
      </c>
      <c r="BN21" s="1218" t="s">
        <v>35</v>
      </c>
      <c r="BO21" s="1218" t="s">
        <v>35</v>
      </c>
      <c r="BP21" s="1218" t="s">
        <v>35</v>
      </c>
      <c r="BQ21" s="1239" t="s">
        <v>35</v>
      </c>
      <c r="BR21" s="1260" t="s">
        <v>35</v>
      </c>
      <c r="BS21" s="1218" t="s">
        <v>35</v>
      </c>
      <c r="BT21" s="1218" t="s">
        <v>35</v>
      </c>
      <c r="BU21" s="2123" t="s">
        <v>35</v>
      </c>
      <c r="BV21" s="2162"/>
      <c r="BW21" s="2162"/>
      <c r="BX21" s="2162"/>
      <c r="BY21" s="2163"/>
      <c r="BZ21" s="2163"/>
      <c r="CA21" s="2163"/>
      <c r="CB21" s="2163"/>
      <c r="CC21" s="2163"/>
      <c r="CD21" s="2163"/>
      <c r="CE21" s="2163"/>
      <c r="CF21" s="2163"/>
      <c r="CG21" s="2163"/>
      <c r="CH21" s="2163"/>
      <c r="CI21" s="2163"/>
      <c r="CJ21" s="2163"/>
      <c r="CK21" s="2163"/>
      <c r="CL21" s="2163"/>
      <c r="CM21" s="2163"/>
      <c r="CN21" s="2163"/>
      <c r="CO21" s="2163"/>
      <c r="CP21" s="2163"/>
      <c r="CQ21" s="2163"/>
      <c r="CR21" s="2163"/>
      <c r="CS21" s="2163"/>
      <c r="CT21" s="2163"/>
      <c r="CU21" s="2163"/>
      <c r="CV21" s="2163"/>
      <c r="CW21" s="2163"/>
      <c r="CX21" s="2163"/>
      <c r="CY21" s="2163"/>
      <c r="CZ21" s="2163"/>
    </row>
    <row r="22" s="694" customFormat="true" ht="15" customHeight="true" x14ac:dyDescent="0.2">
      <c r="A22" s="2729" t="s">
        <v>54</v>
      </c>
      <c r="B22" s="1478" t="s">
        <v>49</v>
      </c>
      <c r="C22" s="1506" t="s">
        <v>35</v>
      </c>
      <c r="D22" s="1511" t="s">
        <v>35</v>
      </c>
      <c r="E22" s="1511" t="s">
        <v>35</v>
      </c>
      <c r="F22" s="1511" t="s">
        <v>35</v>
      </c>
      <c r="G22" s="1516" t="s">
        <v>35</v>
      </c>
      <c r="H22" s="1521" t="s">
        <v>35</v>
      </c>
      <c r="I22" s="1511" t="s">
        <v>35</v>
      </c>
      <c r="J22" s="1511" t="s">
        <v>35</v>
      </c>
      <c r="K22" s="1511" t="s">
        <v>35</v>
      </c>
      <c r="L22" s="1526" t="s">
        <v>35</v>
      </c>
      <c r="M22" s="1506" t="s">
        <v>35</v>
      </c>
      <c r="N22" s="1511" t="s">
        <v>35</v>
      </c>
      <c r="O22" s="1511" t="s">
        <v>35</v>
      </c>
      <c r="P22" s="1511" t="s">
        <v>35</v>
      </c>
      <c r="Q22" s="1516" t="s">
        <v>35</v>
      </c>
      <c r="R22" s="1521" t="s">
        <v>35</v>
      </c>
      <c r="S22" s="1511" t="s">
        <v>35</v>
      </c>
      <c r="T22" s="1511" t="s">
        <v>35</v>
      </c>
      <c r="U22" s="1526" t="s">
        <v>35</v>
      </c>
      <c r="V22" s="312"/>
      <c r="W22" s="312"/>
      <c r="X22" s="312"/>
      <c r="Y22" s="312"/>
      <c r="Z22" s="312"/>
      <c r="AA22" s="312"/>
      <c r="AB22" s="312"/>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696"/>
      <c r="BA22" s="2593" t="s">
        <v>54</v>
      </c>
      <c r="BB22" s="148" t="s">
        <v>49</v>
      </c>
      <c r="BC22" s="1198" t="s">
        <v>35</v>
      </c>
      <c r="BD22" s="1218" t="s">
        <v>35</v>
      </c>
      <c r="BE22" s="1218" t="s">
        <v>35</v>
      </c>
      <c r="BF22" s="1218" t="s">
        <v>35</v>
      </c>
      <c r="BG22" s="1239" t="s">
        <v>35</v>
      </c>
      <c r="BH22" s="1260" t="s">
        <v>35</v>
      </c>
      <c r="BI22" s="1218" t="s">
        <v>35</v>
      </c>
      <c r="BJ22" s="1218" t="s">
        <v>35</v>
      </c>
      <c r="BK22" s="1218" t="s">
        <v>35</v>
      </c>
      <c r="BL22" s="1239" t="s">
        <v>35</v>
      </c>
      <c r="BM22" s="1260" t="s">
        <v>35</v>
      </c>
      <c r="BN22" s="1218" t="s">
        <v>35</v>
      </c>
      <c r="BO22" s="1218" t="s">
        <v>35</v>
      </c>
      <c r="BP22" s="1218" t="s">
        <v>35</v>
      </c>
      <c r="BQ22" s="1239" t="s">
        <v>35</v>
      </c>
      <c r="BR22" s="1260" t="s">
        <v>35</v>
      </c>
      <c r="BS22" s="1218" t="s">
        <v>35</v>
      </c>
      <c r="BT22" s="1218" t="s">
        <v>35</v>
      </c>
      <c r="BU22" s="2123" t="s">
        <v>35</v>
      </c>
      <c r="BV22" s="2162"/>
      <c r="BW22" s="2162"/>
      <c r="BX22" s="2162"/>
      <c r="BY22" s="2163"/>
      <c r="BZ22" s="2163"/>
      <c r="CA22" s="2163"/>
      <c r="CB22" s="2163"/>
      <c r="CC22" s="2163"/>
      <c r="CD22" s="2163"/>
      <c r="CE22" s="2163"/>
      <c r="CF22" s="2163"/>
      <c r="CG22" s="2163"/>
      <c r="CH22" s="2163"/>
      <c r="CI22" s="2163"/>
      <c r="CJ22" s="2163"/>
      <c r="CK22" s="2163"/>
      <c r="CL22" s="2163"/>
      <c r="CM22" s="2163"/>
      <c r="CN22" s="2163"/>
      <c r="CO22" s="2163"/>
      <c r="CP22" s="2163"/>
      <c r="CQ22" s="2163"/>
      <c r="CR22" s="2163"/>
      <c r="CS22" s="2163"/>
      <c r="CT22" s="2163"/>
      <c r="CU22" s="2163"/>
      <c r="CV22" s="2163"/>
      <c r="CW22" s="2163"/>
      <c r="CX22" s="2163"/>
      <c r="CY22" s="2163"/>
      <c r="CZ22" s="2163"/>
    </row>
    <row r="23" s="694" customFormat="true" ht="15" customHeight="true" x14ac:dyDescent="0.2">
      <c r="A23" s="2730"/>
      <c r="B23" s="1479" t="s">
        <v>48</v>
      </c>
      <c r="C23" s="1507" t="s">
        <v>35</v>
      </c>
      <c r="D23" s="1512" t="s">
        <v>35</v>
      </c>
      <c r="E23" s="1512" t="s">
        <v>35</v>
      </c>
      <c r="F23" s="1512" t="s">
        <v>35</v>
      </c>
      <c r="G23" s="1517" t="s">
        <v>35</v>
      </c>
      <c r="H23" s="1522" t="s">
        <v>35</v>
      </c>
      <c r="I23" s="1512" t="s">
        <v>35</v>
      </c>
      <c r="J23" s="1512" t="s">
        <v>35</v>
      </c>
      <c r="K23" s="1512" t="s">
        <v>35</v>
      </c>
      <c r="L23" s="1527" t="s">
        <v>35</v>
      </c>
      <c r="M23" s="1507" t="s">
        <v>35</v>
      </c>
      <c r="N23" s="1512" t="s">
        <v>35</v>
      </c>
      <c r="O23" s="1512" t="s">
        <v>35</v>
      </c>
      <c r="P23" s="1512" t="s">
        <v>35</v>
      </c>
      <c r="Q23" s="1517" t="s">
        <v>35</v>
      </c>
      <c r="R23" s="1522" t="s">
        <v>35</v>
      </c>
      <c r="S23" s="1512" t="s">
        <v>35</v>
      </c>
      <c r="T23" s="1512" t="s">
        <v>35</v>
      </c>
      <c r="U23" s="1527" t="s">
        <v>35</v>
      </c>
      <c r="V23" s="312"/>
      <c r="W23" s="312"/>
      <c r="X23" s="312"/>
      <c r="Y23" s="312"/>
      <c r="Z23" s="312"/>
      <c r="AA23" s="312"/>
      <c r="AB23" s="312"/>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696"/>
      <c r="BA23" s="2594"/>
      <c r="BB23" s="149" t="s">
        <v>48</v>
      </c>
      <c r="BC23" s="1199" t="s">
        <v>35</v>
      </c>
      <c r="BD23" s="1219" t="s">
        <v>35</v>
      </c>
      <c r="BE23" s="1219" t="s">
        <v>35</v>
      </c>
      <c r="BF23" s="1219" t="s">
        <v>35</v>
      </c>
      <c r="BG23" s="1240" t="s">
        <v>35</v>
      </c>
      <c r="BH23" s="1261" t="s">
        <v>35</v>
      </c>
      <c r="BI23" s="1219" t="s">
        <v>35</v>
      </c>
      <c r="BJ23" s="1219" t="s">
        <v>35</v>
      </c>
      <c r="BK23" s="1219" t="s">
        <v>35</v>
      </c>
      <c r="BL23" s="1240" t="s">
        <v>35</v>
      </c>
      <c r="BM23" s="1261" t="s">
        <v>35</v>
      </c>
      <c r="BN23" s="1219" t="s">
        <v>35</v>
      </c>
      <c r="BO23" s="1219" t="s">
        <v>35</v>
      </c>
      <c r="BP23" s="1219" t="s">
        <v>35</v>
      </c>
      <c r="BQ23" s="1240" t="s">
        <v>35</v>
      </c>
      <c r="BR23" s="1261" t="s">
        <v>35</v>
      </c>
      <c r="BS23" s="1219" t="s">
        <v>35</v>
      </c>
      <c r="BT23" s="1219" t="s">
        <v>35</v>
      </c>
      <c r="BU23" s="2124" t="s">
        <v>35</v>
      </c>
      <c r="BV23" s="2164"/>
      <c r="BW23" s="2164"/>
      <c r="BX23" s="2164"/>
      <c r="BY23" s="2165"/>
      <c r="BZ23" s="2165"/>
      <c r="CA23" s="2165"/>
      <c r="CB23" s="2165"/>
      <c r="CC23" s="2165"/>
      <c r="CD23" s="2165"/>
      <c r="CE23" s="2165"/>
      <c r="CF23" s="2165"/>
      <c r="CG23" s="2165"/>
      <c r="CH23" s="2165"/>
      <c r="CI23" s="2165"/>
      <c r="CJ23" s="2165"/>
      <c r="CK23" s="2165"/>
      <c r="CL23" s="2165"/>
      <c r="CM23" s="2165"/>
      <c r="CN23" s="2165"/>
      <c r="CO23" s="2165"/>
      <c r="CP23" s="2165"/>
      <c r="CQ23" s="2165"/>
      <c r="CR23" s="2165"/>
      <c r="CS23" s="2165"/>
      <c r="CT23" s="2165"/>
      <c r="CU23" s="2165"/>
      <c r="CV23" s="2165"/>
      <c r="CW23" s="2165"/>
      <c r="CX23" s="2165"/>
      <c r="CY23" s="2165"/>
      <c r="CZ23" s="2165"/>
    </row>
    <row r="24" s="131" customFormat="true" ht="15" hidden="true" customHeight="true" x14ac:dyDescent="0.2">
      <c r="A24" s="2534" t="s">
        <v>47</v>
      </c>
      <c r="B24" s="248" t="s">
        <v>58</v>
      </c>
      <c r="C24" s="254"/>
      <c r="D24" s="255"/>
      <c r="E24" s="255"/>
      <c r="F24" s="255"/>
      <c r="G24" s="256"/>
      <c r="H24" s="257"/>
      <c r="I24" s="255"/>
      <c r="J24" s="255"/>
      <c r="K24" s="255"/>
      <c r="L24" s="258"/>
      <c r="M24" s="254"/>
      <c r="N24" s="255"/>
      <c r="O24" s="255"/>
      <c r="P24" s="255"/>
      <c r="Q24" s="256"/>
      <c r="R24" s="257"/>
      <c r="S24" s="255"/>
      <c r="T24" s="255"/>
      <c r="U24" s="258"/>
      <c r="V24" s="664"/>
      <c r="W24" s="664"/>
      <c r="X24" s="664"/>
      <c r="Y24" s="664"/>
      <c r="Z24" s="664"/>
      <c r="AA24" s="664"/>
      <c r="AB24" s="664"/>
      <c r="AC24" s="664"/>
      <c r="AD24" s="664"/>
      <c r="AE24" s="664"/>
      <c r="AF24" s="664"/>
      <c r="AG24" s="664"/>
      <c r="AH24" s="664"/>
      <c r="AI24" s="664"/>
      <c r="AJ24" s="664"/>
      <c r="AK24" s="664"/>
      <c r="AL24" s="664"/>
      <c r="AM24" s="664"/>
      <c r="AN24" s="664"/>
      <c r="AO24" s="664"/>
      <c r="AP24" s="664"/>
      <c r="AQ24" s="664"/>
      <c r="AR24" s="664"/>
      <c r="AS24" s="664"/>
      <c r="AT24" s="664"/>
      <c r="AU24" s="664"/>
      <c r="AV24" s="664"/>
      <c r="AW24" s="664"/>
      <c r="AX24" s="664"/>
      <c r="AY24" s="664"/>
      <c r="AZ24" s="216"/>
      <c r="BB24" s="133"/>
      <c r="BV24" s="216"/>
      <c r="BW24" s="216"/>
      <c r="BX24" s="216"/>
      <c r="BY24" s="216"/>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535"/>
      <c r="B25" s="240" t="s">
        <v>152</v>
      </c>
      <c r="C25" s="259"/>
      <c r="D25" s="260"/>
      <c r="E25" s="260"/>
      <c r="F25" s="260"/>
      <c r="G25" s="261"/>
      <c r="H25" s="262"/>
      <c r="I25" s="260"/>
      <c r="J25" s="260"/>
      <c r="K25" s="260"/>
      <c r="L25" s="263"/>
      <c r="M25" s="259"/>
      <c r="N25" s="260"/>
      <c r="O25" s="260"/>
      <c r="P25" s="260"/>
      <c r="Q25" s="261"/>
      <c r="R25" s="262"/>
      <c r="S25" s="260"/>
      <c r="T25" s="260"/>
      <c r="U25" s="263"/>
      <c r="V25" s="664"/>
      <c r="W25" s="664"/>
      <c r="X25" s="664"/>
      <c r="Y25" s="664"/>
      <c r="Z25" s="664"/>
      <c r="AA25" s="664"/>
      <c r="AB25" s="664"/>
      <c r="AC25" s="664"/>
      <c r="AD25" s="664"/>
      <c r="AE25" s="664"/>
      <c r="AF25" s="664"/>
      <c r="AG25" s="664"/>
      <c r="AH25" s="664"/>
      <c r="AI25" s="664"/>
      <c r="AJ25" s="664"/>
      <c r="AK25" s="664"/>
      <c r="AL25" s="664"/>
      <c r="AM25" s="664"/>
      <c r="AN25" s="664"/>
      <c r="AO25" s="664"/>
      <c r="AP25" s="664"/>
      <c r="AQ25" s="664"/>
      <c r="AR25" s="664"/>
      <c r="AS25" s="664"/>
      <c r="AT25" s="664"/>
      <c r="AU25" s="664"/>
      <c r="AV25" s="664"/>
      <c r="AW25" s="664"/>
      <c r="AX25" s="664"/>
      <c r="AY25" s="664"/>
      <c r="AZ25" s="216"/>
      <c r="BB25" s="133"/>
      <c r="BV25" s="216"/>
      <c r="BW25" s="216"/>
      <c r="BX25" s="216"/>
      <c r="BY25" s="216"/>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536"/>
      <c r="B26" s="241" t="s">
        <v>46</v>
      </c>
      <c r="C26" s="264"/>
      <c r="D26" s="265"/>
      <c r="E26" s="265"/>
      <c r="F26" s="265"/>
      <c r="G26" s="266"/>
      <c r="H26" s="267"/>
      <c r="I26" s="265"/>
      <c r="J26" s="265"/>
      <c r="K26" s="265"/>
      <c r="L26" s="268"/>
      <c r="M26" s="264"/>
      <c r="N26" s="265"/>
      <c r="O26" s="265"/>
      <c r="P26" s="265"/>
      <c r="Q26" s="266"/>
      <c r="R26" s="2037"/>
      <c r="S26" s="2038"/>
      <c r="T26" s="2038"/>
      <c r="U26" s="2079"/>
      <c r="V26" s="664"/>
      <c r="W26" s="664"/>
      <c r="X26" s="664"/>
      <c r="Y26" s="664"/>
      <c r="Z26" s="664"/>
      <c r="AA26" s="664"/>
      <c r="AB26" s="664"/>
      <c r="AC26" s="664"/>
      <c r="AD26" s="664"/>
      <c r="AE26" s="664"/>
      <c r="AF26" s="664"/>
      <c r="AG26" s="664"/>
      <c r="AH26" s="664"/>
      <c r="AI26" s="664"/>
      <c r="AJ26" s="664"/>
      <c r="AK26" s="664"/>
      <c r="AL26" s="664"/>
      <c r="AM26" s="664"/>
      <c r="AN26" s="664"/>
      <c r="AO26" s="664"/>
      <c r="AP26" s="664"/>
      <c r="AQ26" s="664"/>
      <c r="AR26" s="664"/>
      <c r="AS26" s="664"/>
      <c r="AT26" s="664"/>
      <c r="AU26" s="664"/>
      <c r="AV26" s="664"/>
      <c r="AW26" s="664"/>
      <c r="AX26" s="664"/>
      <c r="AY26" s="664"/>
      <c r="AZ26" s="216"/>
      <c r="BB26" s="133"/>
      <c r="BV26" s="216"/>
      <c r="BW26" s="216"/>
      <c r="BX26" s="216"/>
      <c r="BY26" s="216"/>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693" customFormat="true" ht="15" customHeight="true" x14ac:dyDescent="0.2">
      <c r="A27" s="130"/>
      <c r="B27" s="183"/>
      <c r="C27" s="2567" t="s">
        <v>113</v>
      </c>
      <c r="D27" s="2568"/>
      <c r="E27" s="2568"/>
      <c r="F27" s="2568"/>
      <c r="G27" s="2569"/>
      <c r="H27" s="2721" t="s">
        <v>38</v>
      </c>
      <c r="I27" s="2722"/>
      <c r="J27" s="2722"/>
      <c r="K27" s="2722"/>
      <c r="L27" s="2723"/>
      <c r="M27" s="2724" t="s">
        <v>37</v>
      </c>
      <c r="N27" s="2722"/>
      <c r="O27" s="2722"/>
      <c r="P27" s="2722"/>
      <c r="Q27" s="2723"/>
      <c r="R27" s="2241" t="s">
        <v>137</v>
      </c>
      <c r="S27" s="2248"/>
      <c r="T27" s="2248"/>
      <c r="U27" s="2249"/>
      <c r="V27" s="312"/>
      <c r="W27" s="312"/>
      <c r="X27" s="664"/>
      <c r="Y27" s="664"/>
      <c r="Z27" s="664"/>
      <c r="AA27" s="664"/>
      <c r="AB27" s="664"/>
      <c r="AC27" s="664"/>
      <c r="AD27" s="664"/>
      <c r="AE27" s="664"/>
      <c r="AF27" s="664"/>
      <c r="AG27" s="664"/>
      <c r="AH27" s="664"/>
      <c r="AI27" s="664"/>
      <c r="AJ27" s="664"/>
      <c r="AK27" s="664"/>
      <c r="AL27" s="664"/>
      <c r="AM27" s="664"/>
      <c r="AN27" s="664"/>
      <c r="AO27" s="664"/>
      <c r="AP27" s="664"/>
      <c r="AQ27" s="664"/>
      <c r="AR27" s="664"/>
      <c r="AS27" s="664"/>
      <c r="AT27" s="664"/>
      <c r="AU27" s="664"/>
      <c r="AV27" s="664"/>
      <c r="AW27" s="664"/>
      <c r="AX27" s="664"/>
      <c r="AY27" s="664"/>
      <c r="AZ27" s="216"/>
      <c r="BA27" s="217" t="s">
        <v>127</v>
      </c>
      <c r="BB27" s="115" t="s">
        <v>94</v>
      </c>
      <c r="BC27" s="2595" t="s">
        <v>113</v>
      </c>
      <c r="BD27" s="2596"/>
      <c r="BE27" s="2596"/>
      <c r="BF27" s="2596"/>
      <c r="BG27" s="2597"/>
      <c r="BH27" s="2598" t="s">
        <v>38</v>
      </c>
      <c r="BI27" s="2596"/>
      <c r="BJ27" s="2596"/>
      <c r="BK27" s="2596"/>
      <c r="BL27" s="2597"/>
      <c r="BM27" s="2598" t="s">
        <v>37</v>
      </c>
      <c r="BN27" s="2596"/>
      <c r="BO27" s="2596"/>
      <c r="BP27" s="2596"/>
      <c r="BQ27" s="2599"/>
      <c r="BR27" s="2046" t="s">
        <v>137</v>
      </c>
      <c r="BS27" s="2047"/>
      <c r="BT27" s="2047"/>
      <c r="BU27" s="2047"/>
      <c r="BV27" s="2166"/>
      <c r="BW27" s="2166"/>
      <c r="BX27" s="2166"/>
      <c r="BY27" s="2167"/>
      <c r="BZ27" s="215"/>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693" customFormat="true" ht="84" x14ac:dyDescent="0.2">
      <c r="A28" s="184" t="s">
        <v>68</v>
      </c>
      <c r="B28" s="243"/>
      <c r="C28" s="272" t="s">
        <v>0</v>
      </c>
      <c r="D28" s="273" t="s">
        <v>1</v>
      </c>
      <c r="E28" s="273" t="s">
        <v>2</v>
      </c>
      <c r="F28" s="273" t="s">
        <v>3</v>
      </c>
      <c r="G28" s="274" t="s">
        <v>4</v>
      </c>
      <c r="H28" s="1339" t="s">
        <v>0</v>
      </c>
      <c r="I28" s="1301" t="s">
        <v>1</v>
      </c>
      <c r="J28" s="1301" t="s">
        <v>2</v>
      </c>
      <c r="K28" s="1301" t="s">
        <v>3</v>
      </c>
      <c r="L28" s="1302" t="s">
        <v>4</v>
      </c>
      <c r="M28" s="1329" t="s">
        <v>0</v>
      </c>
      <c r="N28" s="1301" t="s">
        <v>1</v>
      </c>
      <c r="O28" s="1301" t="s">
        <v>2</v>
      </c>
      <c r="P28" s="1301" t="s">
        <v>3</v>
      </c>
      <c r="Q28" s="1349" t="s">
        <v>4</v>
      </c>
      <c r="R28" s="1339" t="s">
        <v>229</v>
      </c>
      <c r="S28" s="1301" t="s">
        <v>230</v>
      </c>
      <c r="T28" s="1301" t="s">
        <v>231</v>
      </c>
      <c r="U28" s="1303" t="s">
        <v>232</v>
      </c>
      <c r="V28" s="664"/>
      <c r="W28" s="664"/>
      <c r="X28" s="664"/>
      <c r="Y28" s="664"/>
      <c r="Z28" s="664"/>
      <c r="AA28" s="664"/>
      <c r="AB28" s="664"/>
      <c r="AC28" s="664"/>
      <c r="AD28" s="664"/>
      <c r="AE28" s="664"/>
      <c r="AF28" s="664"/>
      <c r="AG28" s="664"/>
      <c r="AH28" s="664"/>
      <c r="AI28" s="664"/>
      <c r="AJ28" s="664"/>
      <c r="AK28" s="664"/>
      <c r="AL28" s="664"/>
      <c r="AM28" s="664"/>
      <c r="AN28" s="664"/>
      <c r="AO28" s="664"/>
      <c r="AP28" s="664"/>
      <c r="AQ28" s="664"/>
      <c r="AR28" s="664"/>
      <c r="AS28" s="664"/>
      <c r="AT28" s="664"/>
      <c r="AU28" s="664"/>
      <c r="AV28" s="664"/>
      <c r="AW28" s="664"/>
      <c r="AX28" s="664"/>
      <c r="AY28" s="664"/>
      <c r="AZ28" s="216"/>
      <c r="BA28" s="194" t="s">
        <v>118</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229</v>
      </c>
      <c r="BS28" s="168" t="s">
        <v>230</v>
      </c>
      <c r="BT28" s="168" t="s">
        <v>231</v>
      </c>
      <c r="BU28" s="2125" t="s">
        <v>232</v>
      </c>
      <c r="BV28" s="2168"/>
      <c r="BW28" s="2168"/>
      <c r="BX28" s="2168"/>
      <c r="BY28" s="2169"/>
      <c r="BZ28" s="2169"/>
      <c r="CA28" s="2169"/>
      <c r="CB28" s="2169"/>
      <c r="CC28" s="2169"/>
      <c r="CD28" s="2169"/>
      <c r="CE28" s="2169"/>
      <c r="CF28" s="2169"/>
      <c r="CG28" s="2169"/>
      <c r="CH28" s="2169"/>
      <c r="CI28" s="2169"/>
      <c r="CJ28" s="2169"/>
      <c r="CK28" s="2169"/>
      <c r="CL28" s="2169"/>
      <c r="CM28" s="2169"/>
      <c r="CN28" s="2169"/>
      <c r="CO28" s="2169"/>
      <c r="CP28" s="2169"/>
      <c r="CQ28" s="2169"/>
      <c r="CR28" s="2169"/>
      <c r="CS28" s="2169"/>
      <c r="CT28" s="2169"/>
      <c r="CU28" s="2169"/>
      <c r="CV28" s="2169"/>
      <c r="CW28" s="2169"/>
      <c r="CX28" s="2169"/>
      <c r="CY28" s="2169"/>
      <c r="CZ28" s="2169"/>
    </row>
    <row r="29" s="693" customFormat="true" ht="15" customHeight="true" x14ac:dyDescent="0.2">
      <c r="A29" s="2735" t="s">
        <v>57</v>
      </c>
      <c r="B29" s="1480" t="s">
        <v>49</v>
      </c>
      <c r="C29" s="1395">
        <v>6.261471464552999</v>
      </c>
      <c r="D29" s="1396">
        <v>9.7219496253647986</v>
      </c>
      <c r="E29" s="1396">
        <v>25.268460870731563</v>
      </c>
      <c r="F29" s="1396">
        <v>42.093785291241211</v>
      </c>
      <c r="G29" s="1397">
        <v>57.134698440980934</v>
      </c>
      <c r="H29" s="1398">
        <v>19.313378513425327</v>
      </c>
      <c r="I29" s="1396">
        <v>34.788380224472014</v>
      </c>
      <c r="J29" s="1396">
        <v>47.120862648966359</v>
      </c>
      <c r="K29" s="1396">
        <v>49.107810090404129</v>
      </c>
      <c r="L29" s="1399">
        <v>65.046706423978023</v>
      </c>
      <c r="M29" s="1400">
        <v>4.1015407451664352</v>
      </c>
      <c r="N29" s="1396">
        <v>10.206831274977517</v>
      </c>
      <c r="O29" s="1396">
        <v>8.0658609955673732</v>
      </c>
      <c r="P29" s="1396">
        <v>12.371880933602503</v>
      </c>
      <c r="Q29" s="1397">
        <v>14.780653029963208</v>
      </c>
      <c r="R29" s="1398">
        <v>14.943694851893049</v>
      </c>
      <c r="S29" s="1396">
        <v>27.001357217838141</v>
      </c>
      <c r="T29" s="1396">
        <v>49.649821361186461</v>
      </c>
      <c r="U29" s="2260">
        <v>11.78216550747033</v>
      </c>
      <c r="V29" s="664"/>
      <c r="W29" s="664"/>
      <c r="X29" s="664"/>
      <c r="Y29" s="664"/>
      <c r="Z29" s="664"/>
      <c r="AA29" s="664"/>
      <c r="AB29" s="664"/>
      <c r="AC29" s="664"/>
      <c r="AD29" s="664"/>
      <c r="AE29" s="664"/>
      <c r="AF29" s="664"/>
      <c r="AG29" s="664"/>
      <c r="AH29" s="664"/>
      <c r="AI29" s="664"/>
      <c r="AJ29" s="664"/>
      <c r="AK29" s="664"/>
      <c r="AL29" s="664"/>
      <c r="AM29" s="664"/>
      <c r="AN29" s="664"/>
      <c r="AO29" s="664"/>
      <c r="AP29" s="664"/>
      <c r="AQ29" s="664"/>
      <c r="AR29" s="664"/>
      <c r="AS29" s="664"/>
      <c r="AT29" s="664"/>
      <c r="AU29" s="664"/>
      <c r="AV29" s="664"/>
      <c r="AW29" s="664"/>
      <c r="AX29" s="664"/>
      <c r="AY29" s="664"/>
      <c r="AZ29" s="216"/>
      <c r="BA29" s="2547" t="s">
        <v>57</v>
      </c>
      <c r="BB29" s="150" t="s">
        <v>49</v>
      </c>
      <c r="BC29" s="1200" t="s">
        <v>35</v>
      </c>
      <c r="BD29" s="1220" t="s">
        <v>35</v>
      </c>
      <c r="BE29" s="1220" t="s">
        <v>35</v>
      </c>
      <c r="BF29" s="1220" t="s">
        <v>35</v>
      </c>
      <c r="BG29" s="1241" t="s">
        <v>35</v>
      </c>
      <c r="BH29" s="1262" t="s">
        <v>35</v>
      </c>
      <c r="BI29" s="1220" t="s">
        <v>35</v>
      </c>
      <c r="BJ29" s="1220" t="s">
        <v>35</v>
      </c>
      <c r="BK29" s="1220" t="s">
        <v>35</v>
      </c>
      <c r="BL29" s="1241" t="s">
        <v>35</v>
      </c>
      <c r="BM29" s="1262" t="s">
        <v>35</v>
      </c>
      <c r="BN29" s="1220" t="s">
        <v>35</v>
      </c>
      <c r="BO29" s="1220" t="s">
        <v>35</v>
      </c>
      <c r="BP29" s="1220" t="s">
        <v>35</v>
      </c>
      <c r="BQ29" s="1241" t="s">
        <v>35</v>
      </c>
      <c r="BR29" s="1262" t="s">
        <v>35</v>
      </c>
      <c r="BS29" s="1220" t="s">
        <v>35</v>
      </c>
      <c r="BT29" s="1220" t="s">
        <v>35</v>
      </c>
      <c r="BU29" s="2126" t="s">
        <v>35</v>
      </c>
      <c r="BV29" s="2170"/>
      <c r="BW29" s="2170"/>
      <c r="BX29" s="2170"/>
      <c r="BY29" s="2171"/>
      <c r="BZ29" s="2171"/>
      <c r="CA29" s="2171"/>
      <c r="CB29" s="2171"/>
      <c r="CC29" s="2171"/>
      <c r="CD29" s="2171"/>
      <c r="CE29" s="2171"/>
      <c r="CF29" s="2171"/>
      <c r="CG29" s="2171"/>
      <c r="CH29" s="2171"/>
      <c r="CI29" s="2171"/>
      <c r="CJ29" s="2171"/>
      <c r="CK29" s="2171"/>
      <c r="CL29" s="2171"/>
      <c r="CM29" s="2171"/>
      <c r="CN29" s="2171"/>
      <c r="CO29" s="2171"/>
      <c r="CP29" s="2171"/>
      <c r="CQ29" s="2171"/>
      <c r="CR29" s="2171"/>
      <c r="CS29" s="2171"/>
      <c r="CT29" s="2171"/>
      <c r="CU29" s="2171"/>
      <c r="CV29" s="2171"/>
      <c r="CW29" s="2171"/>
      <c r="CX29" s="2171"/>
      <c r="CY29" s="2171"/>
      <c r="CZ29" s="2171"/>
    </row>
    <row r="30" s="693" customFormat="true" ht="15" customHeight="true" x14ac:dyDescent="0.2">
      <c r="A30" s="2736"/>
      <c r="B30" s="1481" t="s">
        <v>48</v>
      </c>
      <c r="C30" s="1401">
        <v>93.738528535447102</v>
      </c>
      <c r="D30" s="1402">
        <v>90.278050374635271</v>
      </c>
      <c r="E30" s="1402">
        <v>74.731539129268469</v>
      </c>
      <c r="F30" s="1402">
        <v>57.906214708758782</v>
      </c>
      <c r="G30" s="1403">
        <v>42.865301559019045</v>
      </c>
      <c r="H30" s="1404">
        <v>80.686621486574722</v>
      </c>
      <c r="I30" s="1402">
        <v>65.211619775527993</v>
      </c>
      <c r="J30" s="1402">
        <v>52.879137351033513</v>
      </c>
      <c r="K30" s="1402">
        <v>50.892189909595899</v>
      </c>
      <c r="L30" s="1405">
        <v>34.953293576022034</v>
      </c>
      <c r="M30" s="1406">
        <v>95.898459254833568</v>
      </c>
      <c r="N30" s="1402">
        <v>89.793168725022511</v>
      </c>
      <c r="O30" s="1402">
        <v>91.934139004432609</v>
      </c>
      <c r="P30" s="1402">
        <v>87.628119066397488</v>
      </c>
      <c r="Q30" s="1403">
        <v>85.219346970036781</v>
      </c>
      <c r="R30" s="1404">
        <v>85.056305148107</v>
      </c>
      <c r="S30" s="1402">
        <v>72.998642782161909</v>
      </c>
      <c r="T30" s="1402">
        <v>50.350178638813567</v>
      </c>
      <c r="U30" s="2261">
        <v>88.217834492529619</v>
      </c>
      <c r="V30" s="664"/>
      <c r="W30" s="664"/>
      <c r="X30" s="664"/>
      <c r="Y30" s="664"/>
      <c r="Z30" s="664"/>
      <c r="AA30" s="664"/>
      <c r="AB30" s="664"/>
      <c r="AC30" s="664"/>
      <c r="AD30" s="664"/>
      <c r="AE30" s="664"/>
      <c r="AF30" s="664"/>
      <c r="AG30" s="664"/>
      <c r="AH30" s="664"/>
      <c r="AI30" s="664"/>
      <c r="AJ30" s="664"/>
      <c r="AK30" s="664"/>
      <c r="AL30" s="664"/>
      <c r="AM30" s="664"/>
      <c r="AN30" s="664"/>
      <c r="AO30" s="664"/>
      <c r="AP30" s="664"/>
      <c r="AQ30" s="664"/>
      <c r="AR30" s="664"/>
      <c r="AS30" s="664"/>
      <c r="AT30" s="664"/>
      <c r="AU30" s="664"/>
      <c r="AV30" s="664"/>
      <c r="AW30" s="664"/>
      <c r="AX30" s="664"/>
      <c r="AY30" s="664"/>
      <c r="AZ30" s="216"/>
      <c r="BA30" s="2548"/>
      <c r="BB30" s="151" t="s">
        <v>48</v>
      </c>
      <c r="BC30" s="1201" t="s">
        <v>35</v>
      </c>
      <c r="BD30" s="1221" t="s">
        <v>35</v>
      </c>
      <c r="BE30" s="1221" t="s">
        <v>35</v>
      </c>
      <c r="BF30" s="1221" t="s">
        <v>35</v>
      </c>
      <c r="BG30" s="1242" t="s">
        <v>35</v>
      </c>
      <c r="BH30" s="1263" t="s">
        <v>35</v>
      </c>
      <c r="BI30" s="1221" t="s">
        <v>35</v>
      </c>
      <c r="BJ30" s="1221" t="s">
        <v>35</v>
      </c>
      <c r="BK30" s="1221" t="s">
        <v>35</v>
      </c>
      <c r="BL30" s="1242" t="s">
        <v>35</v>
      </c>
      <c r="BM30" s="1263" t="s">
        <v>35</v>
      </c>
      <c r="BN30" s="1221" t="s">
        <v>35</v>
      </c>
      <c r="BO30" s="1221" t="s">
        <v>35</v>
      </c>
      <c r="BP30" s="1221" t="s">
        <v>35</v>
      </c>
      <c r="BQ30" s="1242" t="s">
        <v>35</v>
      </c>
      <c r="BR30" s="1263" t="s">
        <v>35</v>
      </c>
      <c r="BS30" s="1221" t="s">
        <v>35</v>
      </c>
      <c r="BT30" s="1221" t="s">
        <v>35</v>
      </c>
      <c r="BU30" s="2127" t="s">
        <v>35</v>
      </c>
      <c r="BV30" s="2172"/>
      <c r="BW30" s="2172"/>
      <c r="BX30" s="2172"/>
      <c r="BY30" s="2173"/>
      <c r="BZ30" s="2173"/>
      <c r="CA30" s="2173"/>
      <c r="CB30" s="2173"/>
      <c r="CC30" s="2173"/>
      <c r="CD30" s="2173"/>
      <c r="CE30" s="2173"/>
      <c r="CF30" s="2173"/>
      <c r="CG30" s="2173"/>
      <c r="CH30" s="2173"/>
      <c r="CI30" s="2173"/>
      <c r="CJ30" s="2173"/>
      <c r="CK30" s="2173"/>
      <c r="CL30" s="2173"/>
      <c r="CM30" s="2173"/>
      <c r="CN30" s="2173"/>
      <c r="CO30" s="2173"/>
      <c r="CP30" s="2173"/>
      <c r="CQ30" s="2173"/>
      <c r="CR30" s="2173"/>
      <c r="CS30" s="2173"/>
      <c r="CT30" s="2173"/>
      <c r="CU30" s="2173"/>
      <c r="CV30" s="2173"/>
      <c r="CW30" s="2173"/>
      <c r="CX30" s="2173"/>
      <c r="CY30" s="2173"/>
      <c r="CZ30" s="2173"/>
    </row>
    <row r="31" s="130" customFormat="true" ht="15" customHeight="true" x14ac:dyDescent="0.2">
      <c r="A31" s="2549" t="s">
        <v>102</v>
      </c>
      <c r="B31" s="249" t="s">
        <v>49</v>
      </c>
      <c r="C31" s="1407">
        <v>2.8014830552704421E-2</v>
      </c>
      <c r="D31" s="1408">
        <v>0</v>
      </c>
      <c r="E31" s="1408">
        <v>8.2571265036790376</v>
      </c>
      <c r="F31" s="1408">
        <v>31.062461402968005</v>
      </c>
      <c r="G31" s="1409">
        <v>49.979038398431634</v>
      </c>
      <c r="H31" s="1410">
        <v>4.7854523312303598</v>
      </c>
      <c r="I31" s="1408">
        <v>17.536813664807159</v>
      </c>
      <c r="J31" s="1408">
        <v>36.33788988409453</v>
      </c>
      <c r="K31" s="1408">
        <v>37.519343176356983</v>
      </c>
      <c r="L31" s="1411">
        <v>60.507485639966639</v>
      </c>
      <c r="M31" s="1412">
        <v>5.3041417300180659E-2</v>
      </c>
      <c r="N31" s="1408">
        <v>0</v>
      </c>
      <c r="O31" s="1408">
        <v>0</v>
      </c>
      <c r="P31" s="1408">
        <v>0</v>
      </c>
      <c r="Q31" s="1409">
        <v>6.4569563755128287</v>
      </c>
      <c r="R31" s="1410">
        <v>2.9526726355138204</v>
      </c>
      <c r="S31" s="1408">
        <v>12.384551169251953</v>
      </c>
      <c r="T31" s="1408">
        <v>35.840204295660506</v>
      </c>
      <c r="U31" s="2262">
        <v>8.3217570202810407</v>
      </c>
      <c r="V31" s="664"/>
      <c r="W31" s="664"/>
      <c r="X31" s="664"/>
      <c r="Y31" s="664"/>
      <c r="Z31" s="664"/>
      <c r="AA31" s="664"/>
      <c r="AB31" s="664"/>
      <c r="AC31" s="664"/>
      <c r="AD31" s="664"/>
      <c r="AE31" s="664"/>
      <c r="AF31" s="664"/>
      <c r="AG31" s="664"/>
      <c r="AH31" s="664"/>
      <c r="AI31" s="664"/>
      <c r="AJ31" s="664"/>
      <c r="AK31" s="664"/>
      <c r="AL31" s="664"/>
      <c r="AM31" s="664"/>
      <c r="AN31" s="664"/>
      <c r="AO31" s="664"/>
      <c r="AP31" s="664"/>
      <c r="AQ31" s="664"/>
      <c r="AR31" s="664"/>
      <c r="AS31" s="664"/>
      <c r="AT31" s="664"/>
      <c r="AU31" s="664"/>
      <c r="AV31" s="664"/>
      <c r="AW31" s="664"/>
      <c r="AX31" s="664"/>
      <c r="AY31" s="664"/>
      <c r="AZ31" s="216"/>
      <c r="BA31" s="2548" t="s">
        <v>102</v>
      </c>
      <c r="BB31" s="151" t="s">
        <v>49</v>
      </c>
      <c r="BC31" s="1201" t="s">
        <v>35</v>
      </c>
      <c r="BD31" s="1221" t="s">
        <v>35</v>
      </c>
      <c r="BE31" s="1221" t="s">
        <v>35</v>
      </c>
      <c r="BF31" s="1221" t="s">
        <v>35</v>
      </c>
      <c r="BG31" s="1242" t="s">
        <v>35</v>
      </c>
      <c r="BH31" s="1263" t="s">
        <v>35</v>
      </c>
      <c r="BI31" s="1221" t="s">
        <v>35</v>
      </c>
      <c r="BJ31" s="1221" t="s">
        <v>35</v>
      </c>
      <c r="BK31" s="1221" t="s">
        <v>35</v>
      </c>
      <c r="BL31" s="1242" t="s">
        <v>35</v>
      </c>
      <c r="BM31" s="1263" t="s">
        <v>35</v>
      </c>
      <c r="BN31" s="1221" t="s">
        <v>35</v>
      </c>
      <c r="BO31" s="1221" t="s">
        <v>35</v>
      </c>
      <c r="BP31" s="1221" t="s">
        <v>35</v>
      </c>
      <c r="BQ31" s="1242" t="s">
        <v>35</v>
      </c>
      <c r="BR31" s="1263" t="s">
        <v>35</v>
      </c>
      <c r="BS31" s="1221" t="s">
        <v>35</v>
      </c>
      <c r="BT31" s="1221" t="s">
        <v>35</v>
      </c>
      <c r="BU31" s="2127" t="s">
        <v>35</v>
      </c>
      <c r="BV31" s="2172"/>
      <c r="BW31" s="2172"/>
      <c r="BX31" s="2172"/>
      <c r="BY31" s="2173"/>
      <c r="BZ31" s="2173"/>
      <c r="CA31" s="2173"/>
      <c r="CB31" s="2173"/>
      <c r="CC31" s="2173"/>
      <c r="CD31" s="2173"/>
      <c r="CE31" s="2173"/>
      <c r="CF31" s="2173"/>
      <c r="CG31" s="2173"/>
      <c r="CH31" s="2173"/>
      <c r="CI31" s="2173"/>
      <c r="CJ31" s="2173"/>
      <c r="CK31" s="2173"/>
      <c r="CL31" s="2173"/>
      <c r="CM31" s="2173"/>
      <c r="CN31" s="2173"/>
      <c r="CO31" s="2173"/>
      <c r="CP31" s="2173"/>
      <c r="CQ31" s="2173"/>
      <c r="CR31" s="2173"/>
      <c r="CS31" s="2173"/>
      <c r="CT31" s="2173"/>
      <c r="CU31" s="2173"/>
      <c r="CV31" s="2173"/>
      <c r="CW31" s="2173"/>
      <c r="CX31" s="2173"/>
      <c r="CY31" s="2173"/>
      <c r="CZ31" s="2173"/>
    </row>
    <row r="32" s="130" customFormat="true" ht="15" customHeight="true" x14ac:dyDescent="0.2">
      <c r="A32" s="2549"/>
      <c r="B32" s="249" t="s">
        <v>48</v>
      </c>
      <c r="C32" s="1401">
        <v>99.971985169447294</v>
      </c>
      <c r="D32" s="1402">
        <v>100</v>
      </c>
      <c r="E32" s="1402">
        <v>91.742873496320996</v>
      </c>
      <c r="F32" s="1402">
        <v>68.937538597032017</v>
      </c>
      <c r="G32" s="1403">
        <v>50.020961601568338</v>
      </c>
      <c r="H32" s="1404">
        <v>95.214547668769669</v>
      </c>
      <c r="I32" s="1402">
        <v>82.463186335192844</v>
      </c>
      <c r="J32" s="1402">
        <v>63.66211011590535</v>
      </c>
      <c r="K32" s="1402">
        <v>62.480656823643031</v>
      </c>
      <c r="L32" s="1405">
        <v>39.492514360033425</v>
      </c>
      <c r="M32" s="1406">
        <v>99.946958582699821</v>
      </c>
      <c r="N32" s="1402">
        <v>100</v>
      </c>
      <c r="O32" s="1402">
        <v>100</v>
      </c>
      <c r="P32" s="1402">
        <v>100</v>
      </c>
      <c r="Q32" s="1403">
        <v>93.543043624487169</v>
      </c>
      <c r="R32" s="1404">
        <v>97.047327364486165</v>
      </c>
      <c r="S32" s="1402">
        <v>87.615448830748036</v>
      </c>
      <c r="T32" s="1402">
        <v>64.159795704339473</v>
      </c>
      <c r="U32" s="2261">
        <v>91.678242979718917</v>
      </c>
      <c r="V32" s="664"/>
      <c r="W32" s="664"/>
      <c r="X32" s="664"/>
      <c r="Y32" s="664"/>
      <c r="Z32" s="664"/>
      <c r="AA32" s="664"/>
      <c r="AB32" s="664"/>
      <c r="AC32" s="664"/>
      <c r="AD32" s="664"/>
      <c r="AE32" s="664"/>
      <c r="AF32" s="664"/>
      <c r="AG32" s="664"/>
      <c r="AH32" s="664"/>
      <c r="AI32" s="664"/>
      <c r="AJ32" s="664"/>
      <c r="AK32" s="664"/>
      <c r="AL32" s="664"/>
      <c r="AM32" s="664"/>
      <c r="AN32" s="664"/>
      <c r="AO32" s="664"/>
      <c r="AP32" s="664"/>
      <c r="AQ32" s="664"/>
      <c r="AR32" s="664"/>
      <c r="AS32" s="664"/>
      <c r="AT32" s="664"/>
      <c r="AU32" s="664"/>
      <c r="AV32" s="664"/>
      <c r="AW32" s="664"/>
      <c r="AX32" s="664"/>
      <c r="AY32" s="664"/>
      <c r="AZ32" s="216"/>
      <c r="BA32" s="2548"/>
      <c r="BB32" s="151" t="s">
        <v>48</v>
      </c>
      <c r="BC32" s="1201" t="s">
        <v>35</v>
      </c>
      <c r="BD32" s="1221" t="s">
        <v>35</v>
      </c>
      <c r="BE32" s="1221" t="s">
        <v>35</v>
      </c>
      <c r="BF32" s="1221" t="s">
        <v>35</v>
      </c>
      <c r="BG32" s="1242" t="s">
        <v>35</v>
      </c>
      <c r="BH32" s="1263" t="s">
        <v>35</v>
      </c>
      <c r="BI32" s="1221" t="s">
        <v>35</v>
      </c>
      <c r="BJ32" s="1221" t="s">
        <v>35</v>
      </c>
      <c r="BK32" s="1221" t="s">
        <v>35</v>
      </c>
      <c r="BL32" s="1242" t="s">
        <v>35</v>
      </c>
      <c r="BM32" s="1263" t="s">
        <v>35</v>
      </c>
      <c r="BN32" s="1221" t="s">
        <v>35</v>
      </c>
      <c r="BO32" s="1221" t="s">
        <v>35</v>
      </c>
      <c r="BP32" s="1221" t="s">
        <v>35</v>
      </c>
      <c r="BQ32" s="1242" t="s">
        <v>35</v>
      </c>
      <c r="BR32" s="1263" t="s">
        <v>35</v>
      </c>
      <c r="BS32" s="1221" t="s">
        <v>35</v>
      </c>
      <c r="BT32" s="1221" t="s">
        <v>35</v>
      </c>
      <c r="BU32" s="2127" t="s">
        <v>35</v>
      </c>
      <c r="BV32" s="2172"/>
      <c r="BW32" s="2172"/>
      <c r="BX32" s="2172"/>
      <c r="BY32" s="2173"/>
      <c r="BZ32" s="2173"/>
      <c r="CA32" s="2173"/>
      <c r="CB32" s="2173"/>
      <c r="CC32" s="2173"/>
      <c r="CD32" s="2173"/>
      <c r="CE32" s="2173"/>
      <c r="CF32" s="2173"/>
      <c r="CG32" s="2173"/>
      <c r="CH32" s="2173"/>
      <c r="CI32" s="2173"/>
      <c r="CJ32" s="2173"/>
      <c r="CK32" s="2173"/>
      <c r="CL32" s="2173"/>
      <c r="CM32" s="2173"/>
      <c r="CN32" s="2173"/>
      <c r="CO32" s="2173"/>
      <c r="CP32" s="2173"/>
      <c r="CQ32" s="2173"/>
      <c r="CR32" s="2173"/>
      <c r="CS32" s="2173"/>
      <c r="CT32" s="2173"/>
      <c r="CU32" s="2173"/>
      <c r="CV32" s="2173"/>
      <c r="CW32" s="2173"/>
      <c r="CX32" s="2173"/>
      <c r="CY32" s="2173"/>
      <c r="CZ32" s="2173"/>
    </row>
    <row r="33" s="130" customFormat="true" ht="15" customHeight="true" x14ac:dyDescent="0.2">
      <c r="A33" s="2549" t="s">
        <v>103</v>
      </c>
      <c r="B33" s="249" t="s">
        <v>49</v>
      </c>
      <c r="C33" s="1133" t="s">
        <v>35</v>
      </c>
      <c r="D33" s="1143" t="s">
        <v>35</v>
      </c>
      <c r="E33" s="1143" t="s">
        <v>35</v>
      </c>
      <c r="F33" s="1143" t="s">
        <v>35</v>
      </c>
      <c r="G33" s="1153" t="s">
        <v>35</v>
      </c>
      <c r="H33" s="1163" t="s">
        <v>35</v>
      </c>
      <c r="I33" s="1143" t="s">
        <v>35</v>
      </c>
      <c r="J33" s="1143" t="s">
        <v>35</v>
      </c>
      <c r="K33" s="1143" t="s">
        <v>35</v>
      </c>
      <c r="L33" s="1173" t="s">
        <v>35</v>
      </c>
      <c r="M33" s="1183" t="s">
        <v>35</v>
      </c>
      <c r="N33" s="1143" t="s">
        <v>35</v>
      </c>
      <c r="O33" s="1143" t="s">
        <v>35</v>
      </c>
      <c r="P33" s="1143" t="s">
        <v>35</v>
      </c>
      <c r="Q33" s="1153" t="s">
        <v>35</v>
      </c>
      <c r="R33" s="1163" t="s">
        <v>35</v>
      </c>
      <c r="S33" s="1143" t="s">
        <v>35</v>
      </c>
      <c r="T33" s="1143" t="s">
        <v>35</v>
      </c>
      <c r="U33" s="2083" t="s">
        <v>35</v>
      </c>
      <c r="V33" s="2114"/>
      <c r="W33" s="2114"/>
      <c r="X33" s="2114"/>
      <c r="Y33" s="2115"/>
      <c r="Z33" s="2115"/>
      <c r="AA33" s="2115"/>
      <c r="AB33" s="2115"/>
      <c r="AC33" s="2115"/>
      <c r="AD33" s="2115"/>
      <c r="AE33" s="2115"/>
      <c r="AF33" s="2115"/>
      <c r="AG33" s="2115"/>
      <c r="AH33" s="2115"/>
      <c r="AI33" s="2115"/>
      <c r="AJ33" s="2115"/>
      <c r="AK33" s="2115"/>
      <c r="AL33" s="2115"/>
      <c r="AM33" s="2115"/>
      <c r="AN33" s="2115"/>
      <c r="AO33" s="2115"/>
      <c r="AP33" s="2115"/>
      <c r="AQ33" s="2115"/>
      <c r="AR33" s="2115"/>
      <c r="AS33" s="2115"/>
      <c r="AT33" s="2115"/>
      <c r="AU33" s="2115"/>
      <c r="AV33" s="2115"/>
      <c r="AW33" s="2115"/>
      <c r="AX33" s="2115"/>
      <c r="AY33" s="2115"/>
      <c r="AZ33" s="215"/>
      <c r="BA33" s="2548" t="s">
        <v>103</v>
      </c>
      <c r="BB33" s="151" t="s">
        <v>49</v>
      </c>
      <c r="BC33" s="1201" t="s">
        <v>35</v>
      </c>
      <c r="BD33" s="1221" t="s">
        <v>35</v>
      </c>
      <c r="BE33" s="1221" t="s">
        <v>35</v>
      </c>
      <c r="BF33" s="1221" t="s">
        <v>35</v>
      </c>
      <c r="BG33" s="1242" t="s">
        <v>35</v>
      </c>
      <c r="BH33" s="1263" t="s">
        <v>35</v>
      </c>
      <c r="BI33" s="1221" t="s">
        <v>35</v>
      </c>
      <c r="BJ33" s="1221" t="s">
        <v>35</v>
      </c>
      <c r="BK33" s="1221" t="s">
        <v>35</v>
      </c>
      <c r="BL33" s="1242" t="s">
        <v>35</v>
      </c>
      <c r="BM33" s="1263" t="s">
        <v>35</v>
      </c>
      <c r="BN33" s="1221" t="s">
        <v>35</v>
      </c>
      <c r="BO33" s="1221" t="s">
        <v>35</v>
      </c>
      <c r="BP33" s="1221" t="s">
        <v>35</v>
      </c>
      <c r="BQ33" s="1242" t="s">
        <v>35</v>
      </c>
      <c r="BR33" s="1263" t="s">
        <v>35</v>
      </c>
      <c r="BS33" s="1221" t="s">
        <v>35</v>
      </c>
      <c r="BT33" s="1221" t="s">
        <v>35</v>
      </c>
      <c r="BU33" s="2127" t="s">
        <v>35</v>
      </c>
      <c r="BV33" s="2172"/>
      <c r="BW33" s="2172"/>
      <c r="BX33" s="2172"/>
      <c r="BY33" s="2173"/>
      <c r="BZ33" s="2173"/>
      <c r="CA33" s="2173"/>
      <c r="CB33" s="2173"/>
      <c r="CC33" s="2173"/>
      <c r="CD33" s="2173"/>
      <c r="CE33" s="2173"/>
      <c r="CF33" s="2173"/>
      <c r="CG33" s="2173"/>
      <c r="CH33" s="2173"/>
      <c r="CI33" s="2173"/>
      <c r="CJ33" s="2173"/>
      <c r="CK33" s="2173"/>
      <c r="CL33" s="2173"/>
      <c r="CM33" s="2173"/>
      <c r="CN33" s="2173"/>
      <c r="CO33" s="2173"/>
      <c r="CP33" s="2173"/>
      <c r="CQ33" s="2173"/>
      <c r="CR33" s="2173"/>
      <c r="CS33" s="2173"/>
      <c r="CT33" s="2173"/>
      <c r="CU33" s="2173"/>
      <c r="CV33" s="2173"/>
      <c r="CW33" s="2173"/>
      <c r="CX33" s="2173"/>
      <c r="CY33" s="2173"/>
      <c r="CZ33" s="2173"/>
    </row>
    <row r="34" s="130" customFormat="true" ht="15" customHeight="true" x14ac:dyDescent="0.2">
      <c r="A34" s="2549"/>
      <c r="B34" s="249" t="s">
        <v>48</v>
      </c>
      <c r="C34" s="1133" t="s">
        <v>35</v>
      </c>
      <c r="D34" s="1143" t="s">
        <v>35</v>
      </c>
      <c r="E34" s="1143" t="s">
        <v>35</v>
      </c>
      <c r="F34" s="1143" t="s">
        <v>35</v>
      </c>
      <c r="G34" s="1153" t="s">
        <v>35</v>
      </c>
      <c r="H34" s="1163" t="s">
        <v>35</v>
      </c>
      <c r="I34" s="1143" t="s">
        <v>35</v>
      </c>
      <c r="J34" s="1143" t="s">
        <v>35</v>
      </c>
      <c r="K34" s="1143" t="s">
        <v>35</v>
      </c>
      <c r="L34" s="1173" t="s">
        <v>35</v>
      </c>
      <c r="M34" s="1183" t="s">
        <v>35</v>
      </c>
      <c r="N34" s="1143" t="s">
        <v>35</v>
      </c>
      <c r="O34" s="1143" t="s">
        <v>35</v>
      </c>
      <c r="P34" s="1143" t="s">
        <v>35</v>
      </c>
      <c r="Q34" s="1153" t="s">
        <v>35</v>
      </c>
      <c r="R34" s="1163" t="s">
        <v>35</v>
      </c>
      <c r="S34" s="1143" t="s">
        <v>35</v>
      </c>
      <c r="T34" s="1143" t="s">
        <v>35</v>
      </c>
      <c r="U34" s="2083" t="s">
        <v>35</v>
      </c>
      <c r="V34" s="2114"/>
      <c r="W34" s="2114"/>
      <c r="X34" s="2114"/>
      <c r="Y34" s="2115"/>
      <c r="Z34" s="2115"/>
      <c r="AA34" s="2115"/>
      <c r="AB34" s="2115"/>
      <c r="AC34" s="2115"/>
      <c r="AD34" s="2115"/>
      <c r="AE34" s="2115"/>
      <c r="AF34" s="2115"/>
      <c r="AG34" s="2115"/>
      <c r="AH34" s="2115"/>
      <c r="AI34" s="2115"/>
      <c r="AJ34" s="2115"/>
      <c r="AK34" s="2115"/>
      <c r="AL34" s="2115"/>
      <c r="AM34" s="2115"/>
      <c r="AN34" s="2115"/>
      <c r="AO34" s="2115"/>
      <c r="AP34" s="2115"/>
      <c r="AQ34" s="2115"/>
      <c r="AR34" s="2115"/>
      <c r="AS34" s="2115"/>
      <c r="AT34" s="2115"/>
      <c r="AU34" s="2115"/>
      <c r="AV34" s="2115"/>
      <c r="AW34" s="2115"/>
      <c r="AX34" s="2115"/>
      <c r="AY34" s="2115"/>
      <c r="AZ34" s="215"/>
      <c r="BA34" s="2548"/>
      <c r="BB34" s="151" t="s">
        <v>48</v>
      </c>
      <c r="BC34" s="1201" t="s">
        <v>35</v>
      </c>
      <c r="BD34" s="1221" t="s">
        <v>35</v>
      </c>
      <c r="BE34" s="1221" t="s">
        <v>35</v>
      </c>
      <c r="BF34" s="1221" t="s">
        <v>35</v>
      </c>
      <c r="BG34" s="1242" t="s">
        <v>35</v>
      </c>
      <c r="BH34" s="1263" t="s">
        <v>35</v>
      </c>
      <c r="BI34" s="1221" t="s">
        <v>35</v>
      </c>
      <c r="BJ34" s="1221" t="s">
        <v>35</v>
      </c>
      <c r="BK34" s="1221" t="s">
        <v>35</v>
      </c>
      <c r="BL34" s="1242" t="s">
        <v>35</v>
      </c>
      <c r="BM34" s="1263" t="s">
        <v>35</v>
      </c>
      <c r="BN34" s="1221" t="s">
        <v>35</v>
      </c>
      <c r="BO34" s="1221" t="s">
        <v>35</v>
      </c>
      <c r="BP34" s="1221" t="s">
        <v>35</v>
      </c>
      <c r="BQ34" s="1242" t="s">
        <v>35</v>
      </c>
      <c r="BR34" s="1263" t="s">
        <v>35</v>
      </c>
      <c r="BS34" s="1221" t="s">
        <v>35</v>
      </c>
      <c r="BT34" s="1221" t="s">
        <v>35</v>
      </c>
      <c r="BU34" s="2127" t="s">
        <v>35</v>
      </c>
      <c r="BV34" s="2172"/>
      <c r="BW34" s="2172"/>
      <c r="BX34" s="2172"/>
      <c r="BY34" s="2173"/>
      <c r="BZ34" s="2173"/>
      <c r="CA34" s="2173"/>
      <c r="CB34" s="2173"/>
      <c r="CC34" s="2173"/>
      <c r="CD34" s="2173"/>
      <c r="CE34" s="2173"/>
      <c r="CF34" s="2173"/>
      <c r="CG34" s="2173"/>
      <c r="CH34" s="2173"/>
      <c r="CI34" s="2173"/>
      <c r="CJ34" s="2173"/>
      <c r="CK34" s="2173"/>
      <c r="CL34" s="2173"/>
      <c r="CM34" s="2173"/>
      <c r="CN34" s="2173"/>
      <c r="CO34" s="2173"/>
      <c r="CP34" s="2173"/>
      <c r="CQ34" s="2173"/>
      <c r="CR34" s="2173"/>
      <c r="CS34" s="2173"/>
      <c r="CT34" s="2173"/>
      <c r="CU34" s="2173"/>
      <c r="CV34" s="2173"/>
      <c r="CW34" s="2173"/>
      <c r="CX34" s="2173"/>
      <c r="CY34" s="2173"/>
      <c r="CZ34" s="2173"/>
    </row>
    <row r="35" s="693" customFormat="true" ht="15" customHeight="true" x14ac:dyDescent="0.2">
      <c r="A35" s="2736" t="s">
        <v>55</v>
      </c>
      <c r="B35" s="1481" t="s">
        <v>49</v>
      </c>
      <c r="C35" s="1508" t="s">
        <v>35</v>
      </c>
      <c r="D35" s="1513" t="s">
        <v>35</v>
      </c>
      <c r="E35" s="1513" t="s">
        <v>35</v>
      </c>
      <c r="F35" s="1513" t="s">
        <v>35</v>
      </c>
      <c r="G35" s="1518" t="s">
        <v>35</v>
      </c>
      <c r="H35" s="1523" t="s">
        <v>35</v>
      </c>
      <c r="I35" s="1513" t="s">
        <v>35</v>
      </c>
      <c r="J35" s="1513" t="s">
        <v>35</v>
      </c>
      <c r="K35" s="1513" t="s">
        <v>35</v>
      </c>
      <c r="L35" s="1528" t="s">
        <v>35</v>
      </c>
      <c r="M35" s="1508" t="s">
        <v>35</v>
      </c>
      <c r="N35" s="1513" t="s">
        <v>35</v>
      </c>
      <c r="O35" s="1513" t="s">
        <v>35</v>
      </c>
      <c r="P35" s="1513" t="s">
        <v>35</v>
      </c>
      <c r="Q35" s="1518" t="s">
        <v>35</v>
      </c>
      <c r="R35" s="1523" t="s">
        <v>35</v>
      </c>
      <c r="S35" s="1513" t="s">
        <v>35</v>
      </c>
      <c r="T35" s="1513" t="s">
        <v>35</v>
      </c>
      <c r="U35" s="1528" t="s">
        <v>35</v>
      </c>
      <c r="V35" s="664"/>
      <c r="W35" s="664"/>
      <c r="X35" s="664"/>
      <c r="Y35" s="664"/>
      <c r="Z35" s="664"/>
      <c r="AA35" s="664"/>
      <c r="AB35" s="664"/>
      <c r="AC35" s="664"/>
      <c r="AD35" s="664"/>
      <c r="AE35" s="664"/>
      <c r="AF35" s="664"/>
      <c r="AG35" s="664"/>
      <c r="AH35" s="664"/>
      <c r="AI35" s="664"/>
      <c r="AJ35" s="664"/>
      <c r="AK35" s="664"/>
      <c r="AL35" s="664"/>
      <c r="AM35" s="664"/>
      <c r="AN35" s="664"/>
      <c r="AO35" s="664"/>
      <c r="AP35" s="664"/>
      <c r="AQ35" s="664"/>
      <c r="AR35" s="664"/>
      <c r="AS35" s="664"/>
      <c r="AT35" s="664"/>
      <c r="AU35" s="664"/>
      <c r="AV35" s="664"/>
      <c r="AW35" s="664"/>
      <c r="AX35" s="664"/>
      <c r="AY35" s="664"/>
      <c r="AZ35" s="216"/>
      <c r="BA35" s="2548" t="s">
        <v>55</v>
      </c>
      <c r="BB35" s="151" t="s">
        <v>49</v>
      </c>
      <c r="BC35" s="1201" t="s">
        <v>35</v>
      </c>
      <c r="BD35" s="1221" t="s">
        <v>35</v>
      </c>
      <c r="BE35" s="1221" t="s">
        <v>35</v>
      </c>
      <c r="BF35" s="1221" t="s">
        <v>35</v>
      </c>
      <c r="BG35" s="1242" t="s">
        <v>35</v>
      </c>
      <c r="BH35" s="1263" t="s">
        <v>35</v>
      </c>
      <c r="BI35" s="1221" t="s">
        <v>35</v>
      </c>
      <c r="BJ35" s="1221" t="s">
        <v>35</v>
      </c>
      <c r="BK35" s="1221" t="s">
        <v>35</v>
      </c>
      <c r="BL35" s="1242" t="s">
        <v>35</v>
      </c>
      <c r="BM35" s="1263" t="s">
        <v>35</v>
      </c>
      <c r="BN35" s="1221" t="s">
        <v>35</v>
      </c>
      <c r="BO35" s="1221" t="s">
        <v>35</v>
      </c>
      <c r="BP35" s="1221" t="s">
        <v>35</v>
      </c>
      <c r="BQ35" s="1242" t="s">
        <v>35</v>
      </c>
      <c r="BR35" s="1263" t="s">
        <v>35</v>
      </c>
      <c r="BS35" s="1221" t="s">
        <v>35</v>
      </c>
      <c r="BT35" s="1221" t="s">
        <v>35</v>
      </c>
      <c r="BU35" s="2127" t="s">
        <v>35</v>
      </c>
      <c r="BV35" s="2172"/>
      <c r="BW35" s="2172"/>
      <c r="BX35" s="2172"/>
      <c r="BY35" s="2173"/>
      <c r="BZ35" s="2173"/>
      <c r="CA35" s="2173"/>
      <c r="CB35" s="2173"/>
      <c r="CC35" s="2173"/>
      <c r="CD35" s="2173"/>
      <c r="CE35" s="2173"/>
      <c r="CF35" s="2173"/>
      <c r="CG35" s="2173"/>
      <c r="CH35" s="2173"/>
      <c r="CI35" s="2173"/>
      <c r="CJ35" s="2173"/>
      <c r="CK35" s="2173"/>
      <c r="CL35" s="2173"/>
      <c r="CM35" s="2173"/>
      <c r="CN35" s="2173"/>
      <c r="CO35" s="2173"/>
      <c r="CP35" s="2173"/>
      <c r="CQ35" s="2173"/>
      <c r="CR35" s="2173"/>
      <c r="CS35" s="2173"/>
      <c r="CT35" s="2173"/>
      <c r="CU35" s="2173"/>
      <c r="CV35" s="2173"/>
      <c r="CW35" s="2173"/>
      <c r="CX35" s="2173"/>
      <c r="CY35" s="2173"/>
      <c r="CZ35" s="2173"/>
    </row>
    <row r="36" s="693" customFormat="true" ht="15" customHeight="true" x14ac:dyDescent="0.2">
      <c r="A36" s="2736"/>
      <c r="B36" s="1481" t="s">
        <v>48</v>
      </c>
      <c r="C36" s="1508" t="s">
        <v>35</v>
      </c>
      <c r="D36" s="1513" t="s">
        <v>35</v>
      </c>
      <c r="E36" s="1513" t="s">
        <v>35</v>
      </c>
      <c r="F36" s="1513" t="s">
        <v>35</v>
      </c>
      <c r="G36" s="1518" t="s">
        <v>35</v>
      </c>
      <c r="H36" s="1523" t="s">
        <v>35</v>
      </c>
      <c r="I36" s="1513" t="s">
        <v>35</v>
      </c>
      <c r="J36" s="1513" t="s">
        <v>35</v>
      </c>
      <c r="K36" s="1513" t="s">
        <v>35</v>
      </c>
      <c r="L36" s="1528" t="s">
        <v>35</v>
      </c>
      <c r="M36" s="1508" t="s">
        <v>35</v>
      </c>
      <c r="N36" s="1513" t="s">
        <v>35</v>
      </c>
      <c r="O36" s="1513" t="s">
        <v>35</v>
      </c>
      <c r="P36" s="1513" t="s">
        <v>35</v>
      </c>
      <c r="Q36" s="1518" t="s">
        <v>35</v>
      </c>
      <c r="R36" s="1523" t="s">
        <v>35</v>
      </c>
      <c r="S36" s="1513" t="s">
        <v>35</v>
      </c>
      <c r="T36" s="1513" t="s">
        <v>35</v>
      </c>
      <c r="U36" s="1528" t="s">
        <v>35</v>
      </c>
      <c r="V36" s="664"/>
      <c r="W36" s="664"/>
      <c r="X36" s="664"/>
      <c r="Y36" s="664"/>
      <c r="Z36" s="664"/>
      <c r="AA36" s="664"/>
      <c r="AB36" s="664"/>
      <c r="AC36" s="664"/>
      <c r="AD36" s="664"/>
      <c r="AE36" s="664"/>
      <c r="AF36" s="664"/>
      <c r="AG36" s="664"/>
      <c r="AH36" s="664"/>
      <c r="AI36" s="664"/>
      <c r="AJ36" s="664"/>
      <c r="AK36" s="664"/>
      <c r="AL36" s="664"/>
      <c r="AM36" s="664"/>
      <c r="AN36" s="664"/>
      <c r="AO36" s="664"/>
      <c r="AP36" s="664"/>
      <c r="AQ36" s="664"/>
      <c r="AR36" s="664"/>
      <c r="AS36" s="664"/>
      <c r="AT36" s="664"/>
      <c r="AU36" s="664"/>
      <c r="AV36" s="664"/>
      <c r="AW36" s="664"/>
      <c r="AX36" s="664"/>
      <c r="AY36" s="664"/>
      <c r="AZ36" s="216"/>
      <c r="BA36" s="2548"/>
      <c r="BB36" s="151" t="s">
        <v>48</v>
      </c>
      <c r="BC36" s="1201" t="s">
        <v>35</v>
      </c>
      <c r="BD36" s="1221" t="s">
        <v>35</v>
      </c>
      <c r="BE36" s="1221" t="s">
        <v>35</v>
      </c>
      <c r="BF36" s="1221" t="s">
        <v>35</v>
      </c>
      <c r="BG36" s="1242" t="s">
        <v>35</v>
      </c>
      <c r="BH36" s="1263" t="s">
        <v>35</v>
      </c>
      <c r="BI36" s="1221" t="s">
        <v>35</v>
      </c>
      <c r="BJ36" s="1221" t="s">
        <v>35</v>
      </c>
      <c r="BK36" s="1221" t="s">
        <v>35</v>
      </c>
      <c r="BL36" s="1242" t="s">
        <v>35</v>
      </c>
      <c r="BM36" s="1263" t="s">
        <v>35</v>
      </c>
      <c r="BN36" s="1221" t="s">
        <v>35</v>
      </c>
      <c r="BO36" s="1221" t="s">
        <v>35</v>
      </c>
      <c r="BP36" s="1221" t="s">
        <v>35</v>
      </c>
      <c r="BQ36" s="1242" t="s">
        <v>35</v>
      </c>
      <c r="BR36" s="1263" t="s">
        <v>35</v>
      </c>
      <c r="BS36" s="1221" t="s">
        <v>35</v>
      </c>
      <c r="BT36" s="1221" t="s">
        <v>35</v>
      </c>
      <c r="BU36" s="2127" t="s">
        <v>35</v>
      </c>
      <c r="BV36" s="2172"/>
      <c r="BW36" s="2172"/>
      <c r="BX36" s="2172"/>
      <c r="BY36" s="2173"/>
      <c r="BZ36" s="2173"/>
      <c r="CA36" s="2173"/>
      <c r="CB36" s="2173"/>
      <c r="CC36" s="2173"/>
      <c r="CD36" s="2173"/>
      <c r="CE36" s="2173"/>
      <c r="CF36" s="2173"/>
      <c r="CG36" s="2173"/>
      <c r="CH36" s="2173"/>
      <c r="CI36" s="2173"/>
      <c r="CJ36" s="2173"/>
      <c r="CK36" s="2173"/>
      <c r="CL36" s="2173"/>
      <c r="CM36" s="2173"/>
      <c r="CN36" s="2173"/>
      <c r="CO36" s="2173"/>
      <c r="CP36" s="2173"/>
      <c r="CQ36" s="2173"/>
      <c r="CR36" s="2173"/>
      <c r="CS36" s="2173"/>
      <c r="CT36" s="2173"/>
      <c r="CU36" s="2173"/>
      <c r="CV36" s="2173"/>
      <c r="CW36" s="2173"/>
      <c r="CX36" s="2173"/>
      <c r="CY36" s="2173"/>
      <c r="CZ36" s="2173"/>
    </row>
    <row r="37" s="693" customFormat="true" ht="15" customHeight="true" x14ac:dyDescent="0.2">
      <c r="A37" s="2736" t="s">
        <v>233</v>
      </c>
      <c r="B37" s="1481" t="s">
        <v>49</v>
      </c>
      <c r="C37" s="1508" t="s">
        <v>35</v>
      </c>
      <c r="D37" s="1513" t="s">
        <v>35</v>
      </c>
      <c r="E37" s="1513" t="s">
        <v>35</v>
      </c>
      <c r="F37" s="1513" t="s">
        <v>35</v>
      </c>
      <c r="G37" s="1518" t="s">
        <v>35</v>
      </c>
      <c r="H37" s="1523" t="s">
        <v>35</v>
      </c>
      <c r="I37" s="1513" t="s">
        <v>35</v>
      </c>
      <c r="J37" s="1513" t="s">
        <v>35</v>
      </c>
      <c r="K37" s="1513" t="s">
        <v>35</v>
      </c>
      <c r="L37" s="1528" t="s">
        <v>35</v>
      </c>
      <c r="M37" s="1508" t="s">
        <v>35</v>
      </c>
      <c r="N37" s="1513" t="s">
        <v>35</v>
      </c>
      <c r="O37" s="1513" t="s">
        <v>35</v>
      </c>
      <c r="P37" s="1513" t="s">
        <v>35</v>
      </c>
      <c r="Q37" s="1518" t="s">
        <v>35</v>
      </c>
      <c r="R37" s="1523" t="s">
        <v>35</v>
      </c>
      <c r="S37" s="1513" t="s">
        <v>35</v>
      </c>
      <c r="T37" s="1513" t="s">
        <v>35</v>
      </c>
      <c r="U37" s="1528" t="s">
        <v>35</v>
      </c>
      <c r="V37" s="664"/>
      <c r="W37" s="664"/>
      <c r="X37" s="664"/>
      <c r="Y37" s="664"/>
      <c r="Z37" s="664"/>
      <c r="AA37" s="664"/>
      <c r="AB37" s="664"/>
      <c r="AC37" s="664"/>
      <c r="AD37" s="664"/>
      <c r="AE37" s="664"/>
      <c r="AF37" s="664"/>
      <c r="AG37" s="664"/>
      <c r="AH37" s="664"/>
      <c r="AI37" s="664"/>
      <c r="AJ37" s="664"/>
      <c r="AK37" s="664"/>
      <c r="AL37" s="664"/>
      <c r="AM37" s="664"/>
      <c r="AN37" s="664"/>
      <c r="AO37" s="664"/>
      <c r="AP37" s="664"/>
      <c r="AQ37" s="664"/>
      <c r="AR37" s="664"/>
      <c r="AS37" s="664"/>
      <c r="AT37" s="664"/>
      <c r="AU37" s="664"/>
      <c r="AV37" s="664"/>
      <c r="AW37" s="664"/>
      <c r="AX37" s="664"/>
      <c r="AY37" s="664"/>
      <c r="AZ37" s="216"/>
      <c r="BA37" s="2548" t="s">
        <v>124</v>
      </c>
      <c r="BB37" s="151" t="s">
        <v>49</v>
      </c>
      <c r="BC37" s="1201" t="s">
        <v>35</v>
      </c>
      <c r="BD37" s="1221" t="s">
        <v>35</v>
      </c>
      <c r="BE37" s="1221" t="s">
        <v>35</v>
      </c>
      <c r="BF37" s="1221" t="s">
        <v>35</v>
      </c>
      <c r="BG37" s="1242" t="s">
        <v>35</v>
      </c>
      <c r="BH37" s="1263" t="s">
        <v>35</v>
      </c>
      <c r="BI37" s="1221" t="s">
        <v>35</v>
      </c>
      <c r="BJ37" s="1221" t="s">
        <v>35</v>
      </c>
      <c r="BK37" s="1221" t="s">
        <v>35</v>
      </c>
      <c r="BL37" s="1242" t="s">
        <v>35</v>
      </c>
      <c r="BM37" s="1263" t="s">
        <v>35</v>
      </c>
      <c r="BN37" s="1221" t="s">
        <v>35</v>
      </c>
      <c r="BO37" s="1221" t="s">
        <v>35</v>
      </c>
      <c r="BP37" s="1221" t="s">
        <v>35</v>
      </c>
      <c r="BQ37" s="1242" t="s">
        <v>35</v>
      </c>
      <c r="BR37" s="1263" t="s">
        <v>35</v>
      </c>
      <c r="BS37" s="1221" t="s">
        <v>35</v>
      </c>
      <c r="BT37" s="1221" t="s">
        <v>35</v>
      </c>
      <c r="BU37" s="2127" t="s">
        <v>35</v>
      </c>
      <c r="BV37" s="2172"/>
      <c r="BW37" s="2172"/>
      <c r="BX37" s="2172"/>
      <c r="BY37" s="2173"/>
      <c r="BZ37" s="2173"/>
      <c r="CA37" s="2173"/>
      <c r="CB37" s="2173"/>
      <c r="CC37" s="2173"/>
      <c r="CD37" s="2173"/>
      <c r="CE37" s="2173"/>
      <c r="CF37" s="2173"/>
      <c r="CG37" s="2173"/>
      <c r="CH37" s="2173"/>
      <c r="CI37" s="2173"/>
      <c r="CJ37" s="2173"/>
      <c r="CK37" s="2173"/>
      <c r="CL37" s="2173"/>
      <c r="CM37" s="2173"/>
      <c r="CN37" s="2173"/>
      <c r="CO37" s="2173"/>
      <c r="CP37" s="2173"/>
      <c r="CQ37" s="2173"/>
      <c r="CR37" s="2173"/>
      <c r="CS37" s="2173"/>
      <c r="CT37" s="2173"/>
      <c r="CU37" s="2173"/>
      <c r="CV37" s="2173"/>
      <c r="CW37" s="2173"/>
      <c r="CX37" s="2173"/>
      <c r="CY37" s="2173"/>
      <c r="CZ37" s="2173"/>
    </row>
    <row r="38" s="693" customFormat="true" ht="15" customHeight="true" x14ac:dyDescent="0.2">
      <c r="A38" s="2736"/>
      <c r="B38" s="1481" t="s">
        <v>48</v>
      </c>
      <c r="C38" s="1508" t="s">
        <v>35</v>
      </c>
      <c r="D38" s="1513" t="s">
        <v>35</v>
      </c>
      <c r="E38" s="1513" t="s">
        <v>35</v>
      </c>
      <c r="F38" s="1513" t="s">
        <v>35</v>
      </c>
      <c r="G38" s="1518" t="s">
        <v>35</v>
      </c>
      <c r="H38" s="1523" t="s">
        <v>35</v>
      </c>
      <c r="I38" s="1513" t="s">
        <v>35</v>
      </c>
      <c r="J38" s="1513" t="s">
        <v>35</v>
      </c>
      <c r="K38" s="1513" t="s">
        <v>35</v>
      </c>
      <c r="L38" s="1528" t="s">
        <v>35</v>
      </c>
      <c r="M38" s="1508" t="s">
        <v>35</v>
      </c>
      <c r="N38" s="1513" t="s">
        <v>35</v>
      </c>
      <c r="O38" s="1513" t="s">
        <v>35</v>
      </c>
      <c r="P38" s="1513" t="s">
        <v>35</v>
      </c>
      <c r="Q38" s="1518" t="s">
        <v>35</v>
      </c>
      <c r="R38" s="1523" t="s">
        <v>35</v>
      </c>
      <c r="S38" s="1513" t="s">
        <v>35</v>
      </c>
      <c r="T38" s="1513" t="s">
        <v>35</v>
      </c>
      <c r="U38" s="1528" t="s">
        <v>35</v>
      </c>
      <c r="V38" s="664"/>
      <c r="W38" s="664"/>
      <c r="X38" s="664"/>
      <c r="Y38" s="664"/>
      <c r="Z38" s="664"/>
      <c r="AA38" s="664"/>
      <c r="AB38" s="664"/>
      <c r="AC38" s="664"/>
      <c r="AD38" s="664"/>
      <c r="AE38" s="664"/>
      <c r="AF38" s="664"/>
      <c r="AG38" s="664"/>
      <c r="AH38" s="664"/>
      <c r="AI38" s="664"/>
      <c r="AJ38" s="664"/>
      <c r="AK38" s="664"/>
      <c r="AL38" s="664"/>
      <c r="AM38" s="664"/>
      <c r="AN38" s="664"/>
      <c r="AO38" s="664"/>
      <c r="AP38" s="664"/>
      <c r="AQ38" s="664"/>
      <c r="AR38" s="664"/>
      <c r="AS38" s="664"/>
      <c r="AT38" s="664"/>
      <c r="AU38" s="664"/>
      <c r="AV38" s="664"/>
      <c r="AW38" s="664"/>
      <c r="AX38" s="664"/>
      <c r="AY38" s="664"/>
      <c r="AZ38" s="216"/>
      <c r="BA38" s="2548"/>
      <c r="BB38" s="151" t="s">
        <v>48</v>
      </c>
      <c r="BC38" s="1201" t="s">
        <v>35</v>
      </c>
      <c r="BD38" s="1221" t="s">
        <v>35</v>
      </c>
      <c r="BE38" s="1221" t="s">
        <v>35</v>
      </c>
      <c r="BF38" s="1221" t="s">
        <v>35</v>
      </c>
      <c r="BG38" s="1242" t="s">
        <v>35</v>
      </c>
      <c r="BH38" s="1263" t="s">
        <v>35</v>
      </c>
      <c r="BI38" s="1221" t="s">
        <v>35</v>
      </c>
      <c r="BJ38" s="1221" t="s">
        <v>35</v>
      </c>
      <c r="BK38" s="1221" t="s">
        <v>35</v>
      </c>
      <c r="BL38" s="1242" t="s">
        <v>35</v>
      </c>
      <c r="BM38" s="1263" t="s">
        <v>35</v>
      </c>
      <c r="BN38" s="1221" t="s">
        <v>35</v>
      </c>
      <c r="BO38" s="1221" t="s">
        <v>35</v>
      </c>
      <c r="BP38" s="1221" t="s">
        <v>35</v>
      </c>
      <c r="BQ38" s="1242" t="s">
        <v>35</v>
      </c>
      <c r="BR38" s="1263" t="s">
        <v>35</v>
      </c>
      <c r="BS38" s="1221" t="s">
        <v>35</v>
      </c>
      <c r="BT38" s="1221" t="s">
        <v>35</v>
      </c>
      <c r="BU38" s="2127" t="s">
        <v>35</v>
      </c>
      <c r="BV38" s="2172"/>
      <c r="BW38" s="2172"/>
      <c r="BX38" s="2172"/>
      <c r="BY38" s="2173"/>
      <c r="BZ38" s="2173"/>
      <c r="CA38" s="2173"/>
      <c r="CB38" s="2173"/>
      <c r="CC38" s="2173"/>
      <c r="CD38" s="2173"/>
      <c r="CE38" s="2173"/>
      <c r="CF38" s="2173"/>
      <c r="CG38" s="2173"/>
      <c r="CH38" s="2173"/>
      <c r="CI38" s="2173"/>
      <c r="CJ38" s="2173"/>
      <c r="CK38" s="2173"/>
      <c r="CL38" s="2173"/>
      <c r="CM38" s="2173"/>
      <c r="CN38" s="2173"/>
      <c r="CO38" s="2173"/>
      <c r="CP38" s="2173"/>
      <c r="CQ38" s="2173"/>
      <c r="CR38" s="2173"/>
      <c r="CS38" s="2173"/>
      <c r="CT38" s="2173"/>
      <c r="CU38" s="2173"/>
      <c r="CV38" s="2173"/>
      <c r="CW38" s="2173"/>
      <c r="CX38" s="2173"/>
      <c r="CY38" s="2173"/>
      <c r="CZ38" s="2173"/>
    </row>
    <row r="39" s="130" customFormat="true" ht="15" customHeight="true" x14ac:dyDescent="0.2">
      <c r="A39" s="2549" t="s">
        <v>121</v>
      </c>
      <c r="B39" s="249" t="s">
        <v>49</v>
      </c>
      <c r="C39" s="1133" t="s">
        <v>35</v>
      </c>
      <c r="D39" s="1143" t="s">
        <v>35</v>
      </c>
      <c r="E39" s="1143" t="s">
        <v>35</v>
      </c>
      <c r="F39" s="1143" t="s">
        <v>35</v>
      </c>
      <c r="G39" s="1153" t="s">
        <v>35</v>
      </c>
      <c r="H39" s="1163" t="s">
        <v>35</v>
      </c>
      <c r="I39" s="1143" t="s">
        <v>35</v>
      </c>
      <c r="J39" s="1143" t="s">
        <v>35</v>
      </c>
      <c r="K39" s="1143" t="s">
        <v>35</v>
      </c>
      <c r="L39" s="1173" t="s">
        <v>35</v>
      </c>
      <c r="M39" s="1183" t="s">
        <v>35</v>
      </c>
      <c r="N39" s="1143" t="s">
        <v>35</v>
      </c>
      <c r="O39" s="1143" t="s">
        <v>35</v>
      </c>
      <c r="P39" s="1143" t="s">
        <v>35</v>
      </c>
      <c r="Q39" s="1153" t="s">
        <v>35</v>
      </c>
      <c r="R39" s="1163" t="s">
        <v>35</v>
      </c>
      <c r="S39" s="1143" t="s">
        <v>35</v>
      </c>
      <c r="T39" s="1143" t="s">
        <v>35</v>
      </c>
      <c r="U39" s="2083" t="s">
        <v>35</v>
      </c>
      <c r="V39" s="2114"/>
      <c r="W39" s="2114"/>
      <c r="X39" s="2114"/>
      <c r="Y39" s="2115"/>
      <c r="Z39" s="2115"/>
      <c r="AA39" s="2115"/>
      <c r="AB39" s="2115"/>
      <c r="AC39" s="2115"/>
      <c r="AD39" s="2115"/>
      <c r="AE39" s="2115"/>
      <c r="AF39" s="2115"/>
      <c r="AG39" s="2115"/>
      <c r="AH39" s="2115"/>
      <c r="AI39" s="2115"/>
      <c r="AJ39" s="2115"/>
      <c r="AK39" s="2115"/>
      <c r="AL39" s="2115"/>
      <c r="AM39" s="2115"/>
      <c r="AN39" s="2115"/>
      <c r="AO39" s="2115"/>
      <c r="AP39" s="2115"/>
      <c r="AQ39" s="2115"/>
      <c r="AR39" s="2115"/>
      <c r="AS39" s="2115"/>
      <c r="AT39" s="2115"/>
      <c r="AU39" s="2115"/>
      <c r="AV39" s="2115"/>
      <c r="AW39" s="2115"/>
      <c r="AX39" s="2115"/>
      <c r="AY39" s="2115"/>
      <c r="AZ39" s="215"/>
      <c r="BA39" s="2548" t="s">
        <v>121</v>
      </c>
      <c r="BB39" s="151" t="s">
        <v>49</v>
      </c>
      <c r="BC39" s="1201" t="s">
        <v>35</v>
      </c>
      <c r="BD39" s="1221" t="s">
        <v>35</v>
      </c>
      <c r="BE39" s="1221" t="s">
        <v>35</v>
      </c>
      <c r="BF39" s="1221" t="s">
        <v>35</v>
      </c>
      <c r="BG39" s="1242" t="s">
        <v>35</v>
      </c>
      <c r="BH39" s="1263" t="s">
        <v>35</v>
      </c>
      <c r="BI39" s="1221" t="s">
        <v>35</v>
      </c>
      <c r="BJ39" s="1221" t="s">
        <v>35</v>
      </c>
      <c r="BK39" s="1221" t="s">
        <v>35</v>
      </c>
      <c r="BL39" s="1242" t="s">
        <v>35</v>
      </c>
      <c r="BM39" s="1263" t="s">
        <v>35</v>
      </c>
      <c r="BN39" s="1221" t="s">
        <v>35</v>
      </c>
      <c r="BO39" s="1221" t="s">
        <v>35</v>
      </c>
      <c r="BP39" s="1221" t="s">
        <v>35</v>
      </c>
      <c r="BQ39" s="1242" t="s">
        <v>35</v>
      </c>
      <c r="BR39" s="1263" t="s">
        <v>35</v>
      </c>
      <c r="BS39" s="1221" t="s">
        <v>35</v>
      </c>
      <c r="BT39" s="1221" t="s">
        <v>35</v>
      </c>
      <c r="BU39" s="2127" t="s">
        <v>35</v>
      </c>
      <c r="BV39" s="2172"/>
      <c r="BW39" s="2172"/>
      <c r="BX39" s="2172"/>
      <c r="BY39" s="2173"/>
      <c r="BZ39" s="2173"/>
      <c r="CA39" s="2173"/>
      <c r="CB39" s="2173"/>
      <c r="CC39" s="2173"/>
      <c r="CD39" s="2173"/>
      <c r="CE39" s="2173"/>
      <c r="CF39" s="2173"/>
      <c r="CG39" s="2173"/>
      <c r="CH39" s="2173"/>
      <c r="CI39" s="2173"/>
      <c r="CJ39" s="2173"/>
      <c r="CK39" s="2173"/>
      <c r="CL39" s="2173"/>
      <c r="CM39" s="2173"/>
      <c r="CN39" s="2173"/>
      <c r="CO39" s="2173"/>
      <c r="CP39" s="2173"/>
      <c r="CQ39" s="2173"/>
      <c r="CR39" s="2173"/>
      <c r="CS39" s="2173"/>
      <c r="CT39" s="2173"/>
      <c r="CU39" s="2173"/>
      <c r="CV39" s="2173"/>
      <c r="CW39" s="2173"/>
      <c r="CX39" s="2173"/>
      <c r="CY39" s="2173"/>
      <c r="CZ39" s="2173"/>
    </row>
    <row r="40" s="130" customFormat="true" ht="15" customHeight="true" x14ac:dyDescent="0.2">
      <c r="A40" s="2549"/>
      <c r="B40" s="249" t="s">
        <v>48</v>
      </c>
      <c r="C40" s="1133" t="s">
        <v>35</v>
      </c>
      <c r="D40" s="1143" t="s">
        <v>35</v>
      </c>
      <c r="E40" s="1143" t="s">
        <v>35</v>
      </c>
      <c r="F40" s="1143" t="s">
        <v>35</v>
      </c>
      <c r="G40" s="1153" t="s">
        <v>35</v>
      </c>
      <c r="H40" s="1163" t="s">
        <v>35</v>
      </c>
      <c r="I40" s="1143" t="s">
        <v>35</v>
      </c>
      <c r="J40" s="1143" t="s">
        <v>35</v>
      </c>
      <c r="K40" s="1143" t="s">
        <v>35</v>
      </c>
      <c r="L40" s="1173" t="s">
        <v>35</v>
      </c>
      <c r="M40" s="1183" t="s">
        <v>35</v>
      </c>
      <c r="N40" s="1143" t="s">
        <v>35</v>
      </c>
      <c r="O40" s="1143" t="s">
        <v>35</v>
      </c>
      <c r="P40" s="1143" t="s">
        <v>35</v>
      </c>
      <c r="Q40" s="1153" t="s">
        <v>35</v>
      </c>
      <c r="R40" s="1163" t="s">
        <v>35</v>
      </c>
      <c r="S40" s="1143" t="s">
        <v>35</v>
      </c>
      <c r="T40" s="1143" t="s">
        <v>35</v>
      </c>
      <c r="U40" s="2083" t="s">
        <v>35</v>
      </c>
      <c r="V40" s="2114"/>
      <c r="W40" s="2114"/>
      <c r="X40" s="2114"/>
      <c r="Y40" s="2115"/>
      <c r="Z40" s="2115"/>
      <c r="AA40" s="2115"/>
      <c r="AB40" s="2115"/>
      <c r="AC40" s="2115"/>
      <c r="AD40" s="2115"/>
      <c r="AE40" s="2115"/>
      <c r="AF40" s="2115"/>
      <c r="AG40" s="2115"/>
      <c r="AH40" s="2115"/>
      <c r="AI40" s="2115"/>
      <c r="AJ40" s="2115"/>
      <c r="AK40" s="2115"/>
      <c r="AL40" s="2115"/>
      <c r="AM40" s="2115"/>
      <c r="AN40" s="2115"/>
      <c r="AO40" s="2115"/>
      <c r="AP40" s="2115"/>
      <c r="AQ40" s="2115"/>
      <c r="AR40" s="2115"/>
      <c r="AS40" s="2115"/>
      <c r="AT40" s="2115"/>
      <c r="AU40" s="2115"/>
      <c r="AV40" s="2115"/>
      <c r="AW40" s="2115"/>
      <c r="AX40" s="2115"/>
      <c r="AY40" s="2115"/>
      <c r="AZ40" s="215"/>
      <c r="BA40" s="2548"/>
      <c r="BB40" s="151" t="s">
        <v>48</v>
      </c>
      <c r="BC40" s="1201" t="s">
        <v>35</v>
      </c>
      <c r="BD40" s="1221" t="s">
        <v>35</v>
      </c>
      <c r="BE40" s="1221" t="s">
        <v>35</v>
      </c>
      <c r="BF40" s="1221" t="s">
        <v>35</v>
      </c>
      <c r="BG40" s="1242" t="s">
        <v>35</v>
      </c>
      <c r="BH40" s="1263" t="s">
        <v>35</v>
      </c>
      <c r="BI40" s="1221" t="s">
        <v>35</v>
      </c>
      <c r="BJ40" s="1221" t="s">
        <v>35</v>
      </c>
      <c r="BK40" s="1221" t="s">
        <v>35</v>
      </c>
      <c r="BL40" s="1242" t="s">
        <v>35</v>
      </c>
      <c r="BM40" s="1263" t="s">
        <v>35</v>
      </c>
      <c r="BN40" s="1221" t="s">
        <v>35</v>
      </c>
      <c r="BO40" s="1221" t="s">
        <v>35</v>
      </c>
      <c r="BP40" s="1221" t="s">
        <v>35</v>
      </c>
      <c r="BQ40" s="1242" t="s">
        <v>35</v>
      </c>
      <c r="BR40" s="1263" t="s">
        <v>35</v>
      </c>
      <c r="BS40" s="1221" t="s">
        <v>35</v>
      </c>
      <c r="BT40" s="1221" t="s">
        <v>35</v>
      </c>
      <c r="BU40" s="2127" t="s">
        <v>35</v>
      </c>
      <c r="BV40" s="2172"/>
      <c r="BW40" s="2172"/>
      <c r="BX40" s="2172"/>
      <c r="BY40" s="2173"/>
      <c r="BZ40" s="2173"/>
      <c r="CA40" s="2173"/>
      <c r="CB40" s="2173"/>
      <c r="CC40" s="2173"/>
      <c r="CD40" s="2173"/>
      <c r="CE40" s="2173"/>
      <c r="CF40" s="2173"/>
      <c r="CG40" s="2173"/>
      <c r="CH40" s="2173"/>
      <c r="CI40" s="2173"/>
      <c r="CJ40" s="2173"/>
      <c r="CK40" s="2173"/>
      <c r="CL40" s="2173"/>
      <c r="CM40" s="2173"/>
      <c r="CN40" s="2173"/>
      <c r="CO40" s="2173"/>
      <c r="CP40" s="2173"/>
      <c r="CQ40" s="2173"/>
      <c r="CR40" s="2173"/>
      <c r="CS40" s="2173"/>
      <c r="CT40" s="2173"/>
      <c r="CU40" s="2173"/>
      <c r="CV40" s="2173"/>
      <c r="CW40" s="2173"/>
      <c r="CX40" s="2173"/>
      <c r="CY40" s="2173"/>
      <c r="CZ40" s="2173"/>
    </row>
    <row r="41" s="693" customFormat="true" ht="15" customHeight="true" x14ac:dyDescent="0.2">
      <c r="A41" s="2736" t="s">
        <v>56</v>
      </c>
      <c r="B41" s="1481" t="s">
        <v>49</v>
      </c>
      <c r="C41" s="1508" t="s">
        <v>35</v>
      </c>
      <c r="D41" s="1513" t="s">
        <v>35</v>
      </c>
      <c r="E41" s="1513" t="s">
        <v>35</v>
      </c>
      <c r="F41" s="1513" t="s">
        <v>35</v>
      </c>
      <c r="G41" s="1518" t="s">
        <v>35</v>
      </c>
      <c r="H41" s="1523" t="s">
        <v>35</v>
      </c>
      <c r="I41" s="1513" t="s">
        <v>35</v>
      </c>
      <c r="J41" s="1513" t="s">
        <v>35</v>
      </c>
      <c r="K41" s="1513" t="s">
        <v>35</v>
      </c>
      <c r="L41" s="1528" t="s">
        <v>35</v>
      </c>
      <c r="M41" s="1508" t="s">
        <v>35</v>
      </c>
      <c r="N41" s="1513" t="s">
        <v>35</v>
      </c>
      <c r="O41" s="1513" t="s">
        <v>35</v>
      </c>
      <c r="P41" s="1513" t="s">
        <v>35</v>
      </c>
      <c r="Q41" s="1518" t="s">
        <v>35</v>
      </c>
      <c r="R41" s="1523" t="s">
        <v>35</v>
      </c>
      <c r="S41" s="1513" t="s">
        <v>35</v>
      </c>
      <c r="T41" s="1513" t="s">
        <v>35</v>
      </c>
      <c r="U41" s="1528" t="s">
        <v>35</v>
      </c>
      <c r="V41" s="664"/>
      <c r="W41" s="664"/>
      <c r="X41" s="664"/>
      <c r="Y41" s="664"/>
      <c r="Z41" s="664"/>
      <c r="AA41" s="664"/>
      <c r="AB41" s="664"/>
      <c r="AC41" s="664"/>
      <c r="AD41" s="664"/>
      <c r="AE41" s="664"/>
      <c r="AF41" s="664"/>
      <c r="AG41" s="664"/>
      <c r="AH41" s="664"/>
      <c r="AI41" s="664"/>
      <c r="AJ41" s="664"/>
      <c r="AK41" s="664"/>
      <c r="AL41" s="664"/>
      <c r="AM41" s="664"/>
      <c r="AN41" s="664"/>
      <c r="AO41" s="664"/>
      <c r="AP41" s="664"/>
      <c r="AQ41" s="664"/>
      <c r="AR41" s="664"/>
      <c r="AS41" s="664"/>
      <c r="AT41" s="664"/>
      <c r="AU41" s="664"/>
      <c r="AV41" s="664"/>
      <c r="AW41" s="664"/>
      <c r="AX41" s="664"/>
      <c r="AY41" s="664"/>
      <c r="AZ41" s="216"/>
      <c r="BA41" s="2548" t="s">
        <v>56</v>
      </c>
      <c r="BB41" s="151" t="s">
        <v>49</v>
      </c>
      <c r="BC41" s="1201" t="s">
        <v>35</v>
      </c>
      <c r="BD41" s="1221" t="s">
        <v>35</v>
      </c>
      <c r="BE41" s="1221" t="s">
        <v>35</v>
      </c>
      <c r="BF41" s="1221" t="s">
        <v>35</v>
      </c>
      <c r="BG41" s="1242" t="s">
        <v>35</v>
      </c>
      <c r="BH41" s="1263" t="s">
        <v>35</v>
      </c>
      <c r="BI41" s="1221" t="s">
        <v>35</v>
      </c>
      <c r="BJ41" s="1221" t="s">
        <v>35</v>
      </c>
      <c r="BK41" s="1221" t="s">
        <v>35</v>
      </c>
      <c r="BL41" s="1242" t="s">
        <v>35</v>
      </c>
      <c r="BM41" s="1263" t="s">
        <v>35</v>
      </c>
      <c r="BN41" s="1221" t="s">
        <v>35</v>
      </c>
      <c r="BO41" s="1221" t="s">
        <v>35</v>
      </c>
      <c r="BP41" s="1221" t="s">
        <v>35</v>
      </c>
      <c r="BQ41" s="1242" t="s">
        <v>35</v>
      </c>
      <c r="BR41" s="1263" t="s">
        <v>35</v>
      </c>
      <c r="BS41" s="1221" t="s">
        <v>35</v>
      </c>
      <c r="BT41" s="1221" t="s">
        <v>35</v>
      </c>
      <c r="BU41" s="2127" t="s">
        <v>35</v>
      </c>
      <c r="BV41" s="2172"/>
      <c r="BW41" s="2172"/>
      <c r="BX41" s="2172"/>
      <c r="BY41" s="2173"/>
      <c r="BZ41" s="2173"/>
      <c r="CA41" s="2173"/>
      <c r="CB41" s="2173"/>
      <c r="CC41" s="2173"/>
      <c r="CD41" s="2173"/>
      <c r="CE41" s="2173"/>
      <c r="CF41" s="2173"/>
      <c r="CG41" s="2173"/>
      <c r="CH41" s="2173"/>
      <c r="CI41" s="2173"/>
      <c r="CJ41" s="2173"/>
      <c r="CK41" s="2173"/>
      <c r="CL41" s="2173"/>
      <c r="CM41" s="2173"/>
      <c r="CN41" s="2173"/>
      <c r="CO41" s="2173"/>
      <c r="CP41" s="2173"/>
      <c r="CQ41" s="2173"/>
      <c r="CR41" s="2173"/>
      <c r="CS41" s="2173"/>
      <c r="CT41" s="2173"/>
      <c r="CU41" s="2173"/>
      <c r="CV41" s="2173"/>
      <c r="CW41" s="2173"/>
      <c r="CX41" s="2173"/>
      <c r="CY41" s="2173"/>
      <c r="CZ41" s="2173"/>
    </row>
    <row r="42" s="693" customFormat="true" ht="15" customHeight="true" x14ac:dyDescent="0.2">
      <c r="A42" s="2736"/>
      <c r="B42" s="1481" t="s">
        <v>48</v>
      </c>
      <c r="C42" s="1508" t="s">
        <v>35</v>
      </c>
      <c r="D42" s="1513" t="s">
        <v>35</v>
      </c>
      <c r="E42" s="1513" t="s">
        <v>35</v>
      </c>
      <c r="F42" s="1513" t="s">
        <v>35</v>
      </c>
      <c r="G42" s="1518" t="s">
        <v>35</v>
      </c>
      <c r="H42" s="1523" t="s">
        <v>35</v>
      </c>
      <c r="I42" s="1513" t="s">
        <v>35</v>
      </c>
      <c r="J42" s="1513" t="s">
        <v>35</v>
      </c>
      <c r="K42" s="1513" t="s">
        <v>35</v>
      </c>
      <c r="L42" s="1528" t="s">
        <v>35</v>
      </c>
      <c r="M42" s="1508" t="s">
        <v>35</v>
      </c>
      <c r="N42" s="1513" t="s">
        <v>35</v>
      </c>
      <c r="O42" s="1513" t="s">
        <v>35</v>
      </c>
      <c r="P42" s="1513" t="s">
        <v>35</v>
      </c>
      <c r="Q42" s="1518" t="s">
        <v>35</v>
      </c>
      <c r="R42" s="1523" t="s">
        <v>35</v>
      </c>
      <c r="S42" s="1513" t="s">
        <v>35</v>
      </c>
      <c r="T42" s="1513" t="s">
        <v>35</v>
      </c>
      <c r="U42" s="1528" t="s">
        <v>35</v>
      </c>
      <c r="V42" s="664"/>
      <c r="W42" s="664"/>
      <c r="X42" s="664"/>
      <c r="Y42" s="664"/>
      <c r="Z42" s="664"/>
      <c r="AA42" s="664"/>
      <c r="AB42" s="664"/>
      <c r="AC42" s="664"/>
      <c r="AD42" s="664"/>
      <c r="AE42" s="664"/>
      <c r="AF42" s="664"/>
      <c r="AG42" s="664"/>
      <c r="AH42" s="664"/>
      <c r="AI42" s="664"/>
      <c r="AJ42" s="664"/>
      <c r="AK42" s="664"/>
      <c r="AL42" s="664"/>
      <c r="AM42" s="664"/>
      <c r="AN42" s="664"/>
      <c r="AO42" s="664"/>
      <c r="AP42" s="664"/>
      <c r="AQ42" s="664"/>
      <c r="AR42" s="664"/>
      <c r="AS42" s="664"/>
      <c r="AT42" s="664"/>
      <c r="AU42" s="664"/>
      <c r="AV42" s="664"/>
      <c r="AW42" s="664"/>
      <c r="AX42" s="664"/>
      <c r="AY42" s="664"/>
      <c r="AZ42" s="216"/>
      <c r="BA42" s="2548"/>
      <c r="BB42" s="151" t="s">
        <v>48</v>
      </c>
      <c r="BC42" s="1201" t="s">
        <v>35</v>
      </c>
      <c r="BD42" s="1221" t="s">
        <v>35</v>
      </c>
      <c r="BE42" s="1221" t="s">
        <v>35</v>
      </c>
      <c r="BF42" s="1221" t="s">
        <v>35</v>
      </c>
      <c r="BG42" s="1242" t="s">
        <v>35</v>
      </c>
      <c r="BH42" s="1263" t="s">
        <v>35</v>
      </c>
      <c r="BI42" s="1221" t="s">
        <v>35</v>
      </c>
      <c r="BJ42" s="1221" t="s">
        <v>35</v>
      </c>
      <c r="BK42" s="1221" t="s">
        <v>35</v>
      </c>
      <c r="BL42" s="1242" t="s">
        <v>35</v>
      </c>
      <c r="BM42" s="1263" t="s">
        <v>35</v>
      </c>
      <c r="BN42" s="1221" t="s">
        <v>35</v>
      </c>
      <c r="BO42" s="1221" t="s">
        <v>35</v>
      </c>
      <c r="BP42" s="1221" t="s">
        <v>35</v>
      </c>
      <c r="BQ42" s="1242" t="s">
        <v>35</v>
      </c>
      <c r="BR42" s="1263" t="s">
        <v>35</v>
      </c>
      <c r="BS42" s="1221" t="s">
        <v>35</v>
      </c>
      <c r="BT42" s="1221" t="s">
        <v>35</v>
      </c>
      <c r="BU42" s="2127" t="s">
        <v>35</v>
      </c>
      <c r="BV42" s="2172"/>
      <c r="BW42" s="2172"/>
      <c r="BX42" s="2172"/>
      <c r="BY42" s="2173"/>
      <c r="BZ42" s="2173"/>
      <c r="CA42" s="2173"/>
      <c r="CB42" s="2173"/>
      <c r="CC42" s="2173"/>
      <c r="CD42" s="2173"/>
      <c r="CE42" s="2173"/>
      <c r="CF42" s="2173"/>
      <c r="CG42" s="2173"/>
      <c r="CH42" s="2173"/>
      <c r="CI42" s="2173"/>
      <c r="CJ42" s="2173"/>
      <c r="CK42" s="2173"/>
      <c r="CL42" s="2173"/>
      <c r="CM42" s="2173"/>
      <c r="CN42" s="2173"/>
      <c r="CO42" s="2173"/>
      <c r="CP42" s="2173"/>
      <c r="CQ42" s="2173"/>
      <c r="CR42" s="2173"/>
      <c r="CS42" s="2173"/>
      <c r="CT42" s="2173"/>
      <c r="CU42" s="2173"/>
      <c r="CV42" s="2173"/>
      <c r="CW42" s="2173"/>
      <c r="CX42" s="2173"/>
      <c r="CY42" s="2173"/>
      <c r="CZ42" s="2173"/>
    </row>
    <row r="43" s="693" customFormat="true" ht="15" customHeight="true" x14ac:dyDescent="0.2">
      <c r="A43" s="2736" t="s">
        <v>53</v>
      </c>
      <c r="B43" s="1481" t="s">
        <v>49</v>
      </c>
      <c r="C43" s="1508" t="s">
        <v>35</v>
      </c>
      <c r="D43" s="1513" t="s">
        <v>35</v>
      </c>
      <c r="E43" s="1513" t="s">
        <v>35</v>
      </c>
      <c r="F43" s="1513" t="s">
        <v>35</v>
      </c>
      <c r="G43" s="1518" t="s">
        <v>35</v>
      </c>
      <c r="H43" s="1523" t="s">
        <v>35</v>
      </c>
      <c r="I43" s="1513" t="s">
        <v>35</v>
      </c>
      <c r="J43" s="1513" t="s">
        <v>35</v>
      </c>
      <c r="K43" s="1513" t="s">
        <v>35</v>
      </c>
      <c r="L43" s="1528" t="s">
        <v>35</v>
      </c>
      <c r="M43" s="1508" t="s">
        <v>35</v>
      </c>
      <c r="N43" s="1513" t="s">
        <v>35</v>
      </c>
      <c r="O43" s="1513" t="s">
        <v>35</v>
      </c>
      <c r="P43" s="1513" t="s">
        <v>35</v>
      </c>
      <c r="Q43" s="1518" t="s">
        <v>35</v>
      </c>
      <c r="R43" s="1523" t="s">
        <v>35</v>
      </c>
      <c r="S43" s="1513" t="s">
        <v>35</v>
      </c>
      <c r="T43" s="1513" t="s">
        <v>35</v>
      </c>
      <c r="U43" s="1528" t="s">
        <v>35</v>
      </c>
      <c r="V43" s="664"/>
      <c r="W43" s="664"/>
      <c r="X43" s="664"/>
      <c r="Y43" s="664"/>
      <c r="Z43" s="664"/>
      <c r="AA43" s="664"/>
      <c r="AB43" s="664"/>
      <c r="AC43" s="664"/>
      <c r="AD43" s="664"/>
      <c r="AE43" s="664"/>
      <c r="AF43" s="664"/>
      <c r="AG43" s="664"/>
      <c r="AH43" s="664"/>
      <c r="AI43" s="664"/>
      <c r="AJ43" s="664"/>
      <c r="AK43" s="664"/>
      <c r="AL43" s="664"/>
      <c r="AM43" s="664"/>
      <c r="AN43" s="664"/>
      <c r="AO43" s="664"/>
      <c r="AP43" s="664"/>
      <c r="AQ43" s="664"/>
      <c r="AR43" s="664"/>
      <c r="AS43" s="664"/>
      <c r="AT43" s="664"/>
      <c r="AU43" s="664"/>
      <c r="AV43" s="664"/>
      <c r="AW43" s="664"/>
      <c r="AX43" s="664"/>
      <c r="AY43" s="664"/>
      <c r="AZ43" s="216"/>
      <c r="BA43" s="2548" t="s">
        <v>53</v>
      </c>
      <c r="BB43" s="151" t="s">
        <v>49</v>
      </c>
      <c r="BC43" s="1201" t="s">
        <v>35</v>
      </c>
      <c r="BD43" s="1221" t="s">
        <v>35</v>
      </c>
      <c r="BE43" s="1221" t="s">
        <v>35</v>
      </c>
      <c r="BF43" s="1221" t="s">
        <v>35</v>
      </c>
      <c r="BG43" s="1242" t="s">
        <v>35</v>
      </c>
      <c r="BH43" s="1263" t="s">
        <v>35</v>
      </c>
      <c r="BI43" s="1221" t="s">
        <v>35</v>
      </c>
      <c r="BJ43" s="1221" t="s">
        <v>35</v>
      </c>
      <c r="BK43" s="1221" t="s">
        <v>35</v>
      </c>
      <c r="BL43" s="1242" t="s">
        <v>35</v>
      </c>
      <c r="BM43" s="1263" t="s">
        <v>35</v>
      </c>
      <c r="BN43" s="1221" t="s">
        <v>35</v>
      </c>
      <c r="BO43" s="1221" t="s">
        <v>35</v>
      </c>
      <c r="BP43" s="1221" t="s">
        <v>35</v>
      </c>
      <c r="BQ43" s="1242" t="s">
        <v>35</v>
      </c>
      <c r="BR43" s="1263" t="s">
        <v>35</v>
      </c>
      <c r="BS43" s="1221" t="s">
        <v>35</v>
      </c>
      <c r="BT43" s="1221" t="s">
        <v>35</v>
      </c>
      <c r="BU43" s="2127" t="s">
        <v>35</v>
      </c>
      <c r="BV43" s="2172"/>
      <c r="BW43" s="2172"/>
      <c r="BX43" s="2172"/>
      <c r="BY43" s="2173"/>
      <c r="BZ43" s="2173"/>
      <c r="CA43" s="2173"/>
      <c r="CB43" s="2173"/>
      <c r="CC43" s="2173"/>
      <c r="CD43" s="2173"/>
      <c r="CE43" s="2173"/>
      <c r="CF43" s="2173"/>
      <c r="CG43" s="2173"/>
      <c r="CH43" s="2173"/>
      <c r="CI43" s="2173"/>
      <c r="CJ43" s="2173"/>
      <c r="CK43" s="2173"/>
      <c r="CL43" s="2173"/>
      <c r="CM43" s="2173"/>
      <c r="CN43" s="2173"/>
      <c r="CO43" s="2173"/>
      <c r="CP43" s="2173"/>
      <c r="CQ43" s="2173"/>
      <c r="CR43" s="2173"/>
      <c r="CS43" s="2173"/>
      <c r="CT43" s="2173"/>
      <c r="CU43" s="2173"/>
      <c r="CV43" s="2173"/>
      <c r="CW43" s="2173"/>
      <c r="CX43" s="2173"/>
      <c r="CY43" s="2173"/>
      <c r="CZ43" s="2173"/>
    </row>
    <row r="44" s="693" customFormat="true" ht="15" customHeight="true" x14ac:dyDescent="0.2">
      <c r="A44" s="2736"/>
      <c r="B44" s="1481" t="s">
        <v>48</v>
      </c>
      <c r="C44" s="1508" t="s">
        <v>35</v>
      </c>
      <c r="D44" s="1513" t="s">
        <v>35</v>
      </c>
      <c r="E44" s="1513" t="s">
        <v>35</v>
      </c>
      <c r="F44" s="1513" t="s">
        <v>35</v>
      </c>
      <c r="G44" s="1518" t="s">
        <v>35</v>
      </c>
      <c r="H44" s="1523" t="s">
        <v>35</v>
      </c>
      <c r="I44" s="1513" t="s">
        <v>35</v>
      </c>
      <c r="J44" s="1513" t="s">
        <v>35</v>
      </c>
      <c r="K44" s="1513" t="s">
        <v>35</v>
      </c>
      <c r="L44" s="1528" t="s">
        <v>35</v>
      </c>
      <c r="M44" s="1508" t="s">
        <v>35</v>
      </c>
      <c r="N44" s="1513" t="s">
        <v>35</v>
      </c>
      <c r="O44" s="1513" t="s">
        <v>35</v>
      </c>
      <c r="P44" s="1513" t="s">
        <v>35</v>
      </c>
      <c r="Q44" s="1518" t="s">
        <v>35</v>
      </c>
      <c r="R44" s="1523" t="s">
        <v>35</v>
      </c>
      <c r="S44" s="1513" t="s">
        <v>35</v>
      </c>
      <c r="T44" s="1513" t="s">
        <v>35</v>
      </c>
      <c r="U44" s="1528" t="s">
        <v>35</v>
      </c>
      <c r="V44" s="664"/>
      <c r="W44" s="664"/>
      <c r="X44" s="664"/>
      <c r="Y44" s="664"/>
      <c r="Z44" s="664"/>
      <c r="AA44" s="664"/>
      <c r="AB44" s="664"/>
      <c r="AC44" s="664"/>
      <c r="AD44" s="664"/>
      <c r="AE44" s="664"/>
      <c r="AF44" s="664"/>
      <c r="AG44" s="664"/>
      <c r="AH44" s="664"/>
      <c r="AI44" s="664"/>
      <c r="AJ44" s="664"/>
      <c r="AK44" s="664"/>
      <c r="AL44" s="664"/>
      <c r="AM44" s="664"/>
      <c r="AN44" s="664"/>
      <c r="AO44" s="664"/>
      <c r="AP44" s="664"/>
      <c r="AQ44" s="664"/>
      <c r="AR44" s="664"/>
      <c r="AS44" s="664"/>
      <c r="AT44" s="664"/>
      <c r="AU44" s="664"/>
      <c r="AV44" s="664"/>
      <c r="AW44" s="664"/>
      <c r="AX44" s="664"/>
      <c r="AY44" s="664"/>
      <c r="AZ44" s="216"/>
      <c r="BA44" s="2548"/>
      <c r="BB44" s="151" t="s">
        <v>48</v>
      </c>
      <c r="BC44" s="1201" t="s">
        <v>35</v>
      </c>
      <c r="BD44" s="1221" t="s">
        <v>35</v>
      </c>
      <c r="BE44" s="1221" t="s">
        <v>35</v>
      </c>
      <c r="BF44" s="1221" t="s">
        <v>35</v>
      </c>
      <c r="BG44" s="1242" t="s">
        <v>35</v>
      </c>
      <c r="BH44" s="1263" t="s">
        <v>35</v>
      </c>
      <c r="BI44" s="1221" t="s">
        <v>35</v>
      </c>
      <c r="BJ44" s="1221" t="s">
        <v>35</v>
      </c>
      <c r="BK44" s="1221" t="s">
        <v>35</v>
      </c>
      <c r="BL44" s="1242" t="s">
        <v>35</v>
      </c>
      <c r="BM44" s="1263" t="s">
        <v>35</v>
      </c>
      <c r="BN44" s="1221" t="s">
        <v>35</v>
      </c>
      <c r="BO44" s="1221" t="s">
        <v>35</v>
      </c>
      <c r="BP44" s="1221" t="s">
        <v>35</v>
      </c>
      <c r="BQ44" s="1242" t="s">
        <v>35</v>
      </c>
      <c r="BR44" s="1263" t="s">
        <v>35</v>
      </c>
      <c r="BS44" s="1221" t="s">
        <v>35</v>
      </c>
      <c r="BT44" s="1221" t="s">
        <v>35</v>
      </c>
      <c r="BU44" s="2127" t="s">
        <v>35</v>
      </c>
      <c r="BV44" s="2172"/>
      <c r="BW44" s="2172"/>
      <c r="BX44" s="2172"/>
      <c r="BY44" s="2173"/>
      <c r="BZ44" s="2173"/>
      <c r="CA44" s="2173"/>
      <c r="CB44" s="2173"/>
      <c r="CC44" s="2173"/>
      <c r="CD44" s="2173"/>
      <c r="CE44" s="2173"/>
      <c r="CF44" s="2173"/>
      <c r="CG44" s="2173"/>
      <c r="CH44" s="2173"/>
      <c r="CI44" s="2173"/>
      <c r="CJ44" s="2173"/>
      <c r="CK44" s="2173"/>
      <c r="CL44" s="2173"/>
      <c r="CM44" s="2173"/>
      <c r="CN44" s="2173"/>
      <c r="CO44" s="2173"/>
      <c r="CP44" s="2173"/>
      <c r="CQ44" s="2173"/>
      <c r="CR44" s="2173"/>
      <c r="CS44" s="2173"/>
      <c r="CT44" s="2173"/>
      <c r="CU44" s="2173"/>
      <c r="CV44" s="2173"/>
      <c r="CW44" s="2173"/>
      <c r="CX44" s="2173"/>
      <c r="CY44" s="2173"/>
      <c r="CZ44" s="2173"/>
    </row>
    <row r="45" s="693" customFormat="true" ht="15" customHeight="true" x14ac:dyDescent="0.2">
      <c r="A45" s="2736" t="s">
        <v>52</v>
      </c>
      <c r="B45" s="1481" t="s">
        <v>49</v>
      </c>
      <c r="C45" s="1508" t="s">
        <v>35</v>
      </c>
      <c r="D45" s="1513" t="s">
        <v>35</v>
      </c>
      <c r="E45" s="1513" t="s">
        <v>35</v>
      </c>
      <c r="F45" s="1513" t="s">
        <v>35</v>
      </c>
      <c r="G45" s="1518" t="s">
        <v>35</v>
      </c>
      <c r="H45" s="1523" t="s">
        <v>35</v>
      </c>
      <c r="I45" s="1513" t="s">
        <v>35</v>
      </c>
      <c r="J45" s="1513" t="s">
        <v>35</v>
      </c>
      <c r="K45" s="1513" t="s">
        <v>35</v>
      </c>
      <c r="L45" s="1528" t="s">
        <v>35</v>
      </c>
      <c r="M45" s="1508" t="s">
        <v>35</v>
      </c>
      <c r="N45" s="1513" t="s">
        <v>35</v>
      </c>
      <c r="O45" s="1513" t="s">
        <v>35</v>
      </c>
      <c r="P45" s="1513" t="s">
        <v>35</v>
      </c>
      <c r="Q45" s="1518" t="s">
        <v>35</v>
      </c>
      <c r="R45" s="1523" t="s">
        <v>35</v>
      </c>
      <c r="S45" s="1513" t="s">
        <v>35</v>
      </c>
      <c r="T45" s="1513" t="s">
        <v>35</v>
      </c>
      <c r="U45" s="1528" t="s">
        <v>35</v>
      </c>
      <c r="V45" s="664"/>
      <c r="W45" s="664"/>
      <c r="X45" s="664"/>
      <c r="Y45" s="664"/>
      <c r="Z45" s="664"/>
      <c r="AA45" s="664"/>
      <c r="AB45" s="664"/>
      <c r="AC45" s="664"/>
      <c r="AD45" s="664"/>
      <c r="AE45" s="664"/>
      <c r="AF45" s="664"/>
      <c r="AG45" s="664"/>
      <c r="AH45" s="664"/>
      <c r="AI45" s="664"/>
      <c r="AJ45" s="664"/>
      <c r="AK45" s="664"/>
      <c r="AL45" s="664"/>
      <c r="AM45" s="664"/>
      <c r="AN45" s="664"/>
      <c r="AO45" s="664"/>
      <c r="AP45" s="664"/>
      <c r="AQ45" s="664"/>
      <c r="AR45" s="664"/>
      <c r="AS45" s="664"/>
      <c r="AT45" s="664"/>
      <c r="AU45" s="664"/>
      <c r="AV45" s="664"/>
      <c r="AW45" s="664"/>
      <c r="AX45" s="664"/>
      <c r="AY45" s="664"/>
      <c r="AZ45" s="216"/>
      <c r="BA45" s="2548" t="s">
        <v>52</v>
      </c>
      <c r="BB45" s="151" t="s">
        <v>49</v>
      </c>
      <c r="BC45" s="1201" t="s">
        <v>35</v>
      </c>
      <c r="BD45" s="1221" t="s">
        <v>35</v>
      </c>
      <c r="BE45" s="1221" t="s">
        <v>35</v>
      </c>
      <c r="BF45" s="1221" t="s">
        <v>35</v>
      </c>
      <c r="BG45" s="1242" t="s">
        <v>35</v>
      </c>
      <c r="BH45" s="1263" t="s">
        <v>35</v>
      </c>
      <c r="BI45" s="1221" t="s">
        <v>35</v>
      </c>
      <c r="BJ45" s="1221" t="s">
        <v>35</v>
      </c>
      <c r="BK45" s="1221" t="s">
        <v>35</v>
      </c>
      <c r="BL45" s="1242" t="s">
        <v>35</v>
      </c>
      <c r="BM45" s="1263" t="s">
        <v>35</v>
      </c>
      <c r="BN45" s="1221" t="s">
        <v>35</v>
      </c>
      <c r="BO45" s="1221" t="s">
        <v>35</v>
      </c>
      <c r="BP45" s="1221" t="s">
        <v>35</v>
      </c>
      <c r="BQ45" s="1242" t="s">
        <v>35</v>
      </c>
      <c r="BR45" s="1263" t="s">
        <v>35</v>
      </c>
      <c r="BS45" s="1221" t="s">
        <v>35</v>
      </c>
      <c r="BT45" s="1221" t="s">
        <v>35</v>
      </c>
      <c r="BU45" s="2127" t="s">
        <v>35</v>
      </c>
      <c r="BV45" s="2172"/>
      <c r="BW45" s="2172"/>
      <c r="BX45" s="2172"/>
      <c r="BY45" s="2173"/>
      <c r="BZ45" s="2173"/>
      <c r="CA45" s="2173"/>
      <c r="CB45" s="2173"/>
      <c r="CC45" s="2173"/>
      <c r="CD45" s="2173"/>
      <c r="CE45" s="2173"/>
      <c r="CF45" s="2173"/>
      <c r="CG45" s="2173"/>
      <c r="CH45" s="2173"/>
      <c r="CI45" s="2173"/>
      <c r="CJ45" s="2173"/>
      <c r="CK45" s="2173"/>
      <c r="CL45" s="2173"/>
      <c r="CM45" s="2173"/>
      <c r="CN45" s="2173"/>
      <c r="CO45" s="2173"/>
      <c r="CP45" s="2173"/>
      <c r="CQ45" s="2173"/>
      <c r="CR45" s="2173"/>
      <c r="CS45" s="2173"/>
      <c r="CT45" s="2173"/>
      <c r="CU45" s="2173"/>
      <c r="CV45" s="2173"/>
      <c r="CW45" s="2173"/>
      <c r="CX45" s="2173"/>
      <c r="CY45" s="2173"/>
      <c r="CZ45" s="2173"/>
    </row>
    <row r="46" s="693" customFormat="true" ht="15" customHeight="true" x14ac:dyDescent="0.2">
      <c r="A46" s="2736"/>
      <c r="B46" s="1481" t="s">
        <v>48</v>
      </c>
      <c r="C46" s="1508" t="s">
        <v>35</v>
      </c>
      <c r="D46" s="1513" t="s">
        <v>35</v>
      </c>
      <c r="E46" s="1513" t="s">
        <v>35</v>
      </c>
      <c r="F46" s="1513" t="s">
        <v>35</v>
      </c>
      <c r="G46" s="1518" t="s">
        <v>35</v>
      </c>
      <c r="H46" s="1523" t="s">
        <v>35</v>
      </c>
      <c r="I46" s="1513" t="s">
        <v>35</v>
      </c>
      <c r="J46" s="1513" t="s">
        <v>35</v>
      </c>
      <c r="K46" s="1513" t="s">
        <v>35</v>
      </c>
      <c r="L46" s="1528" t="s">
        <v>35</v>
      </c>
      <c r="M46" s="1508" t="s">
        <v>35</v>
      </c>
      <c r="N46" s="1513" t="s">
        <v>35</v>
      </c>
      <c r="O46" s="1513" t="s">
        <v>35</v>
      </c>
      <c r="P46" s="1513" t="s">
        <v>35</v>
      </c>
      <c r="Q46" s="1518" t="s">
        <v>35</v>
      </c>
      <c r="R46" s="1523" t="s">
        <v>35</v>
      </c>
      <c r="S46" s="1513" t="s">
        <v>35</v>
      </c>
      <c r="T46" s="1513" t="s">
        <v>35</v>
      </c>
      <c r="U46" s="1528" t="s">
        <v>35</v>
      </c>
      <c r="V46" s="664"/>
      <c r="W46" s="664"/>
      <c r="X46" s="664"/>
      <c r="Y46" s="664"/>
      <c r="Z46" s="664"/>
      <c r="AA46" s="664"/>
      <c r="AB46" s="664"/>
      <c r="AC46" s="664"/>
      <c r="AD46" s="664"/>
      <c r="AE46" s="664"/>
      <c r="AF46" s="664"/>
      <c r="AG46" s="664"/>
      <c r="AH46" s="664"/>
      <c r="AI46" s="664"/>
      <c r="AJ46" s="664"/>
      <c r="AK46" s="664"/>
      <c r="AL46" s="664"/>
      <c r="AM46" s="664"/>
      <c r="AN46" s="664"/>
      <c r="AO46" s="664"/>
      <c r="AP46" s="664"/>
      <c r="AQ46" s="664"/>
      <c r="AR46" s="664"/>
      <c r="AS46" s="664"/>
      <c r="AT46" s="664"/>
      <c r="AU46" s="664"/>
      <c r="AV46" s="664"/>
      <c r="AW46" s="664"/>
      <c r="AX46" s="664"/>
      <c r="AY46" s="664"/>
      <c r="AZ46" s="216"/>
      <c r="BA46" s="2548"/>
      <c r="BB46" s="151" t="s">
        <v>48</v>
      </c>
      <c r="BC46" s="1201" t="s">
        <v>35</v>
      </c>
      <c r="BD46" s="1221" t="s">
        <v>35</v>
      </c>
      <c r="BE46" s="1221" t="s">
        <v>35</v>
      </c>
      <c r="BF46" s="1221" t="s">
        <v>35</v>
      </c>
      <c r="BG46" s="1242" t="s">
        <v>35</v>
      </c>
      <c r="BH46" s="1263" t="s">
        <v>35</v>
      </c>
      <c r="BI46" s="1221" t="s">
        <v>35</v>
      </c>
      <c r="BJ46" s="1221" t="s">
        <v>35</v>
      </c>
      <c r="BK46" s="1221" t="s">
        <v>35</v>
      </c>
      <c r="BL46" s="1242" t="s">
        <v>35</v>
      </c>
      <c r="BM46" s="1263" t="s">
        <v>35</v>
      </c>
      <c r="BN46" s="1221" t="s">
        <v>35</v>
      </c>
      <c r="BO46" s="1221" t="s">
        <v>35</v>
      </c>
      <c r="BP46" s="1221" t="s">
        <v>35</v>
      </c>
      <c r="BQ46" s="1242" t="s">
        <v>35</v>
      </c>
      <c r="BR46" s="1263" t="s">
        <v>35</v>
      </c>
      <c r="BS46" s="1221" t="s">
        <v>35</v>
      </c>
      <c r="BT46" s="1221" t="s">
        <v>35</v>
      </c>
      <c r="BU46" s="2127" t="s">
        <v>35</v>
      </c>
      <c r="BV46" s="2172"/>
      <c r="BW46" s="2172"/>
      <c r="BX46" s="2172"/>
      <c r="BY46" s="2173"/>
      <c r="BZ46" s="2173"/>
      <c r="CA46" s="2173"/>
      <c r="CB46" s="2173"/>
      <c r="CC46" s="2173"/>
      <c r="CD46" s="2173"/>
      <c r="CE46" s="2173"/>
      <c r="CF46" s="2173"/>
      <c r="CG46" s="2173"/>
      <c r="CH46" s="2173"/>
      <c r="CI46" s="2173"/>
      <c r="CJ46" s="2173"/>
      <c r="CK46" s="2173"/>
      <c r="CL46" s="2173"/>
      <c r="CM46" s="2173"/>
      <c r="CN46" s="2173"/>
      <c r="CO46" s="2173"/>
      <c r="CP46" s="2173"/>
      <c r="CQ46" s="2173"/>
      <c r="CR46" s="2173"/>
      <c r="CS46" s="2173"/>
      <c r="CT46" s="2173"/>
      <c r="CU46" s="2173"/>
      <c r="CV46" s="2173"/>
      <c r="CW46" s="2173"/>
      <c r="CX46" s="2173"/>
      <c r="CY46" s="2173"/>
      <c r="CZ46" s="2173"/>
    </row>
    <row r="47" s="130" customFormat="true" ht="15" customHeight="true" x14ac:dyDescent="0.2">
      <c r="A47" s="2549" t="s">
        <v>100</v>
      </c>
      <c r="B47" s="250" t="s">
        <v>99</v>
      </c>
      <c r="C47" s="1133" t="s">
        <v>35</v>
      </c>
      <c r="D47" s="1143" t="s">
        <v>35</v>
      </c>
      <c r="E47" s="1143" t="s">
        <v>35</v>
      </c>
      <c r="F47" s="1143" t="s">
        <v>35</v>
      </c>
      <c r="G47" s="1153" t="s">
        <v>35</v>
      </c>
      <c r="H47" s="1163" t="s">
        <v>35</v>
      </c>
      <c r="I47" s="1143" t="s">
        <v>35</v>
      </c>
      <c r="J47" s="1143" t="s">
        <v>35</v>
      </c>
      <c r="K47" s="1143" t="s">
        <v>35</v>
      </c>
      <c r="L47" s="1173" t="s">
        <v>35</v>
      </c>
      <c r="M47" s="1183" t="s">
        <v>35</v>
      </c>
      <c r="N47" s="1143" t="s">
        <v>35</v>
      </c>
      <c r="O47" s="1143" t="s">
        <v>35</v>
      </c>
      <c r="P47" s="1143" t="s">
        <v>35</v>
      </c>
      <c r="Q47" s="1153" t="s">
        <v>35</v>
      </c>
      <c r="R47" s="1163" t="s">
        <v>35</v>
      </c>
      <c r="S47" s="1143" t="s">
        <v>35</v>
      </c>
      <c r="T47" s="1143" t="s">
        <v>35</v>
      </c>
      <c r="U47" s="2083" t="s">
        <v>35</v>
      </c>
      <c r="V47" s="2114"/>
      <c r="W47" s="2114"/>
      <c r="X47" s="2114"/>
      <c r="Y47" s="2115"/>
      <c r="Z47" s="2115"/>
      <c r="AA47" s="2115"/>
      <c r="AB47" s="2115"/>
      <c r="AC47" s="2115"/>
      <c r="AD47" s="2115"/>
      <c r="AE47" s="2115"/>
      <c r="AF47" s="2115"/>
      <c r="AG47" s="2115"/>
      <c r="AH47" s="2115"/>
      <c r="AI47" s="2115"/>
      <c r="AJ47" s="2115"/>
      <c r="AK47" s="2115"/>
      <c r="AL47" s="2115"/>
      <c r="AM47" s="2115"/>
      <c r="AN47" s="2115"/>
      <c r="AO47" s="2115"/>
      <c r="AP47" s="2115"/>
      <c r="AQ47" s="2115"/>
      <c r="AR47" s="2115"/>
      <c r="AS47" s="2115"/>
      <c r="AT47" s="2115"/>
      <c r="AU47" s="2115"/>
      <c r="AV47" s="2115"/>
      <c r="AW47" s="2115"/>
      <c r="AX47" s="2115"/>
      <c r="AY47" s="2115"/>
      <c r="AZ47" s="215"/>
      <c r="BA47" s="2548" t="s">
        <v>100</v>
      </c>
      <c r="BB47" s="151" t="s">
        <v>99</v>
      </c>
      <c r="BC47" s="1201" t="s">
        <v>35</v>
      </c>
      <c r="BD47" s="1221" t="s">
        <v>35</v>
      </c>
      <c r="BE47" s="1221" t="s">
        <v>35</v>
      </c>
      <c r="BF47" s="1221" t="s">
        <v>35</v>
      </c>
      <c r="BG47" s="1242" t="s">
        <v>35</v>
      </c>
      <c r="BH47" s="1263" t="s">
        <v>35</v>
      </c>
      <c r="BI47" s="1221" t="s">
        <v>35</v>
      </c>
      <c r="BJ47" s="1221" t="s">
        <v>35</v>
      </c>
      <c r="BK47" s="1221" t="s">
        <v>35</v>
      </c>
      <c r="BL47" s="1242" t="s">
        <v>35</v>
      </c>
      <c r="BM47" s="1263" t="s">
        <v>35</v>
      </c>
      <c r="BN47" s="1221" t="s">
        <v>35</v>
      </c>
      <c r="BO47" s="1221" t="s">
        <v>35</v>
      </c>
      <c r="BP47" s="1221" t="s">
        <v>35</v>
      </c>
      <c r="BQ47" s="1242" t="s">
        <v>35</v>
      </c>
      <c r="BR47" s="1263" t="s">
        <v>35</v>
      </c>
      <c r="BS47" s="1221" t="s">
        <v>35</v>
      </c>
      <c r="BT47" s="1221" t="s">
        <v>35</v>
      </c>
      <c r="BU47" s="2127" t="s">
        <v>35</v>
      </c>
      <c r="BV47" s="2172"/>
      <c r="BW47" s="2172"/>
      <c r="BX47" s="2172"/>
      <c r="BY47" s="2173"/>
      <c r="BZ47" s="2173"/>
      <c r="CA47" s="2173"/>
      <c r="CB47" s="2173"/>
      <c r="CC47" s="2173"/>
      <c r="CD47" s="2173"/>
      <c r="CE47" s="2173"/>
      <c r="CF47" s="2173"/>
      <c r="CG47" s="2173"/>
      <c r="CH47" s="2173"/>
      <c r="CI47" s="2173"/>
      <c r="CJ47" s="2173"/>
      <c r="CK47" s="2173"/>
      <c r="CL47" s="2173"/>
      <c r="CM47" s="2173"/>
      <c r="CN47" s="2173"/>
      <c r="CO47" s="2173"/>
      <c r="CP47" s="2173"/>
      <c r="CQ47" s="2173"/>
      <c r="CR47" s="2173"/>
      <c r="CS47" s="2173"/>
      <c r="CT47" s="2173"/>
      <c r="CU47" s="2173"/>
      <c r="CV47" s="2173"/>
      <c r="CW47" s="2173"/>
      <c r="CX47" s="2173"/>
      <c r="CY47" s="2173"/>
      <c r="CZ47" s="2173"/>
    </row>
    <row r="48" s="130" customFormat="true" ht="15" customHeight="true" x14ac:dyDescent="0.2">
      <c r="A48" s="2549"/>
      <c r="B48" s="250" t="s">
        <v>98</v>
      </c>
      <c r="C48" s="1133" t="s">
        <v>35</v>
      </c>
      <c r="D48" s="1143" t="s">
        <v>35</v>
      </c>
      <c r="E48" s="1143" t="s">
        <v>35</v>
      </c>
      <c r="F48" s="1143" t="s">
        <v>35</v>
      </c>
      <c r="G48" s="1153" t="s">
        <v>35</v>
      </c>
      <c r="H48" s="1163" t="s">
        <v>35</v>
      </c>
      <c r="I48" s="1143" t="s">
        <v>35</v>
      </c>
      <c r="J48" s="1143" t="s">
        <v>35</v>
      </c>
      <c r="K48" s="1143" t="s">
        <v>35</v>
      </c>
      <c r="L48" s="1173" t="s">
        <v>35</v>
      </c>
      <c r="M48" s="1183" t="s">
        <v>35</v>
      </c>
      <c r="N48" s="1143" t="s">
        <v>35</v>
      </c>
      <c r="O48" s="1143" t="s">
        <v>35</v>
      </c>
      <c r="P48" s="1143" t="s">
        <v>35</v>
      </c>
      <c r="Q48" s="1153" t="s">
        <v>35</v>
      </c>
      <c r="R48" s="1163" t="s">
        <v>35</v>
      </c>
      <c r="S48" s="1143" t="s">
        <v>35</v>
      </c>
      <c r="T48" s="1143" t="s">
        <v>35</v>
      </c>
      <c r="U48" s="2083" t="s">
        <v>35</v>
      </c>
      <c r="V48" s="2114"/>
      <c r="W48" s="2114"/>
      <c r="X48" s="2114"/>
      <c r="Y48" s="2115"/>
      <c r="Z48" s="2115"/>
      <c r="AA48" s="2115"/>
      <c r="AB48" s="2115"/>
      <c r="AC48" s="2115"/>
      <c r="AD48" s="2115"/>
      <c r="AE48" s="2115"/>
      <c r="AF48" s="2115"/>
      <c r="AG48" s="2115"/>
      <c r="AH48" s="2115"/>
      <c r="AI48" s="2115"/>
      <c r="AJ48" s="2115"/>
      <c r="AK48" s="2115"/>
      <c r="AL48" s="2115"/>
      <c r="AM48" s="2115"/>
      <c r="AN48" s="2115"/>
      <c r="AO48" s="2115"/>
      <c r="AP48" s="2115"/>
      <c r="AQ48" s="2115"/>
      <c r="AR48" s="2115"/>
      <c r="AS48" s="2115"/>
      <c r="AT48" s="2115"/>
      <c r="AU48" s="2115"/>
      <c r="AV48" s="2115"/>
      <c r="AW48" s="2115"/>
      <c r="AX48" s="2115"/>
      <c r="AY48" s="2115"/>
      <c r="AZ48" s="215"/>
      <c r="BA48" s="2548"/>
      <c r="BB48" s="151" t="s">
        <v>98</v>
      </c>
      <c r="BC48" s="1201" t="s">
        <v>35</v>
      </c>
      <c r="BD48" s="1221" t="s">
        <v>35</v>
      </c>
      <c r="BE48" s="1221" t="s">
        <v>35</v>
      </c>
      <c r="BF48" s="1221" t="s">
        <v>35</v>
      </c>
      <c r="BG48" s="1242" t="s">
        <v>35</v>
      </c>
      <c r="BH48" s="1263" t="s">
        <v>35</v>
      </c>
      <c r="BI48" s="1221" t="s">
        <v>35</v>
      </c>
      <c r="BJ48" s="1221" t="s">
        <v>35</v>
      </c>
      <c r="BK48" s="1221" t="s">
        <v>35</v>
      </c>
      <c r="BL48" s="1242" t="s">
        <v>35</v>
      </c>
      <c r="BM48" s="1263" t="s">
        <v>35</v>
      </c>
      <c r="BN48" s="1221" t="s">
        <v>35</v>
      </c>
      <c r="BO48" s="1221" t="s">
        <v>35</v>
      </c>
      <c r="BP48" s="1221" t="s">
        <v>35</v>
      </c>
      <c r="BQ48" s="1242" t="s">
        <v>35</v>
      </c>
      <c r="BR48" s="1263" t="s">
        <v>35</v>
      </c>
      <c r="BS48" s="1221" t="s">
        <v>35</v>
      </c>
      <c r="BT48" s="1221" t="s">
        <v>35</v>
      </c>
      <c r="BU48" s="2127" t="s">
        <v>35</v>
      </c>
      <c r="BV48" s="2172"/>
      <c r="BW48" s="2172"/>
      <c r="BX48" s="2172"/>
      <c r="BY48" s="2173"/>
      <c r="BZ48" s="2173"/>
      <c r="CA48" s="2173"/>
      <c r="CB48" s="2173"/>
      <c r="CC48" s="2173"/>
      <c r="CD48" s="2173"/>
      <c r="CE48" s="2173"/>
      <c r="CF48" s="2173"/>
      <c r="CG48" s="2173"/>
      <c r="CH48" s="2173"/>
      <c r="CI48" s="2173"/>
      <c r="CJ48" s="2173"/>
      <c r="CK48" s="2173"/>
      <c r="CL48" s="2173"/>
      <c r="CM48" s="2173"/>
      <c r="CN48" s="2173"/>
      <c r="CO48" s="2173"/>
      <c r="CP48" s="2173"/>
      <c r="CQ48" s="2173"/>
      <c r="CR48" s="2173"/>
      <c r="CS48" s="2173"/>
      <c r="CT48" s="2173"/>
      <c r="CU48" s="2173"/>
      <c r="CV48" s="2173"/>
      <c r="CW48" s="2173"/>
      <c r="CX48" s="2173"/>
      <c r="CY48" s="2173"/>
      <c r="CZ48" s="2173"/>
    </row>
    <row r="49" s="130" customFormat="true" ht="15" customHeight="true" x14ac:dyDescent="0.2">
      <c r="A49" s="2549"/>
      <c r="B49" s="250" t="s">
        <v>67</v>
      </c>
      <c r="C49" s="1133" t="s">
        <v>35</v>
      </c>
      <c r="D49" s="1143" t="s">
        <v>35</v>
      </c>
      <c r="E49" s="1143" t="s">
        <v>35</v>
      </c>
      <c r="F49" s="1143" t="s">
        <v>35</v>
      </c>
      <c r="G49" s="1153" t="s">
        <v>35</v>
      </c>
      <c r="H49" s="1163" t="s">
        <v>35</v>
      </c>
      <c r="I49" s="1143" t="s">
        <v>35</v>
      </c>
      <c r="J49" s="1143" t="s">
        <v>35</v>
      </c>
      <c r="K49" s="1143" t="s">
        <v>35</v>
      </c>
      <c r="L49" s="1173" t="s">
        <v>35</v>
      </c>
      <c r="M49" s="1183" t="s">
        <v>35</v>
      </c>
      <c r="N49" s="1143" t="s">
        <v>35</v>
      </c>
      <c r="O49" s="1143" t="s">
        <v>35</v>
      </c>
      <c r="P49" s="1143" t="s">
        <v>35</v>
      </c>
      <c r="Q49" s="1153" t="s">
        <v>35</v>
      </c>
      <c r="R49" s="1163" t="s">
        <v>35</v>
      </c>
      <c r="S49" s="1143" t="s">
        <v>35</v>
      </c>
      <c r="T49" s="1143" t="s">
        <v>35</v>
      </c>
      <c r="U49" s="2083" t="s">
        <v>35</v>
      </c>
      <c r="V49" s="2114"/>
      <c r="W49" s="2114"/>
      <c r="X49" s="2114"/>
      <c r="Y49" s="2115"/>
      <c r="Z49" s="2115"/>
      <c r="AA49" s="2115"/>
      <c r="AB49" s="2115"/>
      <c r="AC49" s="2115"/>
      <c r="AD49" s="2115"/>
      <c r="AE49" s="2115"/>
      <c r="AF49" s="2115"/>
      <c r="AG49" s="2115"/>
      <c r="AH49" s="2115"/>
      <c r="AI49" s="2115"/>
      <c r="AJ49" s="2115"/>
      <c r="AK49" s="2115"/>
      <c r="AL49" s="2115"/>
      <c r="AM49" s="2115"/>
      <c r="AN49" s="2115"/>
      <c r="AO49" s="2115"/>
      <c r="AP49" s="2115"/>
      <c r="AQ49" s="2115"/>
      <c r="AR49" s="2115"/>
      <c r="AS49" s="2115"/>
      <c r="AT49" s="2115"/>
      <c r="AU49" s="2115"/>
      <c r="AV49" s="2115"/>
      <c r="AW49" s="2115"/>
      <c r="AX49" s="2115"/>
      <c r="AY49" s="2115"/>
      <c r="AZ49" s="215"/>
      <c r="BA49" s="2548"/>
      <c r="BB49" s="151" t="s">
        <v>67</v>
      </c>
      <c r="BC49" s="1201" t="s">
        <v>35</v>
      </c>
      <c r="BD49" s="1221" t="s">
        <v>35</v>
      </c>
      <c r="BE49" s="1221" t="s">
        <v>35</v>
      </c>
      <c r="BF49" s="1221" t="s">
        <v>35</v>
      </c>
      <c r="BG49" s="1242" t="s">
        <v>35</v>
      </c>
      <c r="BH49" s="1263" t="s">
        <v>35</v>
      </c>
      <c r="BI49" s="1221" t="s">
        <v>35</v>
      </c>
      <c r="BJ49" s="1221" t="s">
        <v>35</v>
      </c>
      <c r="BK49" s="1221" t="s">
        <v>35</v>
      </c>
      <c r="BL49" s="1242" t="s">
        <v>35</v>
      </c>
      <c r="BM49" s="1263" t="s">
        <v>35</v>
      </c>
      <c r="BN49" s="1221" t="s">
        <v>35</v>
      </c>
      <c r="BO49" s="1221" t="s">
        <v>35</v>
      </c>
      <c r="BP49" s="1221" t="s">
        <v>35</v>
      </c>
      <c r="BQ49" s="1242" t="s">
        <v>35</v>
      </c>
      <c r="BR49" s="1263" t="s">
        <v>35</v>
      </c>
      <c r="BS49" s="1221" t="s">
        <v>35</v>
      </c>
      <c r="BT49" s="1221" t="s">
        <v>35</v>
      </c>
      <c r="BU49" s="2127" t="s">
        <v>35</v>
      </c>
      <c r="BV49" s="2172"/>
      <c r="BW49" s="2172"/>
      <c r="BX49" s="2172"/>
      <c r="BY49" s="2173"/>
      <c r="BZ49" s="2173"/>
      <c r="CA49" s="2173"/>
      <c r="CB49" s="2173"/>
      <c r="CC49" s="2173"/>
      <c r="CD49" s="2173"/>
      <c r="CE49" s="2173"/>
      <c r="CF49" s="2173"/>
      <c r="CG49" s="2173"/>
      <c r="CH49" s="2173"/>
      <c r="CI49" s="2173"/>
      <c r="CJ49" s="2173"/>
      <c r="CK49" s="2173"/>
      <c r="CL49" s="2173"/>
      <c r="CM49" s="2173"/>
      <c r="CN49" s="2173"/>
      <c r="CO49" s="2173"/>
      <c r="CP49" s="2173"/>
      <c r="CQ49" s="2173"/>
      <c r="CR49" s="2173"/>
      <c r="CS49" s="2173"/>
      <c r="CT49" s="2173"/>
      <c r="CU49" s="2173"/>
      <c r="CV49" s="2173"/>
      <c r="CW49" s="2173"/>
      <c r="CX49" s="2173"/>
      <c r="CY49" s="2173"/>
      <c r="CZ49" s="2173"/>
    </row>
    <row r="50" s="130" customFormat="true" ht="15" customHeight="true" x14ac:dyDescent="0.2">
      <c r="A50" s="2549" t="s">
        <v>101</v>
      </c>
      <c r="B50" s="250" t="s">
        <v>99</v>
      </c>
      <c r="C50" s="1133" t="s">
        <v>35</v>
      </c>
      <c r="D50" s="1143" t="s">
        <v>35</v>
      </c>
      <c r="E50" s="1143" t="s">
        <v>35</v>
      </c>
      <c r="F50" s="1143" t="s">
        <v>35</v>
      </c>
      <c r="G50" s="1153" t="s">
        <v>35</v>
      </c>
      <c r="H50" s="1163" t="s">
        <v>35</v>
      </c>
      <c r="I50" s="1143" t="s">
        <v>35</v>
      </c>
      <c r="J50" s="1143" t="s">
        <v>35</v>
      </c>
      <c r="K50" s="1143" t="s">
        <v>35</v>
      </c>
      <c r="L50" s="1173" t="s">
        <v>35</v>
      </c>
      <c r="M50" s="1183" t="s">
        <v>35</v>
      </c>
      <c r="N50" s="1143" t="s">
        <v>35</v>
      </c>
      <c r="O50" s="1143" t="s">
        <v>35</v>
      </c>
      <c r="P50" s="1143" t="s">
        <v>35</v>
      </c>
      <c r="Q50" s="1153" t="s">
        <v>35</v>
      </c>
      <c r="R50" s="1163" t="s">
        <v>35</v>
      </c>
      <c r="S50" s="1143" t="s">
        <v>35</v>
      </c>
      <c r="T50" s="1143" t="s">
        <v>35</v>
      </c>
      <c r="U50" s="2083" t="s">
        <v>35</v>
      </c>
      <c r="V50" s="2114"/>
      <c r="W50" s="2114"/>
      <c r="X50" s="2114"/>
      <c r="Y50" s="2115"/>
      <c r="Z50" s="2115"/>
      <c r="AA50" s="2115"/>
      <c r="AB50" s="2115"/>
      <c r="AC50" s="2115"/>
      <c r="AD50" s="2115"/>
      <c r="AE50" s="2115"/>
      <c r="AF50" s="2115"/>
      <c r="AG50" s="2115"/>
      <c r="AH50" s="2115"/>
      <c r="AI50" s="2115"/>
      <c r="AJ50" s="2115"/>
      <c r="AK50" s="2115"/>
      <c r="AL50" s="2115"/>
      <c r="AM50" s="2115"/>
      <c r="AN50" s="2115"/>
      <c r="AO50" s="2115"/>
      <c r="AP50" s="2115"/>
      <c r="AQ50" s="2115"/>
      <c r="AR50" s="2115"/>
      <c r="AS50" s="2115"/>
      <c r="AT50" s="2115"/>
      <c r="AU50" s="2115"/>
      <c r="AV50" s="2115"/>
      <c r="AW50" s="2115"/>
      <c r="AX50" s="2115"/>
      <c r="AY50" s="2115"/>
      <c r="AZ50" s="215"/>
      <c r="BA50" s="2548" t="s">
        <v>101</v>
      </c>
      <c r="BB50" s="151" t="s">
        <v>99</v>
      </c>
      <c r="BC50" s="1201" t="s">
        <v>35</v>
      </c>
      <c r="BD50" s="1221" t="s">
        <v>35</v>
      </c>
      <c r="BE50" s="1221" t="s">
        <v>35</v>
      </c>
      <c r="BF50" s="1221" t="s">
        <v>35</v>
      </c>
      <c r="BG50" s="1242" t="s">
        <v>35</v>
      </c>
      <c r="BH50" s="1263" t="s">
        <v>35</v>
      </c>
      <c r="BI50" s="1221" t="s">
        <v>35</v>
      </c>
      <c r="BJ50" s="1221" t="s">
        <v>35</v>
      </c>
      <c r="BK50" s="1221" t="s">
        <v>35</v>
      </c>
      <c r="BL50" s="1242" t="s">
        <v>35</v>
      </c>
      <c r="BM50" s="1263" t="s">
        <v>35</v>
      </c>
      <c r="BN50" s="1221" t="s">
        <v>35</v>
      </c>
      <c r="BO50" s="1221" t="s">
        <v>35</v>
      </c>
      <c r="BP50" s="1221" t="s">
        <v>35</v>
      </c>
      <c r="BQ50" s="1242" t="s">
        <v>35</v>
      </c>
      <c r="BR50" s="1263" t="s">
        <v>35</v>
      </c>
      <c r="BS50" s="1221" t="s">
        <v>35</v>
      </c>
      <c r="BT50" s="1221" t="s">
        <v>35</v>
      </c>
      <c r="BU50" s="2127" t="s">
        <v>35</v>
      </c>
      <c r="BV50" s="2172"/>
      <c r="BW50" s="2172"/>
      <c r="BX50" s="2172"/>
      <c r="BY50" s="2173"/>
      <c r="BZ50" s="2173"/>
      <c r="CA50" s="2173"/>
      <c r="CB50" s="2173"/>
      <c r="CC50" s="2173"/>
      <c r="CD50" s="2173"/>
      <c r="CE50" s="2173"/>
      <c r="CF50" s="2173"/>
      <c r="CG50" s="2173"/>
      <c r="CH50" s="2173"/>
      <c r="CI50" s="2173"/>
      <c r="CJ50" s="2173"/>
      <c r="CK50" s="2173"/>
      <c r="CL50" s="2173"/>
      <c r="CM50" s="2173"/>
      <c r="CN50" s="2173"/>
      <c r="CO50" s="2173"/>
      <c r="CP50" s="2173"/>
      <c r="CQ50" s="2173"/>
      <c r="CR50" s="2173"/>
      <c r="CS50" s="2173"/>
      <c r="CT50" s="2173"/>
      <c r="CU50" s="2173"/>
      <c r="CV50" s="2173"/>
      <c r="CW50" s="2173"/>
      <c r="CX50" s="2173"/>
      <c r="CY50" s="2173"/>
      <c r="CZ50" s="2173"/>
    </row>
    <row r="51" s="130" customFormat="true" ht="15" customHeight="true" x14ac:dyDescent="0.2">
      <c r="A51" s="2549"/>
      <c r="B51" s="250" t="s">
        <v>98</v>
      </c>
      <c r="C51" s="1133" t="s">
        <v>35</v>
      </c>
      <c r="D51" s="1143" t="s">
        <v>35</v>
      </c>
      <c r="E51" s="1143" t="s">
        <v>35</v>
      </c>
      <c r="F51" s="1143" t="s">
        <v>35</v>
      </c>
      <c r="G51" s="1153" t="s">
        <v>35</v>
      </c>
      <c r="H51" s="1163" t="s">
        <v>35</v>
      </c>
      <c r="I51" s="1143" t="s">
        <v>35</v>
      </c>
      <c r="J51" s="1143" t="s">
        <v>35</v>
      </c>
      <c r="K51" s="1143" t="s">
        <v>35</v>
      </c>
      <c r="L51" s="1173" t="s">
        <v>35</v>
      </c>
      <c r="M51" s="1183" t="s">
        <v>35</v>
      </c>
      <c r="N51" s="1143" t="s">
        <v>35</v>
      </c>
      <c r="O51" s="1143" t="s">
        <v>35</v>
      </c>
      <c r="P51" s="1143" t="s">
        <v>35</v>
      </c>
      <c r="Q51" s="1153" t="s">
        <v>35</v>
      </c>
      <c r="R51" s="1163" t="s">
        <v>35</v>
      </c>
      <c r="S51" s="1143" t="s">
        <v>35</v>
      </c>
      <c r="T51" s="1143" t="s">
        <v>35</v>
      </c>
      <c r="U51" s="2083" t="s">
        <v>35</v>
      </c>
      <c r="V51" s="2114"/>
      <c r="W51" s="2114"/>
      <c r="X51" s="2114"/>
      <c r="Y51" s="2115"/>
      <c r="Z51" s="2115"/>
      <c r="AA51" s="2115"/>
      <c r="AB51" s="2115"/>
      <c r="AC51" s="2115"/>
      <c r="AD51" s="2115"/>
      <c r="AE51" s="2115"/>
      <c r="AF51" s="2115"/>
      <c r="AG51" s="2115"/>
      <c r="AH51" s="2115"/>
      <c r="AI51" s="2115"/>
      <c r="AJ51" s="2115"/>
      <c r="AK51" s="2115"/>
      <c r="AL51" s="2115"/>
      <c r="AM51" s="2115"/>
      <c r="AN51" s="2115"/>
      <c r="AO51" s="2115"/>
      <c r="AP51" s="2115"/>
      <c r="AQ51" s="2115"/>
      <c r="AR51" s="2115"/>
      <c r="AS51" s="2115"/>
      <c r="AT51" s="2115"/>
      <c r="AU51" s="2115"/>
      <c r="AV51" s="2115"/>
      <c r="AW51" s="2115"/>
      <c r="AX51" s="2115"/>
      <c r="AY51" s="2115"/>
      <c r="AZ51" s="215"/>
      <c r="BA51" s="2548"/>
      <c r="BB51" s="151" t="s">
        <v>98</v>
      </c>
      <c r="BC51" s="1201" t="s">
        <v>35</v>
      </c>
      <c r="BD51" s="1221" t="s">
        <v>35</v>
      </c>
      <c r="BE51" s="1221" t="s">
        <v>35</v>
      </c>
      <c r="BF51" s="1221" t="s">
        <v>35</v>
      </c>
      <c r="BG51" s="1242" t="s">
        <v>35</v>
      </c>
      <c r="BH51" s="1263" t="s">
        <v>35</v>
      </c>
      <c r="BI51" s="1221" t="s">
        <v>35</v>
      </c>
      <c r="BJ51" s="1221" t="s">
        <v>35</v>
      </c>
      <c r="BK51" s="1221" t="s">
        <v>35</v>
      </c>
      <c r="BL51" s="1242" t="s">
        <v>35</v>
      </c>
      <c r="BM51" s="1263" t="s">
        <v>35</v>
      </c>
      <c r="BN51" s="1221" t="s">
        <v>35</v>
      </c>
      <c r="BO51" s="1221" t="s">
        <v>35</v>
      </c>
      <c r="BP51" s="1221" t="s">
        <v>35</v>
      </c>
      <c r="BQ51" s="1242" t="s">
        <v>35</v>
      </c>
      <c r="BR51" s="1263" t="s">
        <v>35</v>
      </c>
      <c r="BS51" s="1221" t="s">
        <v>35</v>
      </c>
      <c r="BT51" s="1221" t="s">
        <v>35</v>
      </c>
      <c r="BU51" s="2127" t="s">
        <v>35</v>
      </c>
      <c r="BV51" s="2172"/>
      <c r="BW51" s="2172"/>
      <c r="BX51" s="2172"/>
      <c r="BY51" s="2173"/>
      <c r="BZ51" s="2173"/>
      <c r="CA51" s="2173"/>
      <c r="CB51" s="2173"/>
      <c r="CC51" s="2173"/>
      <c r="CD51" s="2173"/>
      <c r="CE51" s="2173"/>
      <c r="CF51" s="2173"/>
      <c r="CG51" s="2173"/>
      <c r="CH51" s="2173"/>
      <c r="CI51" s="2173"/>
      <c r="CJ51" s="2173"/>
      <c r="CK51" s="2173"/>
      <c r="CL51" s="2173"/>
      <c r="CM51" s="2173"/>
      <c r="CN51" s="2173"/>
      <c r="CO51" s="2173"/>
      <c r="CP51" s="2173"/>
      <c r="CQ51" s="2173"/>
      <c r="CR51" s="2173"/>
      <c r="CS51" s="2173"/>
      <c r="CT51" s="2173"/>
      <c r="CU51" s="2173"/>
      <c r="CV51" s="2173"/>
      <c r="CW51" s="2173"/>
      <c r="CX51" s="2173"/>
      <c r="CY51" s="2173"/>
      <c r="CZ51" s="2173"/>
    </row>
    <row r="52" s="130" customFormat="true" ht="15" customHeight="true" x14ac:dyDescent="0.2">
      <c r="A52" s="2549"/>
      <c r="B52" s="250" t="s">
        <v>67</v>
      </c>
      <c r="C52" s="1133" t="s">
        <v>35</v>
      </c>
      <c r="D52" s="1143" t="s">
        <v>35</v>
      </c>
      <c r="E52" s="1143" t="s">
        <v>35</v>
      </c>
      <c r="F52" s="1143" t="s">
        <v>35</v>
      </c>
      <c r="G52" s="1153" t="s">
        <v>35</v>
      </c>
      <c r="H52" s="1163" t="s">
        <v>35</v>
      </c>
      <c r="I52" s="1143" t="s">
        <v>35</v>
      </c>
      <c r="J52" s="1143" t="s">
        <v>35</v>
      </c>
      <c r="K52" s="1143" t="s">
        <v>35</v>
      </c>
      <c r="L52" s="1173" t="s">
        <v>35</v>
      </c>
      <c r="M52" s="1183" t="s">
        <v>35</v>
      </c>
      <c r="N52" s="1143" t="s">
        <v>35</v>
      </c>
      <c r="O52" s="1143" t="s">
        <v>35</v>
      </c>
      <c r="P52" s="1143" t="s">
        <v>35</v>
      </c>
      <c r="Q52" s="1153" t="s">
        <v>35</v>
      </c>
      <c r="R52" s="1163" t="s">
        <v>35</v>
      </c>
      <c r="S52" s="1143" t="s">
        <v>35</v>
      </c>
      <c r="T52" s="1143" t="s">
        <v>35</v>
      </c>
      <c r="U52" s="2083" t="s">
        <v>35</v>
      </c>
      <c r="V52" s="2114"/>
      <c r="W52" s="2114"/>
      <c r="X52" s="2114"/>
      <c r="Y52" s="2115"/>
      <c r="Z52" s="2115"/>
      <c r="AA52" s="2115"/>
      <c r="AB52" s="2115"/>
      <c r="AC52" s="2115"/>
      <c r="AD52" s="2115"/>
      <c r="AE52" s="2115"/>
      <c r="AF52" s="2115"/>
      <c r="AG52" s="2115"/>
      <c r="AH52" s="2115"/>
      <c r="AI52" s="2115"/>
      <c r="AJ52" s="2115"/>
      <c r="AK52" s="2115"/>
      <c r="AL52" s="2115"/>
      <c r="AM52" s="2115"/>
      <c r="AN52" s="2115"/>
      <c r="AO52" s="2115"/>
      <c r="AP52" s="2115"/>
      <c r="AQ52" s="2115"/>
      <c r="AR52" s="2115"/>
      <c r="AS52" s="2115"/>
      <c r="AT52" s="2115"/>
      <c r="AU52" s="2115"/>
      <c r="AV52" s="2115"/>
      <c r="AW52" s="2115"/>
      <c r="AX52" s="2115"/>
      <c r="AY52" s="2115"/>
      <c r="AZ52" s="215"/>
      <c r="BA52" s="2548"/>
      <c r="BB52" s="151" t="s">
        <v>67</v>
      </c>
      <c r="BC52" s="1201" t="s">
        <v>35</v>
      </c>
      <c r="BD52" s="1221" t="s">
        <v>35</v>
      </c>
      <c r="BE52" s="1221" t="s">
        <v>35</v>
      </c>
      <c r="BF52" s="1221" t="s">
        <v>35</v>
      </c>
      <c r="BG52" s="1242" t="s">
        <v>35</v>
      </c>
      <c r="BH52" s="1263" t="s">
        <v>35</v>
      </c>
      <c r="BI52" s="1221" t="s">
        <v>35</v>
      </c>
      <c r="BJ52" s="1221" t="s">
        <v>35</v>
      </c>
      <c r="BK52" s="1221" t="s">
        <v>35</v>
      </c>
      <c r="BL52" s="1242" t="s">
        <v>35</v>
      </c>
      <c r="BM52" s="1263" t="s">
        <v>35</v>
      </c>
      <c r="BN52" s="1221" t="s">
        <v>35</v>
      </c>
      <c r="BO52" s="1221" t="s">
        <v>35</v>
      </c>
      <c r="BP52" s="1221" t="s">
        <v>35</v>
      </c>
      <c r="BQ52" s="1242" t="s">
        <v>35</v>
      </c>
      <c r="BR52" s="1263" t="s">
        <v>35</v>
      </c>
      <c r="BS52" s="1221" t="s">
        <v>35</v>
      </c>
      <c r="BT52" s="1221" t="s">
        <v>35</v>
      </c>
      <c r="BU52" s="2127" t="s">
        <v>35</v>
      </c>
      <c r="BV52" s="2172"/>
      <c r="BW52" s="2172"/>
      <c r="BX52" s="2172"/>
      <c r="BY52" s="2173"/>
      <c r="BZ52" s="2173"/>
      <c r="CA52" s="2173"/>
      <c r="CB52" s="2173"/>
      <c r="CC52" s="2173"/>
      <c r="CD52" s="2173"/>
      <c r="CE52" s="2173"/>
      <c r="CF52" s="2173"/>
      <c r="CG52" s="2173"/>
      <c r="CH52" s="2173"/>
      <c r="CI52" s="2173"/>
      <c r="CJ52" s="2173"/>
      <c r="CK52" s="2173"/>
      <c r="CL52" s="2173"/>
      <c r="CM52" s="2173"/>
      <c r="CN52" s="2173"/>
      <c r="CO52" s="2173"/>
      <c r="CP52" s="2173"/>
      <c r="CQ52" s="2173"/>
      <c r="CR52" s="2173"/>
      <c r="CS52" s="2173"/>
      <c r="CT52" s="2173"/>
      <c r="CU52" s="2173"/>
      <c r="CV52" s="2173"/>
      <c r="CW52" s="2173"/>
      <c r="CX52" s="2173"/>
      <c r="CY52" s="2173"/>
      <c r="CZ52" s="2173"/>
    </row>
    <row r="53" s="130" customFormat="true" ht="15" customHeight="true" x14ac:dyDescent="0.2">
      <c r="A53" s="2549" t="s">
        <v>104</v>
      </c>
      <c r="B53" s="250" t="s">
        <v>99</v>
      </c>
      <c r="C53" s="1133" t="s">
        <v>35</v>
      </c>
      <c r="D53" s="1143" t="s">
        <v>35</v>
      </c>
      <c r="E53" s="1143" t="s">
        <v>35</v>
      </c>
      <c r="F53" s="1143" t="s">
        <v>35</v>
      </c>
      <c r="G53" s="1153" t="s">
        <v>35</v>
      </c>
      <c r="H53" s="1163" t="s">
        <v>35</v>
      </c>
      <c r="I53" s="1143" t="s">
        <v>35</v>
      </c>
      <c r="J53" s="1143" t="s">
        <v>35</v>
      </c>
      <c r="K53" s="1143" t="s">
        <v>35</v>
      </c>
      <c r="L53" s="1173" t="s">
        <v>35</v>
      </c>
      <c r="M53" s="1183" t="s">
        <v>35</v>
      </c>
      <c r="N53" s="1143" t="s">
        <v>35</v>
      </c>
      <c r="O53" s="1143" t="s">
        <v>35</v>
      </c>
      <c r="P53" s="1143" t="s">
        <v>35</v>
      </c>
      <c r="Q53" s="1153" t="s">
        <v>35</v>
      </c>
      <c r="R53" s="1163" t="s">
        <v>35</v>
      </c>
      <c r="S53" s="1143" t="s">
        <v>35</v>
      </c>
      <c r="T53" s="1143" t="s">
        <v>35</v>
      </c>
      <c r="U53" s="2083" t="s">
        <v>35</v>
      </c>
      <c r="V53" s="2114"/>
      <c r="W53" s="2114"/>
      <c r="X53" s="2114"/>
      <c r="Y53" s="2115"/>
      <c r="Z53" s="2115"/>
      <c r="AA53" s="2115"/>
      <c r="AB53" s="2115"/>
      <c r="AC53" s="2115"/>
      <c r="AD53" s="2115"/>
      <c r="AE53" s="2115"/>
      <c r="AF53" s="2115"/>
      <c r="AG53" s="2115"/>
      <c r="AH53" s="2115"/>
      <c r="AI53" s="2115"/>
      <c r="AJ53" s="2115"/>
      <c r="AK53" s="2115"/>
      <c r="AL53" s="2115"/>
      <c r="AM53" s="2115"/>
      <c r="AN53" s="2115"/>
      <c r="AO53" s="2115"/>
      <c r="AP53" s="2115"/>
      <c r="AQ53" s="2115"/>
      <c r="AR53" s="2115"/>
      <c r="AS53" s="2115"/>
      <c r="AT53" s="2115"/>
      <c r="AU53" s="2115"/>
      <c r="AV53" s="2115"/>
      <c r="AW53" s="2115"/>
      <c r="AX53" s="2115"/>
      <c r="AY53" s="2115"/>
      <c r="AZ53" s="215"/>
      <c r="BA53" s="2548" t="s">
        <v>104</v>
      </c>
      <c r="BB53" s="151" t="s">
        <v>99</v>
      </c>
      <c r="BC53" s="1201" t="s">
        <v>35</v>
      </c>
      <c r="BD53" s="1221" t="s">
        <v>35</v>
      </c>
      <c r="BE53" s="1221" t="s">
        <v>35</v>
      </c>
      <c r="BF53" s="1221" t="s">
        <v>35</v>
      </c>
      <c r="BG53" s="1242" t="s">
        <v>35</v>
      </c>
      <c r="BH53" s="1263" t="s">
        <v>35</v>
      </c>
      <c r="BI53" s="1221" t="s">
        <v>35</v>
      </c>
      <c r="BJ53" s="1221" t="s">
        <v>35</v>
      </c>
      <c r="BK53" s="1221" t="s">
        <v>35</v>
      </c>
      <c r="BL53" s="1242" t="s">
        <v>35</v>
      </c>
      <c r="BM53" s="1263" t="s">
        <v>35</v>
      </c>
      <c r="BN53" s="1221" t="s">
        <v>35</v>
      </c>
      <c r="BO53" s="1221" t="s">
        <v>35</v>
      </c>
      <c r="BP53" s="1221" t="s">
        <v>35</v>
      </c>
      <c r="BQ53" s="1242" t="s">
        <v>35</v>
      </c>
      <c r="BR53" s="1263" t="s">
        <v>35</v>
      </c>
      <c r="BS53" s="1221" t="s">
        <v>35</v>
      </c>
      <c r="BT53" s="1221" t="s">
        <v>35</v>
      </c>
      <c r="BU53" s="2127" t="s">
        <v>35</v>
      </c>
      <c r="BV53" s="2172"/>
      <c r="BW53" s="2172"/>
      <c r="BX53" s="2172"/>
      <c r="BY53" s="2173"/>
      <c r="BZ53" s="2173"/>
      <c r="CA53" s="2173"/>
      <c r="CB53" s="2173"/>
      <c r="CC53" s="2173"/>
      <c r="CD53" s="2173"/>
      <c r="CE53" s="2173"/>
      <c r="CF53" s="2173"/>
      <c r="CG53" s="2173"/>
      <c r="CH53" s="2173"/>
      <c r="CI53" s="2173"/>
      <c r="CJ53" s="2173"/>
      <c r="CK53" s="2173"/>
      <c r="CL53" s="2173"/>
      <c r="CM53" s="2173"/>
      <c r="CN53" s="2173"/>
      <c r="CO53" s="2173"/>
      <c r="CP53" s="2173"/>
      <c r="CQ53" s="2173"/>
      <c r="CR53" s="2173"/>
      <c r="CS53" s="2173"/>
      <c r="CT53" s="2173"/>
      <c r="CU53" s="2173"/>
      <c r="CV53" s="2173"/>
      <c r="CW53" s="2173"/>
      <c r="CX53" s="2173"/>
      <c r="CY53" s="2173"/>
      <c r="CZ53" s="2173"/>
    </row>
    <row r="54" s="130" customFormat="true" ht="15" customHeight="true" x14ac:dyDescent="0.2">
      <c r="A54" s="2549"/>
      <c r="B54" s="250" t="s">
        <v>98</v>
      </c>
      <c r="C54" s="1133" t="s">
        <v>35</v>
      </c>
      <c r="D54" s="1143" t="s">
        <v>35</v>
      </c>
      <c r="E54" s="1143" t="s">
        <v>35</v>
      </c>
      <c r="F54" s="1143" t="s">
        <v>35</v>
      </c>
      <c r="G54" s="1153" t="s">
        <v>35</v>
      </c>
      <c r="H54" s="1163" t="s">
        <v>35</v>
      </c>
      <c r="I54" s="1143" t="s">
        <v>35</v>
      </c>
      <c r="J54" s="1143" t="s">
        <v>35</v>
      </c>
      <c r="K54" s="1143" t="s">
        <v>35</v>
      </c>
      <c r="L54" s="1173" t="s">
        <v>35</v>
      </c>
      <c r="M54" s="1183" t="s">
        <v>35</v>
      </c>
      <c r="N54" s="1143" t="s">
        <v>35</v>
      </c>
      <c r="O54" s="1143" t="s">
        <v>35</v>
      </c>
      <c r="P54" s="1143" t="s">
        <v>35</v>
      </c>
      <c r="Q54" s="1153" t="s">
        <v>35</v>
      </c>
      <c r="R54" s="1163" t="s">
        <v>35</v>
      </c>
      <c r="S54" s="1143" t="s">
        <v>35</v>
      </c>
      <c r="T54" s="1143" t="s">
        <v>35</v>
      </c>
      <c r="U54" s="2083" t="s">
        <v>35</v>
      </c>
      <c r="V54" s="2114"/>
      <c r="W54" s="2114"/>
      <c r="X54" s="2114"/>
      <c r="Y54" s="2115"/>
      <c r="Z54" s="2115"/>
      <c r="AA54" s="2115"/>
      <c r="AB54" s="2115"/>
      <c r="AC54" s="2115"/>
      <c r="AD54" s="2115"/>
      <c r="AE54" s="2115"/>
      <c r="AF54" s="2115"/>
      <c r="AG54" s="2115"/>
      <c r="AH54" s="2115"/>
      <c r="AI54" s="2115"/>
      <c r="AJ54" s="2115"/>
      <c r="AK54" s="2115"/>
      <c r="AL54" s="2115"/>
      <c r="AM54" s="2115"/>
      <c r="AN54" s="2115"/>
      <c r="AO54" s="2115"/>
      <c r="AP54" s="2115"/>
      <c r="AQ54" s="2115"/>
      <c r="AR54" s="2115"/>
      <c r="AS54" s="2115"/>
      <c r="AT54" s="2115"/>
      <c r="AU54" s="2115"/>
      <c r="AV54" s="2115"/>
      <c r="AW54" s="2115"/>
      <c r="AX54" s="2115"/>
      <c r="AY54" s="2115"/>
      <c r="AZ54" s="215"/>
      <c r="BA54" s="2548"/>
      <c r="BB54" s="151" t="s">
        <v>98</v>
      </c>
      <c r="BC54" s="1201" t="s">
        <v>35</v>
      </c>
      <c r="BD54" s="1221" t="s">
        <v>35</v>
      </c>
      <c r="BE54" s="1221" t="s">
        <v>35</v>
      </c>
      <c r="BF54" s="1221" t="s">
        <v>35</v>
      </c>
      <c r="BG54" s="1242" t="s">
        <v>35</v>
      </c>
      <c r="BH54" s="1263" t="s">
        <v>35</v>
      </c>
      <c r="BI54" s="1221" t="s">
        <v>35</v>
      </c>
      <c r="BJ54" s="1221" t="s">
        <v>35</v>
      </c>
      <c r="BK54" s="1221" t="s">
        <v>35</v>
      </c>
      <c r="BL54" s="1242" t="s">
        <v>35</v>
      </c>
      <c r="BM54" s="1263" t="s">
        <v>35</v>
      </c>
      <c r="BN54" s="1221" t="s">
        <v>35</v>
      </c>
      <c r="BO54" s="1221" t="s">
        <v>35</v>
      </c>
      <c r="BP54" s="1221" t="s">
        <v>35</v>
      </c>
      <c r="BQ54" s="1242" t="s">
        <v>35</v>
      </c>
      <c r="BR54" s="1263" t="s">
        <v>35</v>
      </c>
      <c r="BS54" s="1221" t="s">
        <v>35</v>
      </c>
      <c r="BT54" s="1221" t="s">
        <v>35</v>
      </c>
      <c r="BU54" s="2127" t="s">
        <v>35</v>
      </c>
      <c r="BV54" s="2172"/>
      <c r="BW54" s="2172"/>
      <c r="BX54" s="2172"/>
      <c r="BY54" s="2173"/>
      <c r="BZ54" s="2173"/>
      <c r="CA54" s="2173"/>
      <c r="CB54" s="2173"/>
      <c r="CC54" s="2173"/>
      <c r="CD54" s="2173"/>
      <c r="CE54" s="2173"/>
      <c r="CF54" s="2173"/>
      <c r="CG54" s="2173"/>
      <c r="CH54" s="2173"/>
      <c r="CI54" s="2173"/>
      <c r="CJ54" s="2173"/>
      <c r="CK54" s="2173"/>
      <c r="CL54" s="2173"/>
      <c r="CM54" s="2173"/>
      <c r="CN54" s="2173"/>
      <c r="CO54" s="2173"/>
      <c r="CP54" s="2173"/>
      <c r="CQ54" s="2173"/>
      <c r="CR54" s="2173"/>
      <c r="CS54" s="2173"/>
      <c r="CT54" s="2173"/>
      <c r="CU54" s="2173"/>
      <c r="CV54" s="2173"/>
      <c r="CW54" s="2173"/>
      <c r="CX54" s="2173"/>
      <c r="CY54" s="2173"/>
      <c r="CZ54" s="2173"/>
    </row>
    <row r="55" s="130" customFormat="true" ht="15" customHeight="true" x14ac:dyDescent="0.2">
      <c r="A55" s="2571"/>
      <c r="B55" s="251" t="s">
        <v>67</v>
      </c>
      <c r="C55" s="1135" t="s">
        <v>35</v>
      </c>
      <c r="D55" s="1145" t="s">
        <v>35</v>
      </c>
      <c r="E55" s="1145" t="s">
        <v>35</v>
      </c>
      <c r="F55" s="1145" t="s">
        <v>35</v>
      </c>
      <c r="G55" s="1155" t="s">
        <v>35</v>
      </c>
      <c r="H55" s="1165" t="s">
        <v>35</v>
      </c>
      <c r="I55" s="1145" t="s">
        <v>35</v>
      </c>
      <c r="J55" s="1145" t="s">
        <v>35</v>
      </c>
      <c r="K55" s="1145" t="s">
        <v>35</v>
      </c>
      <c r="L55" s="1175" t="s">
        <v>35</v>
      </c>
      <c r="M55" s="1184" t="s">
        <v>35</v>
      </c>
      <c r="N55" s="1145" t="s">
        <v>35</v>
      </c>
      <c r="O55" s="1145" t="s">
        <v>35</v>
      </c>
      <c r="P55" s="1145" t="s">
        <v>35</v>
      </c>
      <c r="Q55" s="1155" t="s">
        <v>35</v>
      </c>
      <c r="R55" s="2039" t="s">
        <v>35</v>
      </c>
      <c r="S55" s="2040" t="s">
        <v>35</v>
      </c>
      <c r="T55" s="2040" t="s">
        <v>35</v>
      </c>
      <c r="U55" s="2084" t="s">
        <v>35</v>
      </c>
      <c r="V55" s="2116"/>
      <c r="W55" s="2116"/>
      <c r="X55" s="2116"/>
      <c r="Y55" s="2116"/>
      <c r="Z55" s="2116"/>
      <c r="AA55" s="2116"/>
      <c r="AB55" s="2116"/>
      <c r="AC55" s="2116"/>
      <c r="AD55" s="2116"/>
      <c r="AE55" s="2116"/>
      <c r="AF55" s="2116"/>
      <c r="AG55" s="2116"/>
      <c r="AH55" s="2116"/>
      <c r="AI55" s="2116"/>
      <c r="AJ55" s="2116"/>
      <c r="AK55" s="2116"/>
      <c r="AL55" s="2116"/>
      <c r="AM55" s="2116"/>
      <c r="AN55" s="2116"/>
      <c r="AO55" s="2116"/>
      <c r="AP55" s="2116"/>
      <c r="AQ55" s="2116"/>
      <c r="AR55" s="2116"/>
      <c r="AS55" s="2116"/>
      <c r="AT55" s="2116"/>
      <c r="AU55" s="2116"/>
      <c r="AV55" s="2116"/>
      <c r="AW55" s="2116"/>
      <c r="AX55" s="2116"/>
      <c r="AY55" s="2116"/>
      <c r="AZ55" s="215"/>
      <c r="BA55" s="2572"/>
      <c r="BB55" s="152" t="s">
        <v>67</v>
      </c>
      <c r="BC55" s="1202" t="s">
        <v>35</v>
      </c>
      <c r="BD55" s="1222" t="s">
        <v>35</v>
      </c>
      <c r="BE55" s="1222" t="s">
        <v>35</v>
      </c>
      <c r="BF55" s="1222" t="s">
        <v>35</v>
      </c>
      <c r="BG55" s="1243" t="s">
        <v>35</v>
      </c>
      <c r="BH55" s="1264" t="s">
        <v>35</v>
      </c>
      <c r="BI55" s="1222" t="s">
        <v>35</v>
      </c>
      <c r="BJ55" s="1222" t="s">
        <v>35</v>
      </c>
      <c r="BK55" s="1222" t="s">
        <v>35</v>
      </c>
      <c r="BL55" s="1243" t="s">
        <v>35</v>
      </c>
      <c r="BM55" s="1264" t="s">
        <v>35</v>
      </c>
      <c r="BN55" s="1222" t="s">
        <v>35</v>
      </c>
      <c r="BO55" s="1222" t="s">
        <v>35</v>
      </c>
      <c r="BP55" s="1222" t="s">
        <v>35</v>
      </c>
      <c r="BQ55" s="1243" t="s">
        <v>35</v>
      </c>
      <c r="BR55" s="2041" t="s">
        <v>35</v>
      </c>
      <c r="BS55" s="2042" t="s">
        <v>35</v>
      </c>
      <c r="BT55" s="2042" t="s">
        <v>35</v>
      </c>
      <c r="BU55" s="2042" t="s">
        <v>35</v>
      </c>
      <c r="BV55" s="2174"/>
      <c r="BW55" s="2174"/>
      <c r="BX55" s="2174"/>
      <c r="BY55" s="2174"/>
      <c r="BZ55" s="2175"/>
      <c r="CA55" s="2175"/>
      <c r="CB55" s="2175"/>
      <c r="CC55" s="2175"/>
      <c r="CD55" s="2175"/>
      <c r="CE55" s="2175"/>
      <c r="CF55" s="2175"/>
      <c r="CG55" s="2175"/>
      <c r="CH55" s="2175"/>
      <c r="CI55" s="2175"/>
      <c r="CJ55" s="2175"/>
      <c r="CK55" s="2175"/>
      <c r="CL55" s="2175"/>
      <c r="CM55" s="2175"/>
      <c r="CN55" s="2175"/>
      <c r="CO55" s="2175"/>
      <c r="CP55" s="2175"/>
      <c r="CQ55" s="2175"/>
      <c r="CR55" s="2175"/>
      <c r="CS55" s="2175"/>
      <c r="CT55" s="2175"/>
      <c r="CU55" s="2175"/>
      <c r="CV55" s="2175"/>
      <c r="CW55" s="2175"/>
      <c r="CX55" s="2175"/>
      <c r="CY55" s="2175"/>
      <c r="CZ55" s="2175"/>
    </row>
    <row r="56" s="693" customFormat="true" ht="15" customHeight="true" x14ac:dyDescent="0.2">
      <c r="A56" s="132"/>
      <c r="B56" s="185"/>
      <c r="C56" s="2576" t="s">
        <v>113</v>
      </c>
      <c r="D56" s="2577"/>
      <c r="E56" s="2577"/>
      <c r="F56" s="2577"/>
      <c r="G56" s="2578"/>
      <c r="H56" s="2731" t="s">
        <v>38</v>
      </c>
      <c r="I56" s="2732"/>
      <c r="J56" s="2732"/>
      <c r="K56" s="2732"/>
      <c r="L56" s="2733"/>
      <c r="M56" s="2734" t="s">
        <v>37</v>
      </c>
      <c r="N56" s="2732"/>
      <c r="O56" s="2732"/>
      <c r="P56" s="2732"/>
      <c r="Q56" s="2733"/>
      <c r="R56" s="2242" t="s">
        <v>137</v>
      </c>
      <c r="S56" s="2250"/>
      <c r="T56" s="2250"/>
      <c r="U56" s="2251"/>
      <c r="V56" s="312"/>
      <c r="W56" s="312"/>
      <c r="X56" s="664"/>
      <c r="Y56" s="664"/>
      <c r="Z56" s="664"/>
      <c r="AA56" s="664"/>
      <c r="AB56" s="664"/>
      <c r="AC56" s="664"/>
      <c r="AD56" s="664"/>
      <c r="AE56" s="664"/>
      <c r="AF56" s="664"/>
      <c r="AG56" s="664"/>
      <c r="AH56" s="664"/>
      <c r="AI56" s="664"/>
      <c r="AJ56" s="664"/>
      <c r="AK56" s="664"/>
      <c r="AL56" s="664"/>
      <c r="AM56" s="664"/>
      <c r="AN56" s="664"/>
      <c r="AO56" s="664"/>
      <c r="AP56" s="664"/>
      <c r="AQ56" s="664"/>
      <c r="AR56" s="664"/>
      <c r="AS56" s="664"/>
      <c r="AT56" s="664"/>
      <c r="AU56" s="664"/>
      <c r="AV56" s="664"/>
      <c r="AW56" s="664"/>
      <c r="AX56" s="664"/>
      <c r="AY56" s="664"/>
      <c r="AZ56" s="216"/>
      <c r="BA56" s="217" t="s">
        <v>127</v>
      </c>
      <c r="BB56" s="115" t="s">
        <v>94</v>
      </c>
      <c r="BC56" s="2600" t="s">
        <v>113</v>
      </c>
      <c r="BD56" s="2601"/>
      <c r="BE56" s="2601"/>
      <c r="BF56" s="2601"/>
      <c r="BG56" s="2602"/>
      <c r="BH56" s="2603" t="s">
        <v>38</v>
      </c>
      <c r="BI56" s="2601"/>
      <c r="BJ56" s="2601"/>
      <c r="BK56" s="2601"/>
      <c r="BL56" s="2602"/>
      <c r="BM56" s="2603" t="s">
        <v>37</v>
      </c>
      <c r="BN56" s="2601"/>
      <c r="BO56" s="2601"/>
      <c r="BP56" s="2601"/>
      <c r="BQ56" s="2604"/>
      <c r="BR56" s="2036" t="s">
        <v>137</v>
      </c>
      <c r="BS56" s="297"/>
      <c r="BT56" s="297"/>
      <c r="BU56" s="297"/>
      <c r="BV56" s="2176"/>
      <c r="BW56" s="2176"/>
      <c r="BX56" s="2176"/>
      <c r="BY56" s="2177"/>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693" customFormat="true" ht="84" x14ac:dyDescent="0.2">
      <c r="A57" s="186" t="s">
        <v>68</v>
      </c>
      <c r="B57" s="244"/>
      <c r="C57" s="275" t="s">
        <v>0</v>
      </c>
      <c r="D57" s="276" t="s">
        <v>1</v>
      </c>
      <c r="E57" s="276" t="s">
        <v>2</v>
      </c>
      <c r="F57" s="276" t="s">
        <v>3</v>
      </c>
      <c r="G57" s="277" t="s">
        <v>4</v>
      </c>
      <c r="H57" s="1340" t="s">
        <v>0</v>
      </c>
      <c r="I57" s="1304" t="s">
        <v>1</v>
      </c>
      <c r="J57" s="1304" t="s">
        <v>2</v>
      </c>
      <c r="K57" s="1304" t="s">
        <v>3</v>
      </c>
      <c r="L57" s="1305" t="s">
        <v>4</v>
      </c>
      <c r="M57" s="1330" t="s">
        <v>0</v>
      </c>
      <c r="N57" s="1304" t="s">
        <v>1</v>
      </c>
      <c r="O57" s="1304" t="s">
        <v>2</v>
      </c>
      <c r="P57" s="1304" t="s">
        <v>3</v>
      </c>
      <c r="Q57" s="1350" t="s">
        <v>4</v>
      </c>
      <c r="R57" s="1340" t="s">
        <v>229</v>
      </c>
      <c r="S57" s="1304" t="s">
        <v>230</v>
      </c>
      <c r="T57" s="1304" t="s">
        <v>231</v>
      </c>
      <c r="U57" s="1306" t="s">
        <v>232</v>
      </c>
      <c r="V57" s="664"/>
      <c r="W57" s="664"/>
      <c r="X57" s="664"/>
      <c r="Y57" s="664"/>
      <c r="Z57" s="664"/>
      <c r="AA57" s="664"/>
      <c r="AB57" s="664"/>
      <c r="AC57" s="664"/>
      <c r="AD57" s="664"/>
      <c r="AE57" s="664"/>
      <c r="AF57" s="664"/>
      <c r="AG57" s="664"/>
      <c r="AH57" s="664"/>
      <c r="AI57" s="664"/>
      <c r="AJ57" s="664"/>
      <c r="AK57" s="664"/>
      <c r="AL57" s="664"/>
      <c r="AM57" s="664"/>
      <c r="AN57" s="664"/>
      <c r="AO57" s="664"/>
      <c r="AP57" s="664"/>
      <c r="AQ57" s="664"/>
      <c r="AR57" s="664"/>
      <c r="AS57" s="664"/>
      <c r="AT57" s="664"/>
      <c r="AU57" s="664"/>
      <c r="AV57" s="664"/>
      <c r="AW57" s="664"/>
      <c r="AX57" s="664"/>
      <c r="AY57" s="664"/>
      <c r="AZ57" s="216"/>
      <c r="BA57" s="196" t="s">
        <v>118</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229</v>
      </c>
      <c r="BS57" s="170" t="s">
        <v>230</v>
      </c>
      <c r="BT57" s="170" t="s">
        <v>231</v>
      </c>
      <c r="BU57" s="2128" t="s">
        <v>232</v>
      </c>
      <c r="BV57" s="2178"/>
      <c r="BW57" s="2178"/>
      <c r="BX57" s="2178"/>
      <c r="BY57" s="2179"/>
      <c r="BZ57" s="2179"/>
      <c r="CA57" s="2179"/>
      <c r="CB57" s="2179"/>
      <c r="CC57" s="2179"/>
      <c r="CD57" s="2179"/>
      <c r="CE57" s="2179"/>
      <c r="CF57" s="2179"/>
      <c r="CG57" s="2179"/>
      <c r="CH57" s="2179"/>
      <c r="CI57" s="2179"/>
      <c r="CJ57" s="2179"/>
      <c r="CK57" s="2179"/>
      <c r="CL57" s="2179"/>
      <c r="CM57" s="2179"/>
      <c r="CN57" s="2179"/>
      <c r="CO57" s="2179"/>
      <c r="CP57" s="2179"/>
      <c r="CQ57" s="2179"/>
      <c r="CR57" s="2179"/>
      <c r="CS57" s="2179"/>
      <c r="CT57" s="2179"/>
      <c r="CU57" s="2179"/>
      <c r="CV57" s="2179"/>
      <c r="CW57" s="2179"/>
      <c r="CX57" s="2179"/>
      <c r="CY57" s="2179"/>
      <c r="CZ57" s="2179"/>
    </row>
    <row r="58" s="693" customFormat="true" ht="15" customHeight="true" x14ac:dyDescent="0.2">
      <c r="A58" s="2699" t="s">
        <v>234</v>
      </c>
      <c r="B58" s="1482" t="s">
        <v>235</v>
      </c>
      <c r="C58" s="1413">
        <v>2.8014830552704421E-2</v>
      </c>
      <c r="D58" s="1414">
        <v>0</v>
      </c>
      <c r="E58" s="1414">
        <v>1.2745216557412093</v>
      </c>
      <c r="F58" s="1414">
        <v>7.3709017818485654</v>
      </c>
      <c r="G58" s="1415">
        <v>21.83972294914664</v>
      </c>
      <c r="H58" s="1416">
        <v>1.3516445118764535</v>
      </c>
      <c r="I58" s="1414">
        <v>2.6108503436321371</v>
      </c>
      <c r="J58" s="1414">
        <v>8.5797787576848226</v>
      </c>
      <c r="K58" s="1414">
        <v>8.5238520210072313</v>
      </c>
      <c r="L58" s="1417">
        <v>32.002031454577974</v>
      </c>
      <c r="M58" s="1418">
        <v>5.3041417300180659E-2</v>
      </c>
      <c r="N58" s="1414">
        <v>0</v>
      </c>
      <c r="O58" s="1414">
        <v>0</v>
      </c>
      <c r="P58" s="1414">
        <v>0</v>
      </c>
      <c r="Q58" s="1415">
        <v>3.0338829513389913</v>
      </c>
      <c r="R58" s="1416">
        <v>0.44864700721918294</v>
      </c>
      <c r="S58" s="1414">
        <v>3.5067930731818659</v>
      </c>
      <c r="T58" s="1414">
        <v>11.383236966901435</v>
      </c>
      <c r="U58" s="2263">
        <v>4.4159175268837592</v>
      </c>
      <c r="V58" s="664"/>
      <c r="W58" s="664"/>
      <c r="X58" s="664"/>
      <c r="Y58" s="664"/>
      <c r="Z58" s="664"/>
      <c r="AA58" s="664"/>
      <c r="AB58" s="664"/>
      <c r="AC58" s="664"/>
      <c r="AD58" s="664"/>
      <c r="AE58" s="664"/>
      <c r="AF58" s="664"/>
      <c r="AG58" s="664"/>
      <c r="AH58" s="664"/>
      <c r="AI58" s="664"/>
      <c r="AJ58" s="664"/>
      <c r="AK58" s="664"/>
      <c r="AL58" s="664"/>
      <c r="AM58" s="664"/>
      <c r="AN58" s="664"/>
      <c r="AO58" s="664"/>
      <c r="AP58" s="664"/>
      <c r="AQ58" s="664"/>
      <c r="AR58" s="664"/>
      <c r="AS58" s="664"/>
      <c r="AT58" s="664"/>
      <c r="AU58" s="664"/>
      <c r="AV58" s="664"/>
      <c r="AW58" s="664"/>
      <c r="AX58" s="664"/>
      <c r="AY58" s="664"/>
      <c r="AZ58" s="216"/>
      <c r="BA58" s="236"/>
      <c r="BB58" s="153"/>
      <c r="BC58" s="321"/>
      <c r="BD58" s="301"/>
      <c r="BE58" s="301"/>
      <c r="BF58" s="301"/>
      <c r="BG58" s="322"/>
      <c r="BH58" s="330"/>
      <c r="BI58" s="301"/>
      <c r="BJ58" s="301"/>
      <c r="BK58" s="301"/>
      <c r="BL58" s="322"/>
      <c r="BM58" s="330"/>
      <c r="BN58" s="301"/>
      <c r="BO58" s="301"/>
      <c r="BP58" s="301"/>
      <c r="BQ58" s="322"/>
      <c r="BR58" s="330"/>
      <c r="BS58" s="301"/>
      <c r="BT58" s="301"/>
      <c r="BU58" s="2129"/>
      <c r="BV58" s="2180"/>
      <c r="BW58" s="2180"/>
      <c r="BX58" s="2180"/>
      <c r="BY58" s="2181"/>
      <c r="BZ58" s="2181"/>
      <c r="CA58" s="2181"/>
      <c r="CB58" s="2181"/>
      <c r="CC58" s="2181"/>
      <c r="CD58" s="2181"/>
      <c r="CE58" s="2181"/>
      <c r="CF58" s="2181"/>
      <c r="CG58" s="2181"/>
      <c r="CH58" s="2181"/>
      <c r="CI58" s="2181"/>
      <c r="CJ58" s="2181"/>
      <c r="CK58" s="2181"/>
      <c r="CL58" s="2181"/>
      <c r="CM58" s="2181"/>
      <c r="CN58" s="2181"/>
      <c r="CO58" s="2181"/>
      <c r="CP58" s="2181"/>
      <c r="CQ58" s="2181"/>
      <c r="CR58" s="2181"/>
      <c r="CS58" s="2181"/>
      <c r="CT58" s="2181"/>
      <c r="CU58" s="2181"/>
      <c r="CV58" s="2181"/>
      <c r="CW58" s="2181"/>
      <c r="CX58" s="2181"/>
      <c r="CY58" s="2181"/>
      <c r="CZ58" s="2181"/>
    </row>
    <row r="59" s="693" customFormat="true" ht="15" customHeight="true" x14ac:dyDescent="0.2">
      <c r="A59" s="2700"/>
      <c r="B59" s="1483" t="s">
        <v>236</v>
      </c>
      <c r="C59" s="1419">
        <v>0</v>
      </c>
      <c r="D59" s="1420">
        <v>0</v>
      </c>
      <c r="E59" s="1420">
        <v>6.9826048479378278</v>
      </c>
      <c r="F59" s="1420">
        <v>23.691559621119431</v>
      </c>
      <c r="G59" s="1421">
        <v>28.139315449285018</v>
      </c>
      <c r="H59" s="1422">
        <v>3.4338078193539059</v>
      </c>
      <c r="I59" s="1420">
        <v>14.925963321175024</v>
      </c>
      <c r="J59" s="1420">
        <v>27.75811112640972</v>
      </c>
      <c r="K59" s="1420">
        <v>28.995491155349761</v>
      </c>
      <c r="L59" s="1423">
        <v>28.505454185388658</v>
      </c>
      <c r="M59" s="1424">
        <v>0</v>
      </c>
      <c r="N59" s="1420">
        <v>0</v>
      </c>
      <c r="O59" s="1420">
        <v>0</v>
      </c>
      <c r="P59" s="1420">
        <v>0</v>
      </c>
      <c r="Q59" s="1421">
        <v>3.423073424173837</v>
      </c>
      <c r="R59" s="1422">
        <v>2.5040256282946376</v>
      </c>
      <c r="S59" s="1420">
        <v>8.877758096070087</v>
      </c>
      <c r="T59" s="1420">
        <v>24.45696732875907</v>
      </c>
      <c r="U59" s="2264">
        <v>3.9058394933972798</v>
      </c>
      <c r="V59" s="664"/>
      <c r="W59" s="664"/>
      <c r="X59" s="664"/>
      <c r="Y59" s="664"/>
      <c r="Z59" s="664"/>
      <c r="AA59" s="664"/>
      <c r="AB59" s="664"/>
      <c r="AC59" s="664"/>
      <c r="AD59" s="664"/>
      <c r="AE59" s="664"/>
      <c r="AF59" s="664"/>
      <c r="AG59" s="664"/>
      <c r="AH59" s="664"/>
      <c r="AI59" s="664"/>
      <c r="AJ59" s="664"/>
      <c r="AK59" s="664"/>
      <c r="AL59" s="664"/>
      <c r="AM59" s="664"/>
      <c r="AN59" s="664"/>
      <c r="AO59" s="664"/>
      <c r="AP59" s="664"/>
      <c r="AQ59" s="664"/>
      <c r="AR59" s="664"/>
      <c r="AS59" s="664"/>
      <c r="AT59" s="664"/>
      <c r="AU59" s="664"/>
      <c r="AV59" s="664"/>
      <c r="AW59" s="664"/>
      <c r="AX59" s="664"/>
      <c r="AY59" s="664"/>
      <c r="AZ59" s="216"/>
      <c r="BA59" s="237"/>
      <c r="BB59" s="154"/>
      <c r="BC59" s="323"/>
      <c r="BD59" s="303"/>
      <c r="BE59" s="303"/>
      <c r="BF59" s="303"/>
      <c r="BG59" s="324"/>
      <c r="BH59" s="331"/>
      <c r="BI59" s="303"/>
      <c r="BJ59" s="303"/>
      <c r="BK59" s="303"/>
      <c r="BL59" s="324"/>
      <c r="BM59" s="331"/>
      <c r="BN59" s="303"/>
      <c r="BO59" s="303"/>
      <c r="BP59" s="303"/>
      <c r="BQ59" s="324"/>
      <c r="BR59" s="331"/>
      <c r="BS59" s="303"/>
      <c r="BT59" s="303"/>
      <c r="BU59" s="2130"/>
      <c r="BV59" s="2182"/>
      <c r="BW59" s="2182"/>
      <c r="BX59" s="2182"/>
      <c r="BY59" s="2183"/>
      <c r="BZ59" s="2183"/>
      <c r="CA59" s="2183"/>
      <c r="CB59" s="2183"/>
      <c r="CC59" s="2183"/>
      <c r="CD59" s="2183"/>
      <c r="CE59" s="2183"/>
      <c r="CF59" s="2183"/>
      <c r="CG59" s="2183"/>
      <c r="CH59" s="2183"/>
      <c r="CI59" s="2183"/>
      <c r="CJ59" s="2183"/>
      <c r="CK59" s="2183"/>
      <c r="CL59" s="2183"/>
      <c r="CM59" s="2183"/>
      <c r="CN59" s="2183"/>
      <c r="CO59" s="2183"/>
      <c r="CP59" s="2183"/>
      <c r="CQ59" s="2183"/>
      <c r="CR59" s="2183"/>
      <c r="CS59" s="2183"/>
      <c r="CT59" s="2183"/>
      <c r="CU59" s="2183"/>
      <c r="CV59" s="2183"/>
      <c r="CW59" s="2183"/>
      <c r="CX59" s="2183"/>
      <c r="CY59" s="2183"/>
      <c r="CZ59" s="2183"/>
    </row>
    <row r="60" s="693" customFormat="true" ht="15" customHeight="true" x14ac:dyDescent="0.2">
      <c r="A60" s="2700"/>
      <c r="B60" s="1483" t="s">
        <v>237</v>
      </c>
      <c r="C60" s="1419">
        <v>6.2334566340002961</v>
      </c>
      <c r="D60" s="1420">
        <v>9.7219496253647986</v>
      </c>
      <c r="E60" s="1420">
        <v>17.011334367052516</v>
      </c>
      <c r="F60" s="1420">
        <v>11.031323888273201</v>
      </c>
      <c r="G60" s="1421">
        <v>7.1556600425492789</v>
      </c>
      <c r="H60" s="1422">
        <v>14.527926182194973</v>
      </c>
      <c r="I60" s="1420">
        <v>17.251566559664859</v>
      </c>
      <c r="J60" s="1420">
        <v>10.782972764871806</v>
      </c>
      <c r="K60" s="1420">
        <v>11.588466914047137</v>
      </c>
      <c r="L60" s="1423">
        <v>4.5392207840113858</v>
      </c>
      <c r="M60" s="1424">
        <v>4.0484993278662538</v>
      </c>
      <c r="N60" s="1420">
        <v>10.206831274977517</v>
      </c>
      <c r="O60" s="1420">
        <v>8.0658609955673732</v>
      </c>
      <c r="P60" s="1420">
        <v>12.371880933602503</v>
      </c>
      <c r="Q60" s="1421">
        <v>8.3236966544503854</v>
      </c>
      <c r="R60" s="1422">
        <v>11.991022216379228</v>
      </c>
      <c r="S60" s="1420">
        <v>14.616806048586186</v>
      </c>
      <c r="T60" s="1420">
        <v>13.809617065525922</v>
      </c>
      <c r="U60" s="2264">
        <v>3.4604084871892904</v>
      </c>
      <c r="V60" s="664"/>
      <c r="W60" s="664"/>
      <c r="X60" s="664"/>
      <c r="Y60" s="664"/>
      <c r="Z60" s="664"/>
      <c r="AA60" s="664"/>
      <c r="AB60" s="664"/>
      <c r="AC60" s="664"/>
      <c r="AD60" s="664"/>
      <c r="AE60" s="664"/>
      <c r="AF60" s="664"/>
      <c r="AG60" s="664"/>
      <c r="AH60" s="664"/>
      <c r="AI60" s="664"/>
      <c r="AJ60" s="664"/>
      <c r="AK60" s="664"/>
      <c r="AL60" s="664"/>
      <c r="AM60" s="664"/>
      <c r="AN60" s="664"/>
      <c r="AO60" s="664"/>
      <c r="AP60" s="664"/>
      <c r="AQ60" s="664"/>
      <c r="AR60" s="664"/>
      <c r="AS60" s="664"/>
      <c r="AT60" s="664"/>
      <c r="AU60" s="664"/>
      <c r="AV60" s="664"/>
      <c r="AW60" s="664"/>
      <c r="AX60" s="664"/>
      <c r="AY60" s="664"/>
      <c r="AZ60" s="216"/>
      <c r="BA60" s="237"/>
      <c r="BB60" s="154"/>
      <c r="BC60" s="323"/>
      <c r="BD60" s="303"/>
      <c r="BE60" s="303"/>
      <c r="BF60" s="303"/>
      <c r="BG60" s="324"/>
      <c r="BH60" s="331"/>
      <c r="BI60" s="303"/>
      <c r="BJ60" s="303"/>
      <c r="BK60" s="303"/>
      <c r="BL60" s="324"/>
      <c r="BM60" s="331"/>
      <c r="BN60" s="303"/>
      <c r="BO60" s="303"/>
      <c r="BP60" s="303"/>
      <c r="BQ60" s="324"/>
      <c r="BR60" s="331"/>
      <c r="BS60" s="303"/>
      <c r="BT60" s="303"/>
      <c r="BU60" s="2130"/>
      <c r="BV60" s="2182"/>
      <c r="BW60" s="2182"/>
      <c r="BX60" s="2182"/>
      <c r="BY60" s="2183"/>
      <c r="BZ60" s="2183"/>
      <c r="CA60" s="2183"/>
      <c r="CB60" s="2183"/>
      <c r="CC60" s="2183"/>
      <c r="CD60" s="2183"/>
      <c r="CE60" s="2183"/>
      <c r="CF60" s="2183"/>
      <c r="CG60" s="2183"/>
      <c r="CH60" s="2183"/>
      <c r="CI60" s="2183"/>
      <c r="CJ60" s="2183"/>
      <c r="CK60" s="2183"/>
      <c r="CL60" s="2183"/>
      <c r="CM60" s="2183"/>
      <c r="CN60" s="2183"/>
      <c r="CO60" s="2183"/>
      <c r="CP60" s="2183"/>
      <c r="CQ60" s="2183"/>
      <c r="CR60" s="2183"/>
      <c r="CS60" s="2183"/>
      <c r="CT60" s="2183"/>
      <c r="CU60" s="2183"/>
      <c r="CV60" s="2183"/>
      <c r="CW60" s="2183"/>
      <c r="CX60" s="2183"/>
      <c r="CY60" s="2183"/>
      <c r="CZ60" s="2183"/>
    </row>
    <row r="61" s="693" customFormat="true" ht="15" customHeight="true" x14ac:dyDescent="0.2">
      <c r="A61" s="2700"/>
      <c r="B61" s="1483" t="s">
        <v>238</v>
      </c>
      <c r="C61" s="1419">
        <v>0.64484349667362384</v>
      </c>
      <c r="D61" s="1420">
        <v>1.3118401293310928</v>
      </c>
      <c r="E61" s="1420">
        <v>1.1292699382054041</v>
      </c>
      <c r="F61" s="1420">
        <v>1.8648852073329236</v>
      </c>
      <c r="G61" s="1421">
        <v>0.89099022526586968</v>
      </c>
      <c r="H61" s="1422">
        <v>1.42350160282508</v>
      </c>
      <c r="I61" s="1420">
        <v>1.426873120470681</v>
      </c>
      <c r="J61" s="1420">
        <v>1.8873577770244818</v>
      </c>
      <c r="K61" s="1420">
        <v>1.0435174213434186</v>
      </c>
      <c r="L61" s="1423">
        <v>0.58599090411855614</v>
      </c>
      <c r="M61" s="1424">
        <v>0.49363543124069958</v>
      </c>
      <c r="N61" s="1420">
        <v>0.52648648511489349</v>
      </c>
      <c r="O61" s="1420">
        <v>1.4226644983344523</v>
      </c>
      <c r="P61" s="1420">
        <v>1.6159647697910444</v>
      </c>
      <c r="Q61" s="1421">
        <v>1.0801781394579695</v>
      </c>
      <c r="R61" s="1422">
        <v>0.44748073113610187</v>
      </c>
      <c r="S61" s="1420">
        <v>4.5585255642686713</v>
      </c>
      <c r="T61" s="1420">
        <v>1.2543760210297255</v>
      </c>
      <c r="U61" s="2264">
        <v>0</v>
      </c>
      <c r="V61" s="664"/>
      <c r="W61" s="664"/>
      <c r="X61" s="664"/>
      <c r="Y61" s="664"/>
      <c r="Z61" s="664"/>
      <c r="AA61" s="664"/>
      <c r="AB61" s="664"/>
      <c r="AC61" s="664"/>
      <c r="AD61" s="664"/>
      <c r="AE61" s="664"/>
      <c r="AF61" s="664"/>
      <c r="AG61" s="664"/>
      <c r="AH61" s="664"/>
      <c r="AI61" s="664"/>
      <c r="AJ61" s="664"/>
      <c r="AK61" s="664"/>
      <c r="AL61" s="664"/>
      <c r="AM61" s="664"/>
      <c r="AN61" s="664"/>
      <c r="AO61" s="664"/>
      <c r="AP61" s="664"/>
      <c r="AQ61" s="664"/>
      <c r="AR61" s="664"/>
      <c r="AS61" s="664"/>
      <c r="AT61" s="664"/>
      <c r="AU61" s="664"/>
      <c r="AV61" s="664"/>
      <c r="AW61" s="664"/>
      <c r="AX61" s="664"/>
      <c r="AY61" s="664"/>
      <c r="AZ61" s="216"/>
      <c r="BA61" s="237"/>
      <c r="BB61" s="154"/>
      <c r="BC61" s="323"/>
      <c r="BD61" s="303"/>
      <c r="BE61" s="303"/>
      <c r="BF61" s="303"/>
      <c r="BG61" s="324"/>
      <c r="BH61" s="331"/>
      <c r="BI61" s="303"/>
      <c r="BJ61" s="303"/>
      <c r="BK61" s="303"/>
      <c r="BL61" s="324"/>
      <c r="BM61" s="331"/>
      <c r="BN61" s="303"/>
      <c r="BO61" s="303"/>
      <c r="BP61" s="303"/>
      <c r="BQ61" s="324"/>
      <c r="BR61" s="331"/>
      <c r="BS61" s="303"/>
      <c r="BT61" s="303"/>
      <c r="BU61" s="2130"/>
      <c r="BV61" s="2182"/>
      <c r="BW61" s="2182"/>
      <c r="BX61" s="2182"/>
      <c r="BY61" s="2183"/>
      <c r="BZ61" s="2183"/>
      <c r="CA61" s="2183"/>
      <c r="CB61" s="2183"/>
      <c r="CC61" s="2183"/>
      <c r="CD61" s="2183"/>
      <c r="CE61" s="2183"/>
      <c r="CF61" s="2183"/>
      <c r="CG61" s="2183"/>
      <c r="CH61" s="2183"/>
      <c r="CI61" s="2183"/>
      <c r="CJ61" s="2183"/>
      <c r="CK61" s="2183"/>
      <c r="CL61" s="2183"/>
      <c r="CM61" s="2183"/>
      <c r="CN61" s="2183"/>
      <c r="CO61" s="2183"/>
      <c r="CP61" s="2183"/>
      <c r="CQ61" s="2183"/>
      <c r="CR61" s="2183"/>
      <c r="CS61" s="2183"/>
      <c r="CT61" s="2183"/>
      <c r="CU61" s="2183"/>
      <c r="CV61" s="2183"/>
      <c r="CW61" s="2183"/>
      <c r="CX61" s="2183"/>
      <c r="CY61" s="2183"/>
      <c r="CZ61" s="2183"/>
    </row>
    <row r="62" s="693" customFormat="true" ht="15" customHeight="true" x14ac:dyDescent="0.2">
      <c r="A62" s="2700"/>
      <c r="B62" s="1483" t="s">
        <v>239</v>
      </c>
      <c r="C62" s="1419">
        <v>11.621476962678052</v>
      </c>
      <c r="D62" s="1420">
        <v>25.130310376110486</v>
      </c>
      <c r="E62" s="1420">
        <v>17.461552330581281</v>
      </c>
      <c r="F62" s="1420">
        <v>9.3303997903908353</v>
      </c>
      <c r="G62" s="1421">
        <v>2.5938782789304913</v>
      </c>
      <c r="H62" s="1422">
        <v>32.305141362808413</v>
      </c>
      <c r="I62" s="1420">
        <v>6.6669853565663333</v>
      </c>
      <c r="J62" s="1420">
        <v>8.6915872502674816</v>
      </c>
      <c r="K62" s="1420">
        <v>3.0966577803426887</v>
      </c>
      <c r="L62" s="1423">
        <v>0</v>
      </c>
      <c r="M62" s="1424">
        <v>8.5644874369833648</v>
      </c>
      <c r="N62" s="1420">
        <v>15.920078442906357</v>
      </c>
      <c r="O62" s="1420">
        <v>15.645977585404259</v>
      </c>
      <c r="P62" s="1420">
        <v>21.672350243434657</v>
      </c>
      <c r="Q62" s="1421">
        <v>24.611470730220585</v>
      </c>
      <c r="R62" s="1422">
        <v>26.164706423914481</v>
      </c>
      <c r="S62" s="1420">
        <v>16.427782822742397</v>
      </c>
      <c r="T62" s="1420">
        <v>0</v>
      </c>
      <c r="U62" s="2264">
        <v>19.534861478200977</v>
      </c>
      <c r="V62" s="664"/>
      <c r="W62" s="664"/>
      <c r="X62" s="664"/>
      <c r="Y62" s="664"/>
      <c r="Z62" s="664"/>
      <c r="AA62" s="664"/>
      <c r="AB62" s="664"/>
      <c r="AC62" s="664"/>
      <c r="AD62" s="664"/>
      <c r="AE62" s="664"/>
      <c r="AF62" s="664"/>
      <c r="AG62" s="664"/>
      <c r="AH62" s="664"/>
      <c r="AI62" s="664"/>
      <c r="AJ62" s="664"/>
      <c r="AK62" s="664"/>
      <c r="AL62" s="664"/>
      <c r="AM62" s="664"/>
      <c r="AN62" s="664"/>
      <c r="AO62" s="664"/>
      <c r="AP62" s="664"/>
      <c r="AQ62" s="664"/>
      <c r="AR62" s="664"/>
      <c r="AS62" s="664"/>
      <c r="AT62" s="664"/>
      <c r="AU62" s="664"/>
      <c r="AV62" s="664"/>
      <c r="AW62" s="664"/>
      <c r="AX62" s="664"/>
      <c r="AY62" s="664"/>
      <c r="AZ62" s="216"/>
      <c r="BA62" s="237"/>
      <c r="BB62" s="154"/>
      <c r="BC62" s="323"/>
      <c r="BD62" s="303"/>
      <c r="BE62" s="303"/>
      <c r="BF62" s="303"/>
      <c r="BG62" s="324"/>
      <c r="BH62" s="331"/>
      <c r="BI62" s="303"/>
      <c r="BJ62" s="303"/>
      <c r="BK62" s="303"/>
      <c r="BL62" s="324"/>
      <c r="BM62" s="331"/>
      <c r="BN62" s="303"/>
      <c r="BO62" s="303"/>
      <c r="BP62" s="303"/>
      <c r="BQ62" s="324"/>
      <c r="BR62" s="331"/>
      <c r="BS62" s="303"/>
      <c r="BT62" s="303"/>
      <c r="BU62" s="2130"/>
      <c r="BV62" s="2182"/>
      <c r="BW62" s="2182"/>
      <c r="BX62" s="2182"/>
      <c r="BY62" s="2183"/>
      <c r="BZ62" s="2183"/>
      <c r="CA62" s="2183"/>
      <c r="CB62" s="2183"/>
      <c r="CC62" s="2183"/>
      <c r="CD62" s="2183"/>
      <c r="CE62" s="2183"/>
      <c r="CF62" s="2183"/>
      <c r="CG62" s="2183"/>
      <c r="CH62" s="2183"/>
      <c r="CI62" s="2183"/>
      <c r="CJ62" s="2183"/>
      <c r="CK62" s="2183"/>
      <c r="CL62" s="2183"/>
      <c r="CM62" s="2183"/>
      <c r="CN62" s="2183"/>
      <c r="CO62" s="2183"/>
      <c r="CP62" s="2183"/>
      <c r="CQ62" s="2183"/>
      <c r="CR62" s="2183"/>
      <c r="CS62" s="2183"/>
      <c r="CT62" s="2183"/>
      <c r="CU62" s="2183"/>
      <c r="CV62" s="2183"/>
      <c r="CW62" s="2183"/>
      <c r="CX62" s="2183"/>
      <c r="CY62" s="2183"/>
      <c r="CZ62" s="2183"/>
    </row>
    <row r="63" s="693" customFormat="true" ht="15" customHeight="true" x14ac:dyDescent="0.2">
      <c r="A63" s="2700"/>
      <c r="B63" s="1483" t="s">
        <v>240</v>
      </c>
      <c r="C63" s="1419">
        <v>13.743711246182693</v>
      </c>
      <c r="D63" s="1420">
        <v>12.303958294866325</v>
      </c>
      <c r="E63" s="1420">
        <v>9.5022279073619362</v>
      </c>
      <c r="F63" s="1420">
        <v>2.1531547764707808</v>
      </c>
      <c r="G63" s="1421">
        <v>0.3976726330456189</v>
      </c>
      <c r="H63" s="1422">
        <v>6.8661040884930937</v>
      </c>
      <c r="I63" s="1420">
        <v>2.9837898960537652</v>
      </c>
      <c r="J63" s="1420">
        <v>1.9819606327744186</v>
      </c>
      <c r="K63" s="1420">
        <v>0.72500522334771633</v>
      </c>
      <c r="L63" s="1423">
        <v>0</v>
      </c>
      <c r="M63" s="1424">
        <v>14.394832126920809</v>
      </c>
      <c r="N63" s="1420">
        <v>10.282245580553342</v>
      </c>
      <c r="O63" s="1420">
        <v>16.036700048278131</v>
      </c>
      <c r="P63" s="1420">
        <v>11.290295857829589</v>
      </c>
      <c r="Q63" s="1421">
        <v>16.711363280986742</v>
      </c>
      <c r="R63" s="1422">
        <v>5.9945388136400215</v>
      </c>
      <c r="S63" s="1420">
        <v>20.680481962414245</v>
      </c>
      <c r="T63" s="1420">
        <v>0</v>
      </c>
      <c r="U63" s="2264">
        <v>11.331088584101263</v>
      </c>
      <c r="V63" s="664"/>
      <c r="W63" s="664"/>
      <c r="X63" s="664"/>
      <c r="Y63" s="664"/>
      <c r="Z63" s="664"/>
      <c r="AA63" s="664"/>
      <c r="AB63" s="664"/>
      <c r="AC63" s="664"/>
      <c r="AD63" s="664"/>
      <c r="AE63" s="664"/>
      <c r="AF63" s="664"/>
      <c r="AG63" s="664"/>
      <c r="AH63" s="664"/>
      <c r="AI63" s="664"/>
      <c r="AJ63" s="664"/>
      <c r="AK63" s="664"/>
      <c r="AL63" s="664"/>
      <c r="AM63" s="664"/>
      <c r="AN63" s="664"/>
      <c r="AO63" s="664"/>
      <c r="AP63" s="664"/>
      <c r="AQ63" s="664"/>
      <c r="AR63" s="664"/>
      <c r="AS63" s="664"/>
      <c r="AT63" s="664"/>
      <c r="AU63" s="664"/>
      <c r="AV63" s="664"/>
      <c r="AW63" s="664"/>
      <c r="AX63" s="664"/>
      <c r="AY63" s="664"/>
      <c r="AZ63" s="216"/>
      <c r="BA63" s="237"/>
      <c r="BB63" s="154"/>
      <c r="BC63" s="323"/>
      <c r="BD63" s="303"/>
      <c r="BE63" s="303"/>
      <c r="BF63" s="303"/>
      <c r="BG63" s="324"/>
      <c r="BH63" s="331"/>
      <c r="BI63" s="303"/>
      <c r="BJ63" s="303"/>
      <c r="BK63" s="303"/>
      <c r="BL63" s="324"/>
      <c r="BM63" s="331"/>
      <c r="BN63" s="303"/>
      <c r="BO63" s="303"/>
      <c r="BP63" s="303"/>
      <c r="BQ63" s="324"/>
      <c r="BR63" s="331"/>
      <c r="BS63" s="303"/>
      <c r="BT63" s="303"/>
      <c r="BU63" s="2130"/>
      <c r="BV63" s="2182"/>
      <c r="BW63" s="2182"/>
      <c r="BX63" s="2182"/>
      <c r="BY63" s="2183"/>
      <c r="BZ63" s="2183"/>
      <c r="CA63" s="2183"/>
      <c r="CB63" s="2183"/>
      <c r="CC63" s="2183"/>
      <c r="CD63" s="2183"/>
      <c r="CE63" s="2183"/>
      <c r="CF63" s="2183"/>
      <c r="CG63" s="2183"/>
      <c r="CH63" s="2183"/>
      <c r="CI63" s="2183"/>
      <c r="CJ63" s="2183"/>
      <c r="CK63" s="2183"/>
      <c r="CL63" s="2183"/>
      <c r="CM63" s="2183"/>
      <c r="CN63" s="2183"/>
      <c r="CO63" s="2183"/>
      <c r="CP63" s="2183"/>
      <c r="CQ63" s="2183"/>
      <c r="CR63" s="2183"/>
      <c r="CS63" s="2183"/>
      <c r="CT63" s="2183"/>
      <c r="CU63" s="2183"/>
      <c r="CV63" s="2183"/>
      <c r="CW63" s="2183"/>
      <c r="CX63" s="2183"/>
      <c r="CY63" s="2183"/>
      <c r="CZ63" s="2183"/>
    </row>
    <row r="64" s="693" customFormat="true" ht="15" customHeight="true" x14ac:dyDescent="0.2">
      <c r="A64" s="2700"/>
      <c r="B64" s="1483" t="s">
        <v>241</v>
      </c>
      <c r="C64" s="1419">
        <v>5.5790477025972498</v>
      </c>
      <c r="D64" s="1420">
        <v>16.432744118689989</v>
      </c>
      <c r="E64" s="1420">
        <v>8.0818216024409715</v>
      </c>
      <c r="F64" s="1420">
        <v>0.68256711901633826</v>
      </c>
      <c r="G64" s="1421">
        <v>0.91899449594219496</v>
      </c>
      <c r="H64" s="1422">
        <v>13.32466918491591</v>
      </c>
      <c r="I64" s="1420">
        <v>0.34404309872588734</v>
      </c>
      <c r="J64" s="1420">
        <v>0</v>
      </c>
      <c r="K64" s="1420">
        <v>0.31307909865405703</v>
      </c>
      <c r="L64" s="1423">
        <v>1.4849249125155399</v>
      </c>
      <c r="M64" s="1424">
        <v>5.0663102354735692</v>
      </c>
      <c r="N64" s="1420">
        <v>4.811582509931311</v>
      </c>
      <c r="O64" s="1420">
        <v>9.1767821103752834</v>
      </c>
      <c r="P64" s="1420">
        <v>19.371962625373403</v>
      </c>
      <c r="Q64" s="1421">
        <v>13.370182439835537</v>
      </c>
      <c r="R64" s="1422">
        <v>2.1808412926065621</v>
      </c>
      <c r="S64" s="1420">
        <v>3.1186668870385628</v>
      </c>
      <c r="T64" s="1420">
        <v>0.27498004130042958</v>
      </c>
      <c r="U64" s="2264">
        <v>16.699276928459671</v>
      </c>
      <c r="V64" s="664"/>
      <c r="W64" s="664"/>
      <c r="X64" s="664"/>
      <c r="Y64" s="664"/>
      <c r="Z64" s="664"/>
      <c r="AA64" s="664"/>
      <c r="AB64" s="664"/>
      <c r="AC64" s="664"/>
      <c r="AD64" s="664"/>
      <c r="AE64" s="664"/>
      <c r="AF64" s="664"/>
      <c r="AG64" s="664"/>
      <c r="AH64" s="664"/>
      <c r="AI64" s="664"/>
      <c r="AJ64" s="664"/>
      <c r="AK64" s="664"/>
      <c r="AL64" s="664"/>
      <c r="AM64" s="664"/>
      <c r="AN64" s="664"/>
      <c r="AO64" s="664"/>
      <c r="AP64" s="664"/>
      <c r="AQ64" s="664"/>
      <c r="AR64" s="664"/>
      <c r="AS64" s="664"/>
      <c r="AT64" s="664"/>
      <c r="AU64" s="664"/>
      <c r="AV64" s="664"/>
      <c r="AW64" s="664"/>
      <c r="AX64" s="664"/>
      <c r="AY64" s="664"/>
      <c r="AZ64" s="216"/>
      <c r="BA64" s="237"/>
      <c r="BB64" s="154"/>
      <c r="BC64" s="323"/>
      <c r="BD64" s="303"/>
      <c r="BE64" s="303"/>
      <c r="BF64" s="303"/>
      <c r="BG64" s="324"/>
      <c r="BH64" s="331"/>
      <c r="BI64" s="303"/>
      <c r="BJ64" s="303"/>
      <c r="BK64" s="303"/>
      <c r="BL64" s="324"/>
      <c r="BM64" s="331"/>
      <c r="BN64" s="303"/>
      <c r="BO64" s="303"/>
      <c r="BP64" s="303"/>
      <c r="BQ64" s="324"/>
      <c r="BR64" s="331"/>
      <c r="BS64" s="303"/>
      <c r="BT64" s="303"/>
      <c r="BU64" s="2130"/>
      <c r="BV64" s="2182"/>
      <c r="BW64" s="2182"/>
      <c r="BX64" s="2182"/>
      <c r="BY64" s="2183"/>
      <c r="BZ64" s="2183"/>
      <c r="CA64" s="2183"/>
      <c r="CB64" s="2183"/>
      <c r="CC64" s="2183"/>
      <c r="CD64" s="2183"/>
      <c r="CE64" s="2183"/>
      <c r="CF64" s="2183"/>
      <c r="CG64" s="2183"/>
      <c r="CH64" s="2183"/>
      <c r="CI64" s="2183"/>
      <c r="CJ64" s="2183"/>
      <c r="CK64" s="2183"/>
      <c r="CL64" s="2183"/>
      <c r="CM64" s="2183"/>
      <c r="CN64" s="2183"/>
      <c r="CO64" s="2183"/>
      <c r="CP64" s="2183"/>
      <c r="CQ64" s="2183"/>
      <c r="CR64" s="2183"/>
      <c r="CS64" s="2183"/>
      <c r="CT64" s="2183"/>
      <c r="CU64" s="2183"/>
      <c r="CV64" s="2183"/>
      <c r="CW64" s="2183"/>
      <c r="CX64" s="2183"/>
      <c r="CY64" s="2183"/>
      <c r="CZ64" s="2183"/>
    </row>
    <row r="65" s="693" customFormat="true" ht="15" customHeight="true" x14ac:dyDescent="0.2">
      <c r="A65" s="2700"/>
      <c r="B65" s="1483" t="s">
        <v>242</v>
      </c>
      <c r="C65" s="1419">
        <v>7.4637008459693455</v>
      </c>
      <c r="D65" s="1420">
        <v>4.8452680142056934</v>
      </c>
      <c r="E65" s="1420">
        <v>2.4636504156311281</v>
      </c>
      <c r="F65" s="1420">
        <v>0</v>
      </c>
      <c r="G65" s="1421">
        <v>0</v>
      </c>
      <c r="H65" s="1422">
        <v>0.62493959309437519</v>
      </c>
      <c r="I65" s="1420">
        <v>0.4677549327241185</v>
      </c>
      <c r="J65" s="1420">
        <v>0</v>
      </c>
      <c r="K65" s="1420">
        <v>0</v>
      </c>
      <c r="L65" s="1423">
        <v>0</v>
      </c>
      <c r="M65" s="1424">
        <v>9.570718075178787</v>
      </c>
      <c r="N65" s="1420">
        <v>4.5393166392666648</v>
      </c>
      <c r="O65" s="1420">
        <v>3.8900368527509519</v>
      </c>
      <c r="P65" s="1420">
        <v>7.5393409204893231</v>
      </c>
      <c r="Q65" s="1421">
        <v>5.2960744052056077</v>
      </c>
      <c r="R65" s="1422">
        <v>1.381479575203177</v>
      </c>
      <c r="S65" s="1420">
        <v>6.6324868888106261</v>
      </c>
      <c r="T65" s="1420">
        <v>0</v>
      </c>
      <c r="U65" s="2264">
        <v>5.4939517890580785</v>
      </c>
      <c r="V65" s="664"/>
      <c r="W65" s="664"/>
      <c r="X65" s="664"/>
      <c r="Y65" s="664"/>
      <c r="Z65" s="664"/>
      <c r="AA65" s="664"/>
      <c r="AB65" s="664"/>
      <c r="AC65" s="664"/>
      <c r="AD65" s="664"/>
      <c r="AE65" s="664"/>
      <c r="AF65" s="664"/>
      <c r="AG65" s="664"/>
      <c r="AH65" s="664"/>
      <c r="AI65" s="664"/>
      <c r="AJ65" s="664"/>
      <c r="AK65" s="664"/>
      <c r="AL65" s="664"/>
      <c r="AM65" s="664"/>
      <c r="AN65" s="664"/>
      <c r="AO65" s="664"/>
      <c r="AP65" s="664"/>
      <c r="AQ65" s="664"/>
      <c r="AR65" s="664"/>
      <c r="AS65" s="664"/>
      <c r="AT65" s="664"/>
      <c r="AU65" s="664"/>
      <c r="AV65" s="664"/>
      <c r="AW65" s="664"/>
      <c r="AX65" s="664"/>
      <c r="AY65" s="664"/>
      <c r="AZ65" s="216"/>
      <c r="BA65" s="237"/>
      <c r="BB65" s="154"/>
      <c r="BC65" s="323"/>
      <c r="BD65" s="303"/>
      <c r="BE65" s="303"/>
      <c r="BF65" s="303"/>
      <c r="BG65" s="324"/>
      <c r="BH65" s="331"/>
      <c r="BI65" s="303"/>
      <c r="BJ65" s="303"/>
      <c r="BK65" s="303"/>
      <c r="BL65" s="324"/>
      <c r="BM65" s="331"/>
      <c r="BN65" s="303"/>
      <c r="BO65" s="303"/>
      <c r="BP65" s="303"/>
      <c r="BQ65" s="324"/>
      <c r="BR65" s="331"/>
      <c r="BS65" s="303"/>
      <c r="BT65" s="303"/>
      <c r="BU65" s="2130"/>
      <c r="BV65" s="2182"/>
      <c r="BW65" s="2182"/>
      <c r="BX65" s="2182"/>
      <c r="BY65" s="2183"/>
      <c r="BZ65" s="2183"/>
      <c r="CA65" s="2183"/>
      <c r="CB65" s="2183"/>
      <c r="CC65" s="2183"/>
      <c r="CD65" s="2183"/>
      <c r="CE65" s="2183"/>
      <c r="CF65" s="2183"/>
      <c r="CG65" s="2183"/>
      <c r="CH65" s="2183"/>
      <c r="CI65" s="2183"/>
      <c r="CJ65" s="2183"/>
      <c r="CK65" s="2183"/>
      <c r="CL65" s="2183"/>
      <c r="CM65" s="2183"/>
      <c r="CN65" s="2183"/>
      <c r="CO65" s="2183"/>
      <c r="CP65" s="2183"/>
      <c r="CQ65" s="2183"/>
      <c r="CR65" s="2183"/>
      <c r="CS65" s="2183"/>
      <c r="CT65" s="2183"/>
      <c r="CU65" s="2183"/>
      <c r="CV65" s="2183"/>
      <c r="CW65" s="2183"/>
      <c r="CX65" s="2183"/>
      <c r="CY65" s="2183"/>
      <c r="CZ65" s="2183"/>
    </row>
    <row r="66" s="693" customFormat="true" ht="15" customHeight="true" x14ac:dyDescent="0.2">
      <c r="A66" s="2700"/>
      <c r="B66" s="1483" t="s">
        <v>243</v>
      </c>
      <c r="C66" s="1419">
        <v>54.171676370123024</v>
      </c>
      <c r="D66" s="1420">
        <v>26.680864069900036</v>
      </c>
      <c r="E66" s="1420">
        <v>8.6069230687186131</v>
      </c>
      <c r="F66" s="1420">
        <v>1.4544580746661904</v>
      </c>
      <c r="G66" s="1421">
        <v>0.20317598687715449</v>
      </c>
      <c r="H66" s="1422">
        <v>5.8117262475320137</v>
      </c>
      <c r="I66" s="1420">
        <v>6.2077898856831482</v>
      </c>
      <c r="J66" s="1420">
        <v>0</v>
      </c>
      <c r="K66" s="1420">
        <v>0</v>
      </c>
      <c r="L66" s="1423">
        <v>0</v>
      </c>
      <c r="M66" s="1424">
        <v>57.371983738223364</v>
      </c>
      <c r="N66" s="1420">
        <v>52.915598747768925</v>
      </c>
      <c r="O66" s="1420">
        <v>44.362705341007754</v>
      </c>
      <c r="P66" s="1420">
        <v>22.242680347171667</v>
      </c>
      <c r="Q66" s="1421">
        <v>10.98476925207088</v>
      </c>
      <c r="R66" s="1422">
        <v>46.162685871343776</v>
      </c>
      <c r="S66" s="1420">
        <v>19.704217992826635</v>
      </c>
      <c r="T66" s="1420">
        <v>0</v>
      </c>
      <c r="U66" s="2264">
        <v>22.661996166331669</v>
      </c>
      <c r="V66" s="664"/>
      <c r="W66" s="664"/>
      <c r="X66" s="664"/>
      <c r="Y66" s="664"/>
      <c r="Z66" s="664"/>
      <c r="AA66" s="664"/>
      <c r="AB66" s="664"/>
      <c r="AC66" s="664"/>
      <c r="AD66" s="664"/>
      <c r="AE66" s="664"/>
      <c r="AF66" s="664"/>
      <c r="AG66" s="664"/>
      <c r="AH66" s="664"/>
      <c r="AI66" s="664"/>
      <c r="AJ66" s="664"/>
      <c r="AK66" s="664"/>
      <c r="AL66" s="664"/>
      <c r="AM66" s="664"/>
      <c r="AN66" s="664"/>
      <c r="AO66" s="664"/>
      <c r="AP66" s="664"/>
      <c r="AQ66" s="664"/>
      <c r="AR66" s="664"/>
      <c r="AS66" s="664"/>
      <c r="AT66" s="664"/>
      <c r="AU66" s="664"/>
      <c r="AV66" s="664"/>
      <c r="AW66" s="664"/>
      <c r="AX66" s="664"/>
      <c r="AY66" s="664"/>
      <c r="AZ66" s="216"/>
      <c r="BA66" s="237"/>
      <c r="BB66" s="154"/>
      <c r="BC66" s="323"/>
      <c r="BD66" s="303"/>
      <c r="BE66" s="303"/>
      <c r="BF66" s="303"/>
      <c r="BG66" s="324"/>
      <c r="BH66" s="331"/>
      <c r="BI66" s="303"/>
      <c r="BJ66" s="303"/>
      <c r="BK66" s="303"/>
      <c r="BL66" s="324"/>
      <c r="BM66" s="331"/>
      <c r="BN66" s="303"/>
      <c r="BO66" s="303"/>
      <c r="BP66" s="303"/>
      <c r="BQ66" s="324"/>
      <c r="BR66" s="331"/>
      <c r="BS66" s="303"/>
      <c r="BT66" s="303"/>
      <c r="BU66" s="2130"/>
      <c r="BV66" s="2182"/>
      <c r="BW66" s="2182"/>
      <c r="BX66" s="2182"/>
      <c r="BY66" s="2183"/>
      <c r="BZ66" s="2183"/>
      <c r="CA66" s="2183"/>
      <c r="CB66" s="2183"/>
      <c r="CC66" s="2183"/>
      <c r="CD66" s="2183"/>
      <c r="CE66" s="2183"/>
      <c r="CF66" s="2183"/>
      <c r="CG66" s="2183"/>
      <c r="CH66" s="2183"/>
      <c r="CI66" s="2183"/>
      <c r="CJ66" s="2183"/>
      <c r="CK66" s="2183"/>
      <c r="CL66" s="2183"/>
      <c r="CM66" s="2183"/>
      <c r="CN66" s="2183"/>
      <c r="CO66" s="2183"/>
      <c r="CP66" s="2183"/>
      <c r="CQ66" s="2183"/>
      <c r="CR66" s="2183"/>
      <c r="CS66" s="2183"/>
      <c r="CT66" s="2183"/>
      <c r="CU66" s="2183"/>
      <c r="CV66" s="2183"/>
      <c r="CW66" s="2183"/>
      <c r="CX66" s="2183"/>
      <c r="CY66" s="2183"/>
      <c r="CZ66" s="2183"/>
    </row>
    <row r="67" s="693" customFormat="true" ht="15" customHeight="true" x14ac:dyDescent="0.2">
      <c r="A67" s="2700"/>
      <c r="B67" s="1483" t="s">
        <v>244</v>
      </c>
      <c r="C67" s="1419">
        <v>0.21851577140858564</v>
      </c>
      <c r="D67" s="1420">
        <v>9.1240117679049729E-2</v>
      </c>
      <c r="E67" s="1420">
        <v>0.10951279014360191</v>
      </c>
      <c r="F67" s="1420">
        <v>0</v>
      </c>
      <c r="G67" s="1421">
        <v>0</v>
      </c>
      <c r="H67" s="1422">
        <v>0</v>
      </c>
      <c r="I67" s="1420">
        <v>0.19848853892997603</v>
      </c>
      <c r="J67" s="1420">
        <v>0</v>
      </c>
      <c r="K67" s="1420">
        <v>0</v>
      </c>
      <c r="L67" s="1423">
        <v>0</v>
      </c>
      <c r="M67" s="1424">
        <v>0.41372323120600829</v>
      </c>
      <c r="N67" s="1420">
        <v>0</v>
      </c>
      <c r="O67" s="1420">
        <v>0.19602526494078598</v>
      </c>
      <c r="P67" s="1420">
        <v>0</v>
      </c>
      <c r="Q67" s="1421">
        <v>0</v>
      </c>
      <c r="R67" s="1422">
        <v>0</v>
      </c>
      <c r="S67" s="1420">
        <v>0.13018835778410373</v>
      </c>
      <c r="T67" s="1420">
        <v>6.1349145369641464E-2</v>
      </c>
      <c r="U67" s="2264">
        <v>0.13436787250314725</v>
      </c>
      <c r="V67" s="664"/>
      <c r="W67" s="664"/>
      <c r="X67" s="664"/>
      <c r="Y67" s="664"/>
      <c r="Z67" s="664"/>
      <c r="AA67" s="664"/>
      <c r="AB67" s="664"/>
      <c r="AC67" s="664"/>
      <c r="AD67" s="664"/>
      <c r="AE67" s="664"/>
      <c r="AF67" s="664"/>
      <c r="AG67" s="664"/>
      <c r="AH67" s="664"/>
      <c r="AI67" s="664"/>
      <c r="AJ67" s="664"/>
      <c r="AK67" s="664"/>
      <c r="AL67" s="664"/>
      <c r="AM67" s="664"/>
      <c r="AN67" s="664"/>
      <c r="AO67" s="664"/>
      <c r="AP67" s="664"/>
      <c r="AQ67" s="664"/>
      <c r="AR67" s="664"/>
      <c r="AS67" s="664"/>
      <c r="AT67" s="664"/>
      <c r="AU67" s="664"/>
      <c r="AV67" s="664"/>
      <c r="AW67" s="664"/>
      <c r="AX67" s="664"/>
      <c r="AY67" s="664"/>
      <c r="AZ67" s="216"/>
      <c r="BA67" s="237"/>
      <c r="BB67" s="154"/>
      <c r="BC67" s="323"/>
      <c r="BD67" s="303"/>
      <c r="BE67" s="303"/>
      <c r="BF67" s="303"/>
      <c r="BG67" s="324"/>
      <c r="BH67" s="331"/>
      <c r="BI67" s="303"/>
      <c r="BJ67" s="303"/>
      <c r="BK67" s="303"/>
      <c r="BL67" s="324"/>
      <c r="BM67" s="331"/>
      <c r="BN67" s="303"/>
      <c r="BO67" s="303"/>
      <c r="BP67" s="303"/>
      <c r="BQ67" s="324"/>
      <c r="BR67" s="331"/>
      <c r="BS67" s="303"/>
      <c r="BT67" s="303"/>
      <c r="BU67" s="2130"/>
      <c r="BV67" s="2182"/>
      <c r="BW67" s="2182"/>
      <c r="BX67" s="2182"/>
      <c r="BY67" s="2183"/>
      <c r="BZ67" s="2183"/>
      <c r="CA67" s="2183"/>
      <c r="CB67" s="2183"/>
      <c r="CC67" s="2183"/>
      <c r="CD67" s="2183"/>
      <c r="CE67" s="2183"/>
      <c r="CF67" s="2183"/>
      <c r="CG67" s="2183"/>
      <c r="CH67" s="2183"/>
      <c r="CI67" s="2183"/>
      <c r="CJ67" s="2183"/>
      <c r="CK67" s="2183"/>
      <c r="CL67" s="2183"/>
      <c r="CM67" s="2183"/>
      <c r="CN67" s="2183"/>
      <c r="CO67" s="2183"/>
      <c r="CP67" s="2183"/>
      <c r="CQ67" s="2183"/>
      <c r="CR67" s="2183"/>
      <c r="CS67" s="2183"/>
      <c r="CT67" s="2183"/>
      <c r="CU67" s="2183"/>
      <c r="CV67" s="2183"/>
      <c r="CW67" s="2183"/>
      <c r="CX67" s="2183"/>
      <c r="CY67" s="2183"/>
      <c r="CZ67" s="2183"/>
    </row>
    <row r="68" s="693" customFormat="true" ht="15" customHeight="true" x14ac:dyDescent="0.2">
      <c r="A68" s="2700"/>
      <c r="B68" s="1483" t="s">
        <v>245</v>
      </c>
      <c r="C68" s="1419">
        <v>0.28353027138938852</v>
      </c>
      <c r="D68" s="1420">
        <v>3.4040085416620092</v>
      </c>
      <c r="E68" s="1420">
        <v>27.170829599783673</v>
      </c>
      <c r="F68" s="1420">
        <v>41.770245722902501</v>
      </c>
      <c r="G68" s="1421">
        <v>36.647170680915515</v>
      </c>
      <c r="H68" s="1422">
        <v>20.33053940690586</v>
      </c>
      <c r="I68" s="1420">
        <v>46.121936969145963</v>
      </c>
      <c r="J68" s="1420">
        <v>39.908067746231417</v>
      </c>
      <c r="K68" s="1420">
        <v>44.020742686620082</v>
      </c>
      <c r="L68" s="1423">
        <v>32.35877578391235</v>
      </c>
      <c r="M68" s="1424">
        <v>0</v>
      </c>
      <c r="N68" s="1420">
        <v>0.79786031948103253</v>
      </c>
      <c r="O68" s="1420">
        <v>1.1484671496367924</v>
      </c>
      <c r="P68" s="1420">
        <v>3.7773399010363002</v>
      </c>
      <c r="Q68" s="1421">
        <v>12.758657696063661</v>
      </c>
      <c r="R68" s="1422">
        <v>2.4863788781388738</v>
      </c>
      <c r="S68" s="1420">
        <v>1.7291130370815491</v>
      </c>
      <c r="T68" s="1420">
        <v>48.477622595585849</v>
      </c>
      <c r="U68" s="2264">
        <v>11.481724380538544</v>
      </c>
      <c r="V68" s="664"/>
      <c r="W68" s="664"/>
      <c r="X68" s="664"/>
      <c r="Y68" s="664"/>
      <c r="Z68" s="664"/>
      <c r="AA68" s="664"/>
      <c r="AB68" s="664"/>
      <c r="AC68" s="664"/>
      <c r="AD68" s="664"/>
      <c r="AE68" s="664"/>
      <c r="AF68" s="664"/>
      <c r="AG68" s="664"/>
      <c r="AH68" s="664"/>
      <c r="AI68" s="664"/>
      <c r="AJ68" s="664"/>
      <c r="AK68" s="664"/>
      <c r="AL68" s="664"/>
      <c r="AM68" s="664"/>
      <c r="AN68" s="664"/>
      <c r="AO68" s="664"/>
      <c r="AP68" s="664"/>
      <c r="AQ68" s="664"/>
      <c r="AR68" s="664"/>
      <c r="AS68" s="664"/>
      <c r="AT68" s="664"/>
      <c r="AU68" s="664"/>
      <c r="AV68" s="664"/>
      <c r="AW68" s="664"/>
      <c r="AX68" s="664"/>
      <c r="AY68" s="664"/>
      <c r="AZ68" s="216"/>
      <c r="BA68" s="237"/>
      <c r="BB68" s="154"/>
      <c r="BC68" s="323"/>
      <c r="BD68" s="303"/>
      <c r="BE68" s="303"/>
      <c r="BF68" s="303"/>
      <c r="BG68" s="324"/>
      <c r="BH68" s="331"/>
      <c r="BI68" s="303"/>
      <c r="BJ68" s="303"/>
      <c r="BK68" s="303"/>
      <c r="BL68" s="324"/>
      <c r="BM68" s="331"/>
      <c r="BN68" s="303"/>
      <c r="BO68" s="303"/>
      <c r="BP68" s="303"/>
      <c r="BQ68" s="324"/>
      <c r="BR68" s="331"/>
      <c r="BS68" s="303"/>
      <c r="BT68" s="303"/>
      <c r="BU68" s="2130"/>
      <c r="BV68" s="2182"/>
      <c r="BW68" s="2182"/>
      <c r="BX68" s="2182"/>
      <c r="BY68" s="2183"/>
      <c r="BZ68" s="2183"/>
      <c r="CA68" s="2183"/>
      <c r="CB68" s="2183"/>
      <c r="CC68" s="2183"/>
      <c r="CD68" s="2183"/>
      <c r="CE68" s="2183"/>
      <c r="CF68" s="2183"/>
      <c r="CG68" s="2183"/>
      <c r="CH68" s="2183"/>
      <c r="CI68" s="2183"/>
      <c r="CJ68" s="2183"/>
      <c r="CK68" s="2183"/>
      <c r="CL68" s="2183"/>
      <c r="CM68" s="2183"/>
      <c r="CN68" s="2183"/>
      <c r="CO68" s="2183"/>
      <c r="CP68" s="2183"/>
      <c r="CQ68" s="2183"/>
      <c r="CR68" s="2183"/>
      <c r="CS68" s="2183"/>
      <c r="CT68" s="2183"/>
      <c r="CU68" s="2183"/>
      <c r="CV68" s="2183"/>
      <c r="CW68" s="2183"/>
      <c r="CX68" s="2183"/>
      <c r="CY68" s="2183"/>
      <c r="CZ68" s="2183"/>
    </row>
    <row r="69" s="693" customFormat="true" ht="15" customHeight="true" x14ac:dyDescent="0.2">
      <c r="A69" s="2700"/>
      <c r="B69" s="1483" t="s">
        <v>246</v>
      </c>
      <c r="C69" s="1419">
        <v>1.2025868425334346E-2</v>
      </c>
      <c r="D69" s="1420">
        <v>7.781671219062998E-2</v>
      </c>
      <c r="E69" s="1420">
        <v>0.20575147640192779</v>
      </c>
      <c r="F69" s="1420">
        <v>0.65050401797920621</v>
      </c>
      <c r="G69" s="1421">
        <v>1.1799060810360895</v>
      </c>
      <c r="H69" s="1422">
        <v>0</v>
      </c>
      <c r="I69" s="1420">
        <v>0.79395797722810679</v>
      </c>
      <c r="J69" s="1420">
        <v>0.41016394473574719</v>
      </c>
      <c r="K69" s="1420">
        <v>1.6931876992879351</v>
      </c>
      <c r="L69" s="1423">
        <v>0.46196427224299796</v>
      </c>
      <c r="M69" s="1424">
        <v>2.2768979606897843E-2</v>
      </c>
      <c r="N69" s="1420">
        <v>0</v>
      </c>
      <c r="O69" s="1420">
        <v>5.478015370419629E-2</v>
      </c>
      <c r="P69" s="1420">
        <v>0.11818440127148248</v>
      </c>
      <c r="Q69" s="1421">
        <v>0.40665102619578519</v>
      </c>
      <c r="R69" s="1422">
        <v>0.23819356212419684</v>
      </c>
      <c r="S69" s="1420">
        <v>1.7179269195018866E-2</v>
      </c>
      <c r="T69" s="1420">
        <v>0.28185083552793827</v>
      </c>
      <c r="U69" s="2264">
        <v>0.85991361617529416</v>
      </c>
      <c r="V69" s="664"/>
      <c r="W69" s="664"/>
      <c r="X69" s="664"/>
      <c r="Y69" s="664"/>
      <c r="Z69" s="664"/>
      <c r="AA69" s="664"/>
      <c r="AB69" s="664"/>
      <c r="AC69" s="664"/>
      <c r="AD69" s="664"/>
      <c r="AE69" s="664"/>
      <c r="AF69" s="664"/>
      <c r="AG69" s="664"/>
      <c r="AH69" s="664"/>
      <c r="AI69" s="664"/>
      <c r="AJ69" s="664"/>
      <c r="AK69" s="664"/>
      <c r="AL69" s="664"/>
      <c r="AM69" s="664"/>
      <c r="AN69" s="664"/>
      <c r="AO69" s="664"/>
      <c r="AP69" s="664"/>
      <c r="AQ69" s="664"/>
      <c r="AR69" s="664"/>
      <c r="AS69" s="664"/>
      <c r="AT69" s="664"/>
      <c r="AU69" s="664"/>
      <c r="AV69" s="664"/>
      <c r="AW69" s="664"/>
      <c r="AX69" s="664"/>
      <c r="AY69" s="664"/>
      <c r="AZ69" s="216"/>
      <c r="BA69" s="237"/>
      <c r="BB69" s="154"/>
      <c r="BC69" s="323"/>
      <c r="BD69" s="303"/>
      <c r="BE69" s="303"/>
      <c r="BF69" s="303"/>
      <c r="BG69" s="324"/>
      <c r="BH69" s="331"/>
      <c r="BI69" s="303"/>
      <c r="BJ69" s="303"/>
      <c r="BK69" s="303"/>
      <c r="BL69" s="324"/>
      <c r="BM69" s="331"/>
      <c r="BN69" s="303"/>
      <c r="BO69" s="303"/>
      <c r="BP69" s="303"/>
      <c r="BQ69" s="324"/>
      <c r="BR69" s="331"/>
      <c r="BS69" s="303"/>
      <c r="BT69" s="303"/>
      <c r="BU69" s="2130"/>
      <c r="BV69" s="2182"/>
      <c r="BW69" s="2182"/>
      <c r="BX69" s="2182"/>
      <c r="BY69" s="2183"/>
      <c r="BZ69" s="2183"/>
      <c r="CA69" s="2183"/>
      <c r="CB69" s="2183"/>
      <c r="CC69" s="2183"/>
      <c r="CD69" s="2183"/>
      <c r="CE69" s="2183"/>
      <c r="CF69" s="2183"/>
      <c r="CG69" s="2183"/>
      <c r="CH69" s="2183"/>
      <c r="CI69" s="2183"/>
      <c r="CJ69" s="2183"/>
      <c r="CK69" s="2183"/>
      <c r="CL69" s="2183"/>
      <c r="CM69" s="2183"/>
      <c r="CN69" s="2183"/>
      <c r="CO69" s="2183"/>
      <c r="CP69" s="2183"/>
      <c r="CQ69" s="2183"/>
      <c r="CR69" s="2183"/>
      <c r="CS69" s="2183"/>
      <c r="CT69" s="2183"/>
      <c r="CU69" s="2183"/>
      <c r="CV69" s="2183"/>
      <c r="CW69" s="2183"/>
      <c r="CX69" s="2183"/>
      <c r="CY69" s="2183"/>
      <c r="CZ69" s="2183"/>
    </row>
    <row r="70" s="693" customFormat="true" ht="15" customHeight="true" x14ac:dyDescent="0.2">
      <c r="A70" s="2700"/>
      <c r="B70" s="1483" t="s">
        <v>247</v>
      </c>
      <c r="C70" s="1419">
        <v>0</v>
      </c>
      <c r="D70" s="1420">
        <v>0</v>
      </c>
      <c r="E70" s="1420">
        <v>0</v>
      </c>
      <c r="F70" s="1420">
        <v>0</v>
      </c>
      <c r="G70" s="1421">
        <v>3.3513177006128991E-2</v>
      </c>
      <c r="H70" s="1422">
        <v>0</v>
      </c>
      <c r="I70" s="1420">
        <v>0</v>
      </c>
      <c r="J70" s="1420">
        <v>0</v>
      </c>
      <c r="K70" s="1420">
        <v>0</v>
      </c>
      <c r="L70" s="1423">
        <v>6.1637703232595882E-2</v>
      </c>
      <c r="M70" s="1424">
        <v>0</v>
      </c>
      <c r="N70" s="1420">
        <v>0</v>
      </c>
      <c r="O70" s="1420">
        <v>0</v>
      </c>
      <c r="P70" s="1420">
        <v>0</v>
      </c>
      <c r="Q70" s="1421">
        <v>0</v>
      </c>
      <c r="R70" s="1422">
        <v>0</v>
      </c>
      <c r="S70" s="1420">
        <v>0</v>
      </c>
      <c r="T70" s="1420">
        <v>0</v>
      </c>
      <c r="U70" s="2264">
        <v>2.0653677160875149E-2</v>
      </c>
      <c r="V70" s="664"/>
      <c r="W70" s="664"/>
      <c r="X70" s="664"/>
      <c r="Y70" s="664"/>
      <c r="Z70" s="664"/>
      <c r="AA70" s="664"/>
      <c r="AB70" s="664"/>
      <c r="AC70" s="664"/>
      <c r="AD70" s="664"/>
      <c r="AE70" s="664"/>
      <c r="AF70" s="664"/>
      <c r="AG70" s="664"/>
      <c r="AH70" s="664"/>
      <c r="AI70" s="664"/>
      <c r="AJ70" s="664"/>
      <c r="AK70" s="664"/>
      <c r="AL70" s="664"/>
      <c r="AM70" s="664"/>
      <c r="AN70" s="664"/>
      <c r="AO70" s="664"/>
      <c r="AP70" s="664"/>
      <c r="AQ70" s="664"/>
      <c r="AR70" s="664"/>
      <c r="AS70" s="664"/>
      <c r="AT70" s="664"/>
      <c r="AU70" s="664"/>
      <c r="AV70" s="664"/>
      <c r="AW70" s="664"/>
      <c r="AX70" s="664"/>
      <c r="AY70" s="664"/>
      <c r="AZ70" s="216"/>
      <c r="BA70" s="237"/>
      <c r="BB70" s="154"/>
      <c r="BC70" s="323"/>
      <c r="BD70" s="303"/>
      <c r="BE70" s="303"/>
      <c r="BF70" s="303"/>
      <c r="BG70" s="324"/>
      <c r="BH70" s="331"/>
      <c r="BI70" s="303"/>
      <c r="BJ70" s="303"/>
      <c r="BK70" s="303"/>
      <c r="BL70" s="324"/>
      <c r="BM70" s="331"/>
      <c r="BN70" s="303"/>
      <c r="BO70" s="303"/>
      <c r="BP70" s="303"/>
      <c r="BQ70" s="324"/>
      <c r="BR70" s="331"/>
      <c r="BS70" s="303"/>
      <c r="BT70" s="303"/>
      <c r="BU70" s="2130"/>
      <c r="BV70" s="2182"/>
      <c r="BW70" s="2182"/>
      <c r="BX70" s="2182"/>
      <c r="BY70" s="2183"/>
      <c r="BZ70" s="2183"/>
      <c r="CA70" s="2183"/>
      <c r="CB70" s="2183"/>
      <c r="CC70" s="2183"/>
      <c r="CD70" s="2183"/>
      <c r="CE70" s="2183"/>
      <c r="CF70" s="2183"/>
      <c r="CG70" s="2183"/>
      <c r="CH70" s="2183"/>
      <c r="CI70" s="2183"/>
      <c r="CJ70" s="2183"/>
      <c r="CK70" s="2183"/>
      <c r="CL70" s="2183"/>
      <c r="CM70" s="2183"/>
      <c r="CN70" s="2183"/>
      <c r="CO70" s="2183"/>
      <c r="CP70" s="2183"/>
      <c r="CQ70" s="2183"/>
      <c r="CR70" s="2183"/>
      <c r="CS70" s="2183"/>
      <c r="CT70" s="2183"/>
      <c r="CU70" s="2183"/>
      <c r="CV70" s="2183"/>
      <c r="CW70" s="2183"/>
      <c r="CX70" s="2183"/>
      <c r="CY70" s="2183"/>
      <c r="CZ70" s="2183"/>
    </row>
    <row r="71" s="693" customFormat="true" ht="15" customHeight="true" x14ac:dyDescent="0.2">
      <c r="A71" s="1358"/>
      <c r="B71" s="1484"/>
      <c r="C71" s="1419"/>
      <c r="D71" s="1420"/>
      <c r="E71" s="1420"/>
      <c r="F71" s="1420"/>
      <c r="G71" s="1421"/>
      <c r="H71" s="1422"/>
      <c r="I71" s="1420"/>
      <c r="J71" s="1420"/>
      <c r="K71" s="1420"/>
      <c r="L71" s="1423"/>
      <c r="M71" s="1424"/>
      <c r="N71" s="1420"/>
      <c r="O71" s="1420"/>
      <c r="P71" s="1420"/>
      <c r="Q71" s="1421"/>
      <c r="R71" s="1422"/>
      <c r="S71" s="1420"/>
      <c r="T71" s="1420"/>
      <c r="U71" s="2264"/>
      <c r="V71" s="664"/>
      <c r="W71" s="664"/>
      <c r="X71" s="664"/>
      <c r="Y71" s="664"/>
      <c r="Z71" s="664"/>
      <c r="AA71" s="664"/>
      <c r="AB71" s="664"/>
      <c r="AC71" s="664"/>
      <c r="AD71" s="664"/>
      <c r="AE71" s="664"/>
      <c r="AF71" s="664"/>
      <c r="AG71" s="664"/>
      <c r="AH71" s="664"/>
      <c r="AI71" s="664"/>
      <c r="AJ71" s="664"/>
      <c r="AK71" s="664"/>
      <c r="AL71" s="664"/>
      <c r="AM71" s="664"/>
      <c r="AN71" s="664"/>
      <c r="AO71" s="664"/>
      <c r="AP71" s="664"/>
      <c r="AQ71" s="664"/>
      <c r="AR71" s="664"/>
      <c r="AS71" s="664"/>
      <c r="AT71" s="664"/>
      <c r="AU71" s="664"/>
      <c r="AV71" s="664"/>
      <c r="AW71" s="664"/>
      <c r="AX71" s="664"/>
      <c r="AY71" s="664"/>
      <c r="AZ71" s="216"/>
      <c r="BA71" s="237"/>
      <c r="BB71" s="154"/>
      <c r="BC71" s="323"/>
      <c r="BD71" s="303"/>
      <c r="BE71" s="303"/>
      <c r="BF71" s="303"/>
      <c r="BG71" s="324"/>
      <c r="BH71" s="331"/>
      <c r="BI71" s="303"/>
      <c r="BJ71" s="303"/>
      <c r="BK71" s="303"/>
      <c r="BL71" s="324"/>
      <c r="BM71" s="331"/>
      <c r="BN71" s="303"/>
      <c r="BO71" s="303"/>
      <c r="BP71" s="303"/>
      <c r="BQ71" s="324"/>
      <c r="BR71" s="331"/>
      <c r="BS71" s="303"/>
      <c r="BT71" s="303"/>
      <c r="BU71" s="2130"/>
      <c r="BV71" s="2182"/>
      <c r="BW71" s="2182"/>
      <c r="BX71" s="2182"/>
      <c r="BY71" s="2183"/>
      <c r="BZ71" s="2183"/>
      <c r="CA71" s="2183"/>
      <c r="CB71" s="2183"/>
      <c r="CC71" s="2183"/>
      <c r="CD71" s="2183"/>
      <c r="CE71" s="2183"/>
      <c r="CF71" s="2183"/>
      <c r="CG71" s="2183"/>
      <c r="CH71" s="2183"/>
      <c r="CI71" s="2183"/>
      <c r="CJ71" s="2183"/>
      <c r="CK71" s="2183"/>
      <c r="CL71" s="2183"/>
      <c r="CM71" s="2183"/>
      <c r="CN71" s="2183"/>
      <c r="CO71" s="2183"/>
      <c r="CP71" s="2183"/>
      <c r="CQ71" s="2183"/>
      <c r="CR71" s="2183"/>
      <c r="CS71" s="2183"/>
      <c r="CT71" s="2183"/>
      <c r="CU71" s="2183"/>
      <c r="CV71" s="2183"/>
      <c r="CW71" s="2183"/>
      <c r="CX71" s="2183"/>
      <c r="CY71" s="2183"/>
      <c r="CZ71" s="2183"/>
    </row>
    <row r="72" s="693" customFormat="true" ht="15" customHeight="true" x14ac:dyDescent="0.2">
      <c r="A72" s="1358"/>
      <c r="B72" s="1484"/>
      <c r="C72" s="1419"/>
      <c r="D72" s="1420"/>
      <c r="E72" s="1420"/>
      <c r="F72" s="1420"/>
      <c r="G72" s="1421"/>
      <c r="H72" s="1422"/>
      <c r="I72" s="1420"/>
      <c r="J72" s="1420"/>
      <c r="K72" s="1420"/>
      <c r="L72" s="1423"/>
      <c r="M72" s="1424"/>
      <c r="N72" s="1420"/>
      <c r="O72" s="1420"/>
      <c r="P72" s="1420"/>
      <c r="Q72" s="1421"/>
      <c r="R72" s="1422"/>
      <c r="S72" s="1420"/>
      <c r="T72" s="1420"/>
      <c r="U72" s="2264"/>
      <c r="V72" s="664"/>
      <c r="W72" s="664"/>
      <c r="X72" s="664"/>
      <c r="Y72" s="664"/>
      <c r="Z72" s="664"/>
      <c r="AA72" s="664"/>
      <c r="AB72" s="664"/>
      <c r="AC72" s="664"/>
      <c r="AD72" s="664"/>
      <c r="AE72" s="664"/>
      <c r="AF72" s="664"/>
      <c r="AG72" s="664"/>
      <c r="AH72" s="664"/>
      <c r="AI72" s="664"/>
      <c r="AJ72" s="664"/>
      <c r="AK72" s="664"/>
      <c r="AL72" s="664"/>
      <c r="AM72" s="664"/>
      <c r="AN72" s="664"/>
      <c r="AO72" s="664"/>
      <c r="AP72" s="664"/>
      <c r="AQ72" s="664"/>
      <c r="AR72" s="664"/>
      <c r="AS72" s="664"/>
      <c r="AT72" s="664"/>
      <c r="AU72" s="664"/>
      <c r="AV72" s="664"/>
      <c r="AW72" s="664"/>
      <c r="AX72" s="664"/>
      <c r="AY72" s="664"/>
      <c r="AZ72" s="216"/>
      <c r="BA72" s="237"/>
      <c r="BB72" s="154"/>
      <c r="BC72" s="323"/>
      <c r="BD72" s="303"/>
      <c r="BE72" s="303"/>
      <c r="BF72" s="303"/>
      <c r="BG72" s="324"/>
      <c r="BH72" s="331"/>
      <c r="BI72" s="303"/>
      <c r="BJ72" s="303"/>
      <c r="BK72" s="303"/>
      <c r="BL72" s="324"/>
      <c r="BM72" s="331"/>
      <c r="BN72" s="303"/>
      <c r="BO72" s="303"/>
      <c r="BP72" s="303"/>
      <c r="BQ72" s="324"/>
      <c r="BR72" s="331"/>
      <c r="BS72" s="303"/>
      <c r="BT72" s="303"/>
      <c r="BU72" s="2130"/>
      <c r="BV72" s="2182"/>
      <c r="BW72" s="2182"/>
      <c r="BX72" s="2182"/>
      <c r="BY72" s="2183"/>
      <c r="BZ72" s="2183"/>
      <c r="CA72" s="2183"/>
      <c r="CB72" s="2183"/>
      <c r="CC72" s="2183"/>
      <c r="CD72" s="2183"/>
      <c r="CE72" s="2183"/>
      <c r="CF72" s="2183"/>
      <c r="CG72" s="2183"/>
      <c r="CH72" s="2183"/>
      <c r="CI72" s="2183"/>
      <c r="CJ72" s="2183"/>
      <c r="CK72" s="2183"/>
      <c r="CL72" s="2183"/>
      <c r="CM72" s="2183"/>
      <c r="CN72" s="2183"/>
      <c r="CO72" s="2183"/>
      <c r="CP72" s="2183"/>
      <c r="CQ72" s="2183"/>
      <c r="CR72" s="2183"/>
      <c r="CS72" s="2183"/>
      <c r="CT72" s="2183"/>
      <c r="CU72" s="2183"/>
      <c r="CV72" s="2183"/>
      <c r="CW72" s="2183"/>
      <c r="CX72" s="2183"/>
      <c r="CY72" s="2183"/>
      <c r="CZ72" s="2183"/>
    </row>
    <row r="73" s="693" customFormat="true" ht="15" customHeight="true" x14ac:dyDescent="0.2">
      <c r="A73" s="1358"/>
      <c r="B73" s="1484"/>
      <c r="C73" s="1419"/>
      <c r="D73" s="1420"/>
      <c r="E73" s="1420"/>
      <c r="F73" s="1420"/>
      <c r="G73" s="1421"/>
      <c r="H73" s="1422"/>
      <c r="I73" s="1420"/>
      <c r="J73" s="1420"/>
      <c r="K73" s="1420"/>
      <c r="L73" s="1423"/>
      <c r="M73" s="1424"/>
      <c r="N73" s="1420"/>
      <c r="O73" s="1420"/>
      <c r="P73" s="1420"/>
      <c r="Q73" s="1421"/>
      <c r="R73" s="1422"/>
      <c r="S73" s="1420"/>
      <c r="T73" s="1420"/>
      <c r="U73" s="2264"/>
      <c r="V73" s="664"/>
      <c r="W73" s="664"/>
      <c r="X73" s="664"/>
      <c r="Y73" s="664"/>
      <c r="Z73" s="664"/>
      <c r="AA73" s="664"/>
      <c r="AB73" s="664"/>
      <c r="AC73" s="664"/>
      <c r="AD73" s="664"/>
      <c r="AE73" s="664"/>
      <c r="AF73" s="664"/>
      <c r="AG73" s="664"/>
      <c r="AH73" s="664"/>
      <c r="AI73" s="664"/>
      <c r="AJ73" s="664"/>
      <c r="AK73" s="664"/>
      <c r="AL73" s="664"/>
      <c r="AM73" s="664"/>
      <c r="AN73" s="664"/>
      <c r="AO73" s="664"/>
      <c r="AP73" s="664"/>
      <c r="AQ73" s="664"/>
      <c r="AR73" s="664"/>
      <c r="AS73" s="664"/>
      <c r="AT73" s="664"/>
      <c r="AU73" s="664"/>
      <c r="AV73" s="664"/>
      <c r="AW73" s="664"/>
      <c r="AX73" s="664"/>
      <c r="AY73" s="664"/>
      <c r="AZ73" s="216"/>
      <c r="BA73" s="237"/>
      <c r="BB73" s="154"/>
      <c r="BC73" s="323"/>
      <c r="BD73" s="303"/>
      <c r="BE73" s="303"/>
      <c r="BF73" s="303"/>
      <c r="BG73" s="324"/>
      <c r="BH73" s="331"/>
      <c r="BI73" s="303"/>
      <c r="BJ73" s="303"/>
      <c r="BK73" s="303"/>
      <c r="BL73" s="324"/>
      <c r="BM73" s="331"/>
      <c r="BN73" s="303"/>
      <c r="BO73" s="303"/>
      <c r="BP73" s="303"/>
      <c r="BQ73" s="324"/>
      <c r="BR73" s="331"/>
      <c r="BS73" s="303"/>
      <c r="BT73" s="303"/>
      <c r="BU73" s="2130"/>
      <c r="BV73" s="2182"/>
      <c r="BW73" s="2182"/>
      <c r="BX73" s="2182"/>
      <c r="BY73" s="2183"/>
      <c r="BZ73" s="2183"/>
      <c r="CA73" s="2183"/>
      <c r="CB73" s="2183"/>
      <c r="CC73" s="2183"/>
      <c r="CD73" s="2183"/>
      <c r="CE73" s="2183"/>
      <c r="CF73" s="2183"/>
      <c r="CG73" s="2183"/>
      <c r="CH73" s="2183"/>
      <c r="CI73" s="2183"/>
      <c r="CJ73" s="2183"/>
      <c r="CK73" s="2183"/>
      <c r="CL73" s="2183"/>
      <c r="CM73" s="2183"/>
      <c r="CN73" s="2183"/>
      <c r="CO73" s="2183"/>
      <c r="CP73" s="2183"/>
      <c r="CQ73" s="2183"/>
      <c r="CR73" s="2183"/>
      <c r="CS73" s="2183"/>
      <c r="CT73" s="2183"/>
      <c r="CU73" s="2183"/>
      <c r="CV73" s="2183"/>
      <c r="CW73" s="2183"/>
      <c r="CX73" s="2183"/>
      <c r="CY73" s="2183"/>
      <c r="CZ73" s="2183"/>
    </row>
    <row r="74" s="693" customFormat="true" ht="15" customHeight="true" x14ac:dyDescent="0.2">
      <c r="A74" s="1358"/>
      <c r="B74" s="1484"/>
      <c r="C74" s="1419"/>
      <c r="D74" s="1420"/>
      <c r="E74" s="1420"/>
      <c r="F74" s="1420"/>
      <c r="G74" s="1421"/>
      <c r="H74" s="1422"/>
      <c r="I74" s="1420"/>
      <c r="J74" s="1420"/>
      <c r="K74" s="1420"/>
      <c r="L74" s="1423"/>
      <c r="M74" s="1424"/>
      <c r="N74" s="1420"/>
      <c r="O74" s="1420"/>
      <c r="P74" s="1420"/>
      <c r="Q74" s="1421"/>
      <c r="R74" s="1422"/>
      <c r="S74" s="1420"/>
      <c r="T74" s="1420"/>
      <c r="U74" s="2264"/>
      <c r="V74" s="664"/>
      <c r="W74" s="664"/>
      <c r="X74" s="664"/>
      <c r="Y74" s="664"/>
      <c r="Z74" s="664"/>
      <c r="AA74" s="664"/>
      <c r="AB74" s="664"/>
      <c r="AC74" s="664"/>
      <c r="AD74" s="664"/>
      <c r="AE74" s="664"/>
      <c r="AF74" s="664"/>
      <c r="AG74" s="664"/>
      <c r="AH74" s="664"/>
      <c r="AI74" s="664"/>
      <c r="AJ74" s="664"/>
      <c r="AK74" s="664"/>
      <c r="AL74" s="664"/>
      <c r="AM74" s="664"/>
      <c r="AN74" s="664"/>
      <c r="AO74" s="664"/>
      <c r="AP74" s="664"/>
      <c r="AQ74" s="664"/>
      <c r="AR74" s="664"/>
      <c r="AS74" s="664"/>
      <c r="AT74" s="664"/>
      <c r="AU74" s="664"/>
      <c r="AV74" s="664"/>
      <c r="AW74" s="664"/>
      <c r="AX74" s="664"/>
      <c r="AY74" s="664"/>
      <c r="AZ74" s="216"/>
      <c r="BA74" s="237"/>
      <c r="BB74" s="154"/>
      <c r="BC74" s="323"/>
      <c r="BD74" s="303"/>
      <c r="BE74" s="303"/>
      <c r="BF74" s="303"/>
      <c r="BG74" s="324"/>
      <c r="BH74" s="331"/>
      <c r="BI74" s="303"/>
      <c r="BJ74" s="303"/>
      <c r="BK74" s="303"/>
      <c r="BL74" s="324"/>
      <c r="BM74" s="331"/>
      <c r="BN74" s="303"/>
      <c r="BO74" s="303"/>
      <c r="BP74" s="303"/>
      <c r="BQ74" s="324"/>
      <c r="BR74" s="331"/>
      <c r="BS74" s="303"/>
      <c r="BT74" s="303"/>
      <c r="BU74" s="2130"/>
      <c r="BV74" s="2182"/>
      <c r="BW74" s="2182"/>
      <c r="BX74" s="2182"/>
      <c r="BY74" s="2183"/>
      <c r="BZ74" s="2183"/>
      <c r="CA74" s="2183"/>
      <c r="CB74" s="2183"/>
      <c r="CC74" s="2183"/>
      <c r="CD74" s="2183"/>
      <c r="CE74" s="2183"/>
      <c r="CF74" s="2183"/>
      <c r="CG74" s="2183"/>
      <c r="CH74" s="2183"/>
      <c r="CI74" s="2183"/>
      <c r="CJ74" s="2183"/>
      <c r="CK74" s="2183"/>
      <c r="CL74" s="2183"/>
      <c r="CM74" s="2183"/>
      <c r="CN74" s="2183"/>
      <c r="CO74" s="2183"/>
      <c r="CP74" s="2183"/>
      <c r="CQ74" s="2183"/>
      <c r="CR74" s="2183"/>
      <c r="CS74" s="2183"/>
      <c r="CT74" s="2183"/>
      <c r="CU74" s="2183"/>
      <c r="CV74" s="2183"/>
      <c r="CW74" s="2183"/>
      <c r="CX74" s="2183"/>
      <c r="CY74" s="2183"/>
      <c r="CZ74" s="2183"/>
    </row>
    <row r="75" s="693" customFormat="true" ht="15" customHeight="true" x14ac:dyDescent="0.2">
      <c r="A75" s="1358"/>
      <c r="B75" s="1484"/>
      <c r="C75" s="1419"/>
      <c r="D75" s="1420"/>
      <c r="E75" s="1420"/>
      <c r="F75" s="1420"/>
      <c r="G75" s="1421"/>
      <c r="H75" s="1422"/>
      <c r="I75" s="1420"/>
      <c r="J75" s="1420"/>
      <c r="K75" s="1420"/>
      <c r="L75" s="1423"/>
      <c r="M75" s="1424"/>
      <c r="N75" s="1420"/>
      <c r="O75" s="1420"/>
      <c r="P75" s="1420"/>
      <c r="Q75" s="1421"/>
      <c r="R75" s="1422"/>
      <c r="S75" s="1420"/>
      <c r="T75" s="1420"/>
      <c r="U75" s="2264"/>
      <c r="V75" s="664"/>
      <c r="W75" s="664"/>
      <c r="X75" s="664"/>
      <c r="Y75" s="664"/>
      <c r="Z75" s="664"/>
      <c r="AA75" s="664"/>
      <c r="AB75" s="664"/>
      <c r="AC75" s="664"/>
      <c r="AD75" s="664"/>
      <c r="AE75" s="664"/>
      <c r="AF75" s="664"/>
      <c r="AG75" s="664"/>
      <c r="AH75" s="664"/>
      <c r="AI75" s="664"/>
      <c r="AJ75" s="664"/>
      <c r="AK75" s="664"/>
      <c r="AL75" s="664"/>
      <c r="AM75" s="664"/>
      <c r="AN75" s="664"/>
      <c r="AO75" s="664"/>
      <c r="AP75" s="664"/>
      <c r="AQ75" s="664"/>
      <c r="AR75" s="664"/>
      <c r="AS75" s="664"/>
      <c r="AT75" s="664"/>
      <c r="AU75" s="664"/>
      <c r="AV75" s="664"/>
      <c r="AW75" s="664"/>
      <c r="AX75" s="664"/>
      <c r="AY75" s="664"/>
      <c r="AZ75" s="216"/>
      <c r="BA75" s="237"/>
      <c r="BB75" s="154"/>
      <c r="BC75" s="323"/>
      <c r="BD75" s="303"/>
      <c r="BE75" s="303"/>
      <c r="BF75" s="303"/>
      <c r="BG75" s="324"/>
      <c r="BH75" s="331"/>
      <c r="BI75" s="303"/>
      <c r="BJ75" s="303"/>
      <c r="BK75" s="303"/>
      <c r="BL75" s="324"/>
      <c r="BM75" s="331"/>
      <c r="BN75" s="303"/>
      <c r="BO75" s="303"/>
      <c r="BP75" s="303"/>
      <c r="BQ75" s="324"/>
      <c r="BR75" s="331"/>
      <c r="BS75" s="303"/>
      <c r="BT75" s="303"/>
      <c r="BU75" s="2130"/>
      <c r="BV75" s="2182"/>
      <c r="BW75" s="2182"/>
      <c r="BX75" s="2182"/>
      <c r="BY75" s="2183"/>
      <c r="BZ75" s="2183"/>
      <c r="CA75" s="2183"/>
      <c r="CB75" s="2183"/>
      <c r="CC75" s="2183"/>
      <c r="CD75" s="2183"/>
      <c r="CE75" s="2183"/>
      <c r="CF75" s="2183"/>
      <c r="CG75" s="2183"/>
      <c r="CH75" s="2183"/>
      <c r="CI75" s="2183"/>
      <c r="CJ75" s="2183"/>
      <c r="CK75" s="2183"/>
      <c r="CL75" s="2183"/>
      <c r="CM75" s="2183"/>
      <c r="CN75" s="2183"/>
      <c r="CO75" s="2183"/>
      <c r="CP75" s="2183"/>
      <c r="CQ75" s="2183"/>
      <c r="CR75" s="2183"/>
      <c r="CS75" s="2183"/>
      <c r="CT75" s="2183"/>
      <c r="CU75" s="2183"/>
      <c r="CV75" s="2183"/>
      <c r="CW75" s="2183"/>
      <c r="CX75" s="2183"/>
      <c r="CY75" s="2183"/>
      <c r="CZ75" s="2183"/>
    </row>
    <row r="76" s="693" customFormat="true" ht="15" customHeight="true" x14ac:dyDescent="0.2">
      <c r="A76" s="1358"/>
      <c r="B76" s="1484"/>
      <c r="C76" s="1419"/>
      <c r="D76" s="1420"/>
      <c r="E76" s="1420"/>
      <c r="F76" s="1420"/>
      <c r="G76" s="1421"/>
      <c r="H76" s="1422"/>
      <c r="I76" s="1420"/>
      <c r="J76" s="1420"/>
      <c r="K76" s="1420"/>
      <c r="L76" s="1423"/>
      <c r="M76" s="1424"/>
      <c r="N76" s="1420"/>
      <c r="O76" s="1420"/>
      <c r="P76" s="1420"/>
      <c r="Q76" s="1421"/>
      <c r="R76" s="1422"/>
      <c r="S76" s="1420"/>
      <c r="T76" s="1420"/>
      <c r="U76" s="2264"/>
      <c r="V76" s="664"/>
      <c r="W76" s="664"/>
      <c r="X76" s="664"/>
      <c r="Y76" s="664"/>
      <c r="Z76" s="664"/>
      <c r="AA76" s="664"/>
      <c r="AB76" s="664"/>
      <c r="AC76" s="664"/>
      <c r="AD76" s="664"/>
      <c r="AE76" s="664"/>
      <c r="AF76" s="664"/>
      <c r="AG76" s="664"/>
      <c r="AH76" s="664"/>
      <c r="AI76" s="664"/>
      <c r="AJ76" s="664"/>
      <c r="AK76" s="664"/>
      <c r="AL76" s="664"/>
      <c r="AM76" s="664"/>
      <c r="AN76" s="664"/>
      <c r="AO76" s="664"/>
      <c r="AP76" s="664"/>
      <c r="AQ76" s="664"/>
      <c r="AR76" s="664"/>
      <c r="AS76" s="664"/>
      <c r="AT76" s="664"/>
      <c r="AU76" s="664"/>
      <c r="AV76" s="664"/>
      <c r="AW76" s="664"/>
      <c r="AX76" s="664"/>
      <c r="AY76" s="664"/>
      <c r="AZ76" s="216"/>
      <c r="BA76" s="237"/>
      <c r="BB76" s="154"/>
      <c r="BC76" s="323"/>
      <c r="BD76" s="303"/>
      <c r="BE76" s="303"/>
      <c r="BF76" s="303"/>
      <c r="BG76" s="324"/>
      <c r="BH76" s="331"/>
      <c r="BI76" s="303"/>
      <c r="BJ76" s="303"/>
      <c r="BK76" s="303"/>
      <c r="BL76" s="324"/>
      <c r="BM76" s="331"/>
      <c r="BN76" s="303"/>
      <c r="BO76" s="303"/>
      <c r="BP76" s="303"/>
      <c r="BQ76" s="324"/>
      <c r="BR76" s="331"/>
      <c r="BS76" s="303"/>
      <c r="BT76" s="303"/>
      <c r="BU76" s="2130"/>
      <c r="BV76" s="2182"/>
      <c r="BW76" s="2182"/>
      <c r="BX76" s="2182"/>
      <c r="BY76" s="2183"/>
      <c r="BZ76" s="2183"/>
      <c r="CA76" s="2183"/>
      <c r="CB76" s="2183"/>
      <c r="CC76" s="2183"/>
      <c r="CD76" s="2183"/>
      <c r="CE76" s="2183"/>
      <c r="CF76" s="2183"/>
      <c r="CG76" s="2183"/>
      <c r="CH76" s="2183"/>
      <c r="CI76" s="2183"/>
      <c r="CJ76" s="2183"/>
      <c r="CK76" s="2183"/>
      <c r="CL76" s="2183"/>
      <c r="CM76" s="2183"/>
      <c r="CN76" s="2183"/>
      <c r="CO76" s="2183"/>
      <c r="CP76" s="2183"/>
      <c r="CQ76" s="2183"/>
      <c r="CR76" s="2183"/>
      <c r="CS76" s="2183"/>
      <c r="CT76" s="2183"/>
      <c r="CU76" s="2183"/>
      <c r="CV76" s="2183"/>
      <c r="CW76" s="2183"/>
      <c r="CX76" s="2183"/>
      <c r="CY76" s="2183"/>
      <c r="CZ76" s="2183"/>
    </row>
    <row r="77" s="693" customFormat="true" ht="15" customHeight="true" x14ac:dyDescent="0.2">
      <c r="A77" s="1358"/>
      <c r="B77" s="1484"/>
      <c r="C77" s="1419"/>
      <c r="D77" s="1420"/>
      <c r="E77" s="1420"/>
      <c r="F77" s="1420"/>
      <c r="G77" s="1421"/>
      <c r="H77" s="1422"/>
      <c r="I77" s="1420"/>
      <c r="J77" s="1420"/>
      <c r="K77" s="1420"/>
      <c r="L77" s="1423"/>
      <c r="M77" s="1424"/>
      <c r="N77" s="1420"/>
      <c r="O77" s="1420"/>
      <c r="P77" s="1420"/>
      <c r="Q77" s="1421"/>
      <c r="R77" s="1422"/>
      <c r="S77" s="1420"/>
      <c r="T77" s="1420"/>
      <c r="U77" s="2264"/>
      <c r="V77" s="664"/>
      <c r="W77" s="664"/>
      <c r="X77" s="664"/>
      <c r="Y77" s="664"/>
      <c r="Z77" s="664"/>
      <c r="AA77" s="664"/>
      <c r="AB77" s="664"/>
      <c r="AC77" s="664"/>
      <c r="AD77" s="664"/>
      <c r="AE77" s="664"/>
      <c r="AF77" s="664"/>
      <c r="AG77" s="664"/>
      <c r="AH77" s="664"/>
      <c r="AI77" s="664"/>
      <c r="AJ77" s="664"/>
      <c r="AK77" s="664"/>
      <c r="AL77" s="664"/>
      <c r="AM77" s="664"/>
      <c r="AN77" s="664"/>
      <c r="AO77" s="664"/>
      <c r="AP77" s="664"/>
      <c r="AQ77" s="664"/>
      <c r="AR77" s="664"/>
      <c r="AS77" s="664"/>
      <c r="AT77" s="664"/>
      <c r="AU77" s="664"/>
      <c r="AV77" s="664"/>
      <c r="AW77" s="664"/>
      <c r="AX77" s="664"/>
      <c r="AY77" s="664"/>
      <c r="AZ77" s="216"/>
      <c r="BA77" s="237"/>
      <c r="BB77" s="154"/>
      <c r="BC77" s="323"/>
      <c r="BD77" s="303"/>
      <c r="BE77" s="303"/>
      <c r="BF77" s="303"/>
      <c r="BG77" s="324"/>
      <c r="BH77" s="331"/>
      <c r="BI77" s="303"/>
      <c r="BJ77" s="303"/>
      <c r="BK77" s="303"/>
      <c r="BL77" s="324"/>
      <c r="BM77" s="331"/>
      <c r="BN77" s="303"/>
      <c r="BO77" s="303"/>
      <c r="BP77" s="303"/>
      <c r="BQ77" s="324"/>
      <c r="BR77" s="331"/>
      <c r="BS77" s="303"/>
      <c r="BT77" s="303"/>
      <c r="BU77" s="2130"/>
      <c r="BV77" s="2182"/>
      <c r="BW77" s="2182"/>
      <c r="BX77" s="2182"/>
      <c r="BY77" s="2183"/>
      <c r="BZ77" s="2183"/>
      <c r="CA77" s="2183"/>
      <c r="CB77" s="2183"/>
      <c r="CC77" s="2183"/>
      <c r="CD77" s="2183"/>
      <c r="CE77" s="2183"/>
      <c r="CF77" s="2183"/>
      <c r="CG77" s="2183"/>
      <c r="CH77" s="2183"/>
      <c r="CI77" s="2183"/>
      <c r="CJ77" s="2183"/>
      <c r="CK77" s="2183"/>
      <c r="CL77" s="2183"/>
      <c r="CM77" s="2183"/>
      <c r="CN77" s="2183"/>
      <c r="CO77" s="2183"/>
      <c r="CP77" s="2183"/>
      <c r="CQ77" s="2183"/>
      <c r="CR77" s="2183"/>
      <c r="CS77" s="2183"/>
      <c r="CT77" s="2183"/>
      <c r="CU77" s="2183"/>
      <c r="CV77" s="2183"/>
      <c r="CW77" s="2183"/>
      <c r="CX77" s="2183"/>
      <c r="CY77" s="2183"/>
      <c r="CZ77" s="2183"/>
    </row>
    <row r="78" s="693" customFormat="true" ht="15" customHeight="true" x14ac:dyDescent="0.2">
      <c r="A78" s="1359"/>
      <c r="B78" s="1485"/>
      <c r="C78" s="1425"/>
      <c r="D78" s="1426"/>
      <c r="E78" s="1426"/>
      <c r="F78" s="1426"/>
      <c r="G78" s="1427"/>
      <c r="H78" s="1428"/>
      <c r="I78" s="1426"/>
      <c r="J78" s="1426"/>
      <c r="K78" s="1426"/>
      <c r="L78" s="1429"/>
      <c r="M78" s="1430"/>
      <c r="N78" s="1426"/>
      <c r="O78" s="1426"/>
      <c r="P78" s="1426"/>
      <c r="Q78" s="1427"/>
      <c r="R78" s="1428"/>
      <c r="S78" s="1426"/>
      <c r="T78" s="1426"/>
      <c r="U78" s="2265"/>
      <c r="V78" s="664"/>
      <c r="W78" s="664"/>
      <c r="X78" s="664"/>
      <c r="Y78" s="664"/>
      <c r="Z78" s="664"/>
      <c r="AA78" s="664"/>
      <c r="AB78" s="664"/>
      <c r="AC78" s="664"/>
      <c r="AD78" s="664"/>
      <c r="AE78" s="664"/>
      <c r="AF78" s="664"/>
      <c r="AG78" s="664"/>
      <c r="AH78" s="664"/>
      <c r="AI78" s="664"/>
      <c r="AJ78" s="664"/>
      <c r="AK78" s="664"/>
      <c r="AL78" s="664"/>
      <c r="AM78" s="664"/>
      <c r="AN78" s="664"/>
      <c r="AO78" s="664"/>
      <c r="AP78" s="664"/>
      <c r="AQ78" s="664"/>
      <c r="AR78" s="664"/>
      <c r="AS78" s="664"/>
      <c r="AT78" s="664"/>
      <c r="AU78" s="664"/>
      <c r="AV78" s="664"/>
      <c r="AW78" s="664"/>
      <c r="AX78" s="664"/>
      <c r="AY78" s="664"/>
      <c r="AZ78" s="216"/>
      <c r="BA78" s="237"/>
      <c r="BB78" s="154"/>
      <c r="BC78" s="323"/>
      <c r="BD78" s="303"/>
      <c r="BE78" s="303"/>
      <c r="BF78" s="303"/>
      <c r="BG78" s="324"/>
      <c r="BH78" s="331"/>
      <c r="BI78" s="303"/>
      <c r="BJ78" s="303"/>
      <c r="BK78" s="303"/>
      <c r="BL78" s="324"/>
      <c r="BM78" s="331"/>
      <c r="BN78" s="303"/>
      <c r="BO78" s="303"/>
      <c r="BP78" s="303"/>
      <c r="BQ78" s="324"/>
      <c r="BR78" s="331"/>
      <c r="BS78" s="303"/>
      <c r="BT78" s="303"/>
      <c r="BU78" s="2130"/>
      <c r="BV78" s="2182"/>
      <c r="BW78" s="2182"/>
      <c r="BX78" s="2182"/>
      <c r="BY78" s="2183"/>
      <c r="BZ78" s="2183"/>
      <c r="CA78" s="2183"/>
      <c r="CB78" s="2183"/>
      <c r="CC78" s="2183"/>
      <c r="CD78" s="2183"/>
      <c r="CE78" s="2183"/>
      <c r="CF78" s="2183"/>
      <c r="CG78" s="2183"/>
      <c r="CH78" s="2183"/>
      <c r="CI78" s="2183"/>
      <c r="CJ78" s="2183"/>
      <c r="CK78" s="2183"/>
      <c r="CL78" s="2183"/>
      <c r="CM78" s="2183"/>
      <c r="CN78" s="2183"/>
      <c r="CO78" s="2183"/>
      <c r="CP78" s="2183"/>
      <c r="CQ78" s="2183"/>
      <c r="CR78" s="2183"/>
      <c r="CS78" s="2183"/>
      <c r="CT78" s="2183"/>
      <c r="CU78" s="2183"/>
      <c r="CV78" s="2183"/>
      <c r="CW78" s="2183"/>
      <c r="CX78" s="2183"/>
      <c r="CY78" s="2183"/>
      <c r="CZ78" s="2183"/>
    </row>
    <row r="79" s="693" customFormat="true" ht="15" customHeight="true" x14ac:dyDescent="0.2">
      <c r="A79" s="851"/>
      <c r="B79" s="877"/>
      <c r="C79" s="960"/>
      <c r="D79" s="961"/>
      <c r="E79" s="961"/>
      <c r="F79" s="961"/>
      <c r="G79" s="962"/>
      <c r="H79" s="963"/>
      <c r="I79" s="961"/>
      <c r="J79" s="961"/>
      <c r="K79" s="961"/>
      <c r="L79" s="964"/>
      <c r="M79" s="965"/>
      <c r="N79" s="961"/>
      <c r="O79" s="961"/>
      <c r="P79" s="961"/>
      <c r="Q79" s="962"/>
      <c r="R79" s="963"/>
      <c r="S79" s="961"/>
      <c r="T79" s="961"/>
      <c r="U79" s="2088"/>
      <c r="V79" s="664"/>
      <c r="W79" s="664"/>
      <c r="X79" s="664"/>
      <c r="Y79" s="664"/>
      <c r="Z79" s="664"/>
      <c r="AA79" s="664"/>
      <c r="AB79" s="664"/>
      <c r="AC79" s="664"/>
      <c r="AD79" s="664"/>
      <c r="AE79" s="664"/>
      <c r="AF79" s="664"/>
      <c r="AG79" s="664"/>
      <c r="AH79" s="664"/>
      <c r="AI79" s="664"/>
      <c r="AJ79" s="664"/>
      <c r="AK79" s="664"/>
      <c r="AL79" s="664"/>
      <c r="AM79" s="664"/>
      <c r="AN79" s="664"/>
      <c r="AO79" s="664"/>
      <c r="AP79" s="664"/>
      <c r="AQ79" s="664"/>
      <c r="AR79" s="664"/>
      <c r="AS79" s="664"/>
      <c r="AT79" s="664"/>
      <c r="AU79" s="664"/>
      <c r="AV79" s="664"/>
      <c r="AW79" s="664"/>
      <c r="AX79" s="664"/>
      <c r="AY79" s="664"/>
      <c r="AZ79" s="216"/>
      <c r="BA79" s="237"/>
      <c r="BB79" s="154"/>
      <c r="BC79" s="323"/>
      <c r="BD79" s="303"/>
      <c r="BE79" s="303"/>
      <c r="BF79" s="303"/>
      <c r="BG79" s="324"/>
      <c r="BH79" s="331"/>
      <c r="BI79" s="303"/>
      <c r="BJ79" s="303"/>
      <c r="BK79" s="303"/>
      <c r="BL79" s="324"/>
      <c r="BM79" s="331"/>
      <c r="BN79" s="303"/>
      <c r="BO79" s="303"/>
      <c r="BP79" s="303"/>
      <c r="BQ79" s="324"/>
      <c r="BR79" s="331"/>
      <c r="BS79" s="303"/>
      <c r="BT79" s="303"/>
      <c r="BU79" s="2130"/>
      <c r="BV79" s="2182"/>
      <c r="BW79" s="2182"/>
      <c r="BX79" s="2182"/>
      <c r="BY79" s="2183"/>
      <c r="BZ79" s="2183"/>
      <c r="CA79" s="2183"/>
      <c r="CB79" s="2183"/>
      <c r="CC79" s="2183"/>
      <c r="CD79" s="2183"/>
      <c r="CE79" s="2183"/>
      <c r="CF79" s="2183"/>
      <c r="CG79" s="2183"/>
      <c r="CH79" s="2183"/>
      <c r="CI79" s="2183"/>
      <c r="CJ79" s="2183"/>
      <c r="CK79" s="2183"/>
      <c r="CL79" s="2183"/>
      <c r="CM79" s="2183"/>
      <c r="CN79" s="2183"/>
      <c r="CO79" s="2183"/>
      <c r="CP79" s="2183"/>
      <c r="CQ79" s="2183"/>
      <c r="CR79" s="2183"/>
      <c r="CS79" s="2183"/>
      <c r="CT79" s="2183"/>
      <c r="CU79" s="2183"/>
      <c r="CV79" s="2183"/>
      <c r="CW79" s="2183"/>
      <c r="CX79" s="2183"/>
      <c r="CY79" s="2183"/>
      <c r="CZ79" s="2183"/>
    </row>
    <row r="80" s="693" customFormat="true" ht="15" customHeight="true" x14ac:dyDescent="0.2">
      <c r="A80" s="851"/>
      <c r="B80" s="877"/>
      <c r="C80" s="960"/>
      <c r="D80" s="961"/>
      <c r="E80" s="961"/>
      <c r="F80" s="961"/>
      <c r="G80" s="962"/>
      <c r="H80" s="963"/>
      <c r="I80" s="961"/>
      <c r="J80" s="961"/>
      <c r="K80" s="961"/>
      <c r="L80" s="964"/>
      <c r="M80" s="965"/>
      <c r="N80" s="961"/>
      <c r="O80" s="961"/>
      <c r="P80" s="961"/>
      <c r="Q80" s="962"/>
      <c r="R80" s="963"/>
      <c r="S80" s="961"/>
      <c r="T80" s="961"/>
      <c r="U80" s="2088"/>
      <c r="V80" s="664"/>
      <c r="W80" s="664"/>
      <c r="X80" s="664"/>
      <c r="Y80" s="664"/>
      <c r="Z80" s="664"/>
      <c r="AA80" s="664"/>
      <c r="AB80" s="664"/>
      <c r="AC80" s="664"/>
      <c r="AD80" s="664"/>
      <c r="AE80" s="664"/>
      <c r="AF80" s="664"/>
      <c r="AG80" s="664"/>
      <c r="AH80" s="664"/>
      <c r="AI80" s="664"/>
      <c r="AJ80" s="664"/>
      <c r="AK80" s="664"/>
      <c r="AL80" s="664"/>
      <c r="AM80" s="664"/>
      <c r="AN80" s="664"/>
      <c r="AO80" s="664"/>
      <c r="AP80" s="664"/>
      <c r="AQ80" s="664"/>
      <c r="AR80" s="664"/>
      <c r="AS80" s="664"/>
      <c r="AT80" s="664"/>
      <c r="AU80" s="664"/>
      <c r="AV80" s="664"/>
      <c r="AW80" s="664"/>
      <c r="AX80" s="664"/>
      <c r="AY80" s="664"/>
      <c r="AZ80" s="216"/>
      <c r="BA80" s="237"/>
      <c r="BB80" s="154"/>
      <c r="BC80" s="323"/>
      <c r="BD80" s="303"/>
      <c r="BE80" s="303"/>
      <c r="BF80" s="303"/>
      <c r="BG80" s="324"/>
      <c r="BH80" s="331"/>
      <c r="BI80" s="303"/>
      <c r="BJ80" s="303"/>
      <c r="BK80" s="303"/>
      <c r="BL80" s="324"/>
      <c r="BM80" s="331"/>
      <c r="BN80" s="303"/>
      <c r="BO80" s="303"/>
      <c r="BP80" s="303"/>
      <c r="BQ80" s="324"/>
      <c r="BR80" s="331"/>
      <c r="BS80" s="303"/>
      <c r="BT80" s="303"/>
      <c r="BU80" s="2130"/>
      <c r="BV80" s="2182"/>
      <c r="BW80" s="2182"/>
      <c r="BX80" s="2182"/>
      <c r="BY80" s="2183"/>
      <c r="BZ80" s="2183"/>
      <c r="CA80" s="2183"/>
      <c r="CB80" s="2183"/>
      <c r="CC80" s="2183"/>
      <c r="CD80" s="2183"/>
      <c r="CE80" s="2183"/>
      <c r="CF80" s="2183"/>
      <c r="CG80" s="2183"/>
      <c r="CH80" s="2183"/>
      <c r="CI80" s="2183"/>
      <c r="CJ80" s="2183"/>
      <c r="CK80" s="2183"/>
      <c r="CL80" s="2183"/>
      <c r="CM80" s="2183"/>
      <c r="CN80" s="2183"/>
      <c r="CO80" s="2183"/>
      <c r="CP80" s="2183"/>
      <c r="CQ80" s="2183"/>
      <c r="CR80" s="2183"/>
      <c r="CS80" s="2183"/>
      <c r="CT80" s="2183"/>
      <c r="CU80" s="2183"/>
      <c r="CV80" s="2183"/>
      <c r="CW80" s="2183"/>
      <c r="CX80" s="2183"/>
      <c r="CY80" s="2183"/>
      <c r="CZ80" s="2183"/>
    </row>
    <row r="81" s="693" customFormat="true" ht="15" customHeight="true" x14ac:dyDescent="0.2">
      <c r="A81" s="851"/>
      <c r="B81" s="877"/>
      <c r="C81" s="960"/>
      <c r="D81" s="961"/>
      <c r="E81" s="961"/>
      <c r="F81" s="961"/>
      <c r="G81" s="962"/>
      <c r="H81" s="963"/>
      <c r="I81" s="961"/>
      <c r="J81" s="961"/>
      <c r="K81" s="961"/>
      <c r="L81" s="964"/>
      <c r="M81" s="965"/>
      <c r="N81" s="961"/>
      <c r="O81" s="961"/>
      <c r="P81" s="961"/>
      <c r="Q81" s="962"/>
      <c r="R81" s="963"/>
      <c r="S81" s="961"/>
      <c r="T81" s="961"/>
      <c r="U81" s="2088"/>
      <c r="V81" s="664"/>
      <c r="W81" s="664"/>
      <c r="X81" s="664"/>
      <c r="Y81" s="664"/>
      <c r="Z81" s="664"/>
      <c r="AA81" s="664"/>
      <c r="AB81" s="664"/>
      <c r="AC81" s="664"/>
      <c r="AD81" s="664"/>
      <c r="AE81" s="664"/>
      <c r="AF81" s="664"/>
      <c r="AG81" s="664"/>
      <c r="AH81" s="664"/>
      <c r="AI81" s="664"/>
      <c r="AJ81" s="664"/>
      <c r="AK81" s="664"/>
      <c r="AL81" s="664"/>
      <c r="AM81" s="664"/>
      <c r="AN81" s="664"/>
      <c r="AO81" s="664"/>
      <c r="AP81" s="664"/>
      <c r="AQ81" s="664"/>
      <c r="AR81" s="664"/>
      <c r="AS81" s="664"/>
      <c r="AT81" s="664"/>
      <c r="AU81" s="664"/>
      <c r="AV81" s="664"/>
      <c r="AW81" s="664"/>
      <c r="AX81" s="664"/>
      <c r="AY81" s="664"/>
      <c r="AZ81" s="216"/>
      <c r="BA81" s="237"/>
      <c r="BB81" s="154"/>
      <c r="BC81" s="323"/>
      <c r="BD81" s="303"/>
      <c r="BE81" s="303"/>
      <c r="BF81" s="303"/>
      <c r="BG81" s="324"/>
      <c r="BH81" s="331"/>
      <c r="BI81" s="303"/>
      <c r="BJ81" s="303"/>
      <c r="BK81" s="303"/>
      <c r="BL81" s="324"/>
      <c r="BM81" s="331"/>
      <c r="BN81" s="303"/>
      <c r="BO81" s="303"/>
      <c r="BP81" s="303"/>
      <c r="BQ81" s="324"/>
      <c r="BR81" s="331"/>
      <c r="BS81" s="303"/>
      <c r="BT81" s="303"/>
      <c r="BU81" s="2130"/>
      <c r="BV81" s="2182"/>
      <c r="BW81" s="2182"/>
      <c r="BX81" s="2182"/>
      <c r="BY81" s="2183"/>
      <c r="BZ81" s="2183"/>
      <c r="CA81" s="2183"/>
      <c r="CB81" s="2183"/>
      <c r="CC81" s="2183"/>
      <c r="CD81" s="2183"/>
      <c r="CE81" s="2183"/>
      <c r="CF81" s="2183"/>
      <c r="CG81" s="2183"/>
      <c r="CH81" s="2183"/>
      <c r="CI81" s="2183"/>
      <c r="CJ81" s="2183"/>
      <c r="CK81" s="2183"/>
      <c r="CL81" s="2183"/>
      <c r="CM81" s="2183"/>
      <c r="CN81" s="2183"/>
      <c r="CO81" s="2183"/>
      <c r="CP81" s="2183"/>
      <c r="CQ81" s="2183"/>
      <c r="CR81" s="2183"/>
      <c r="CS81" s="2183"/>
      <c r="CT81" s="2183"/>
      <c r="CU81" s="2183"/>
      <c r="CV81" s="2183"/>
      <c r="CW81" s="2183"/>
      <c r="CX81" s="2183"/>
      <c r="CY81" s="2183"/>
      <c r="CZ81" s="2183"/>
    </row>
    <row r="82" s="693" customFormat="true" ht="15" customHeight="true" x14ac:dyDescent="0.2">
      <c r="A82" s="851"/>
      <c r="B82" s="877"/>
      <c r="C82" s="960"/>
      <c r="D82" s="961"/>
      <c r="E82" s="961"/>
      <c r="F82" s="961"/>
      <c r="G82" s="962"/>
      <c r="H82" s="963"/>
      <c r="I82" s="961"/>
      <c r="J82" s="961"/>
      <c r="K82" s="961"/>
      <c r="L82" s="964"/>
      <c r="M82" s="965"/>
      <c r="N82" s="961"/>
      <c r="O82" s="961"/>
      <c r="P82" s="961"/>
      <c r="Q82" s="962"/>
      <c r="R82" s="963"/>
      <c r="S82" s="961"/>
      <c r="T82" s="961"/>
      <c r="U82" s="2088"/>
      <c r="V82" s="664"/>
      <c r="W82" s="664"/>
      <c r="X82" s="664"/>
      <c r="Y82" s="664"/>
      <c r="Z82" s="664"/>
      <c r="AA82" s="664"/>
      <c r="AB82" s="664"/>
      <c r="AC82" s="664"/>
      <c r="AD82" s="664"/>
      <c r="AE82" s="664"/>
      <c r="AF82" s="664"/>
      <c r="AG82" s="664"/>
      <c r="AH82" s="664"/>
      <c r="AI82" s="664"/>
      <c r="AJ82" s="664"/>
      <c r="AK82" s="664"/>
      <c r="AL82" s="664"/>
      <c r="AM82" s="664"/>
      <c r="AN82" s="664"/>
      <c r="AO82" s="664"/>
      <c r="AP82" s="664"/>
      <c r="AQ82" s="664"/>
      <c r="AR82" s="664"/>
      <c r="AS82" s="664"/>
      <c r="AT82" s="664"/>
      <c r="AU82" s="664"/>
      <c r="AV82" s="664"/>
      <c r="AW82" s="664"/>
      <c r="AX82" s="664"/>
      <c r="AY82" s="664"/>
      <c r="AZ82" s="216"/>
      <c r="BA82" s="237"/>
      <c r="BB82" s="154"/>
      <c r="BC82" s="323"/>
      <c r="BD82" s="303"/>
      <c r="BE82" s="303"/>
      <c r="BF82" s="303"/>
      <c r="BG82" s="324"/>
      <c r="BH82" s="331"/>
      <c r="BI82" s="303"/>
      <c r="BJ82" s="303"/>
      <c r="BK82" s="303"/>
      <c r="BL82" s="324"/>
      <c r="BM82" s="331"/>
      <c r="BN82" s="303"/>
      <c r="BO82" s="303"/>
      <c r="BP82" s="303"/>
      <c r="BQ82" s="324"/>
      <c r="BR82" s="331"/>
      <c r="BS82" s="303"/>
      <c r="BT82" s="303"/>
      <c r="BU82" s="2130"/>
      <c r="BV82" s="2182"/>
      <c r="BW82" s="2182"/>
      <c r="BX82" s="2182"/>
      <c r="BY82" s="2183"/>
      <c r="BZ82" s="2183"/>
      <c r="CA82" s="2183"/>
      <c r="CB82" s="2183"/>
      <c r="CC82" s="2183"/>
      <c r="CD82" s="2183"/>
      <c r="CE82" s="2183"/>
      <c r="CF82" s="2183"/>
      <c r="CG82" s="2183"/>
      <c r="CH82" s="2183"/>
      <c r="CI82" s="2183"/>
      <c r="CJ82" s="2183"/>
      <c r="CK82" s="2183"/>
      <c r="CL82" s="2183"/>
      <c r="CM82" s="2183"/>
      <c r="CN82" s="2183"/>
      <c r="CO82" s="2183"/>
      <c r="CP82" s="2183"/>
      <c r="CQ82" s="2183"/>
      <c r="CR82" s="2183"/>
      <c r="CS82" s="2183"/>
      <c r="CT82" s="2183"/>
      <c r="CU82" s="2183"/>
      <c r="CV82" s="2183"/>
      <c r="CW82" s="2183"/>
      <c r="CX82" s="2183"/>
      <c r="CY82" s="2183"/>
      <c r="CZ82" s="2183"/>
    </row>
    <row r="83" s="693" customFormat="true" ht="15" customHeight="true" x14ac:dyDescent="0.2">
      <c r="A83" s="851"/>
      <c r="B83" s="877"/>
      <c r="C83" s="960"/>
      <c r="D83" s="961"/>
      <c r="E83" s="961"/>
      <c r="F83" s="961"/>
      <c r="G83" s="962"/>
      <c r="H83" s="963"/>
      <c r="I83" s="961"/>
      <c r="J83" s="961"/>
      <c r="K83" s="961"/>
      <c r="L83" s="964"/>
      <c r="M83" s="965"/>
      <c r="N83" s="961"/>
      <c r="O83" s="961"/>
      <c r="P83" s="961"/>
      <c r="Q83" s="962"/>
      <c r="R83" s="963"/>
      <c r="S83" s="961"/>
      <c r="T83" s="961"/>
      <c r="U83" s="2088"/>
      <c r="V83" s="664"/>
      <c r="W83" s="664"/>
      <c r="X83" s="664"/>
      <c r="Y83" s="664"/>
      <c r="Z83" s="664"/>
      <c r="AA83" s="664"/>
      <c r="AB83" s="664"/>
      <c r="AC83" s="664"/>
      <c r="AD83" s="664"/>
      <c r="AE83" s="664"/>
      <c r="AF83" s="664"/>
      <c r="AG83" s="664"/>
      <c r="AH83" s="664"/>
      <c r="AI83" s="664"/>
      <c r="AJ83" s="664"/>
      <c r="AK83" s="664"/>
      <c r="AL83" s="664"/>
      <c r="AM83" s="664"/>
      <c r="AN83" s="664"/>
      <c r="AO83" s="664"/>
      <c r="AP83" s="664"/>
      <c r="AQ83" s="664"/>
      <c r="AR83" s="664"/>
      <c r="AS83" s="664"/>
      <c r="AT83" s="664"/>
      <c r="AU83" s="664"/>
      <c r="AV83" s="664"/>
      <c r="AW83" s="664"/>
      <c r="AX83" s="664"/>
      <c r="AY83" s="664"/>
      <c r="AZ83" s="216"/>
      <c r="BA83" s="237"/>
      <c r="BB83" s="154"/>
      <c r="BC83" s="323"/>
      <c r="BD83" s="303"/>
      <c r="BE83" s="303"/>
      <c r="BF83" s="303"/>
      <c r="BG83" s="324"/>
      <c r="BH83" s="331"/>
      <c r="BI83" s="303"/>
      <c r="BJ83" s="303"/>
      <c r="BK83" s="303"/>
      <c r="BL83" s="324"/>
      <c r="BM83" s="331"/>
      <c r="BN83" s="303"/>
      <c r="BO83" s="303"/>
      <c r="BP83" s="303"/>
      <c r="BQ83" s="324"/>
      <c r="BR83" s="331"/>
      <c r="BS83" s="303"/>
      <c r="BT83" s="303"/>
      <c r="BU83" s="2130"/>
      <c r="BV83" s="2182"/>
      <c r="BW83" s="2182"/>
      <c r="BX83" s="2182"/>
      <c r="BY83" s="2183"/>
      <c r="BZ83" s="2183"/>
      <c r="CA83" s="2183"/>
      <c r="CB83" s="2183"/>
      <c r="CC83" s="2183"/>
      <c r="CD83" s="2183"/>
      <c r="CE83" s="2183"/>
      <c r="CF83" s="2183"/>
      <c r="CG83" s="2183"/>
      <c r="CH83" s="2183"/>
      <c r="CI83" s="2183"/>
      <c r="CJ83" s="2183"/>
      <c r="CK83" s="2183"/>
      <c r="CL83" s="2183"/>
      <c r="CM83" s="2183"/>
      <c r="CN83" s="2183"/>
      <c r="CO83" s="2183"/>
      <c r="CP83" s="2183"/>
      <c r="CQ83" s="2183"/>
      <c r="CR83" s="2183"/>
      <c r="CS83" s="2183"/>
      <c r="CT83" s="2183"/>
      <c r="CU83" s="2183"/>
      <c r="CV83" s="2183"/>
      <c r="CW83" s="2183"/>
      <c r="CX83" s="2183"/>
      <c r="CY83" s="2183"/>
      <c r="CZ83" s="2183"/>
    </row>
    <row r="84" s="693" customFormat="true" ht="15" customHeight="true" x14ac:dyDescent="0.2">
      <c r="A84" s="851"/>
      <c r="B84" s="877"/>
      <c r="C84" s="960"/>
      <c r="D84" s="961"/>
      <c r="E84" s="961"/>
      <c r="F84" s="961"/>
      <c r="G84" s="962"/>
      <c r="H84" s="963"/>
      <c r="I84" s="961"/>
      <c r="J84" s="961"/>
      <c r="K84" s="961"/>
      <c r="L84" s="964"/>
      <c r="M84" s="965"/>
      <c r="N84" s="961"/>
      <c r="O84" s="961"/>
      <c r="P84" s="961"/>
      <c r="Q84" s="962"/>
      <c r="R84" s="963"/>
      <c r="S84" s="961"/>
      <c r="T84" s="961"/>
      <c r="U84" s="2088"/>
      <c r="V84" s="664"/>
      <c r="W84" s="664"/>
      <c r="X84" s="664"/>
      <c r="Y84" s="664"/>
      <c r="Z84" s="664"/>
      <c r="AA84" s="664"/>
      <c r="AB84" s="664"/>
      <c r="AC84" s="664"/>
      <c r="AD84" s="664"/>
      <c r="AE84" s="664"/>
      <c r="AF84" s="664"/>
      <c r="AG84" s="664"/>
      <c r="AH84" s="664"/>
      <c r="AI84" s="664"/>
      <c r="AJ84" s="664"/>
      <c r="AK84" s="664"/>
      <c r="AL84" s="664"/>
      <c r="AM84" s="664"/>
      <c r="AN84" s="664"/>
      <c r="AO84" s="664"/>
      <c r="AP84" s="664"/>
      <c r="AQ84" s="664"/>
      <c r="AR84" s="664"/>
      <c r="AS84" s="664"/>
      <c r="AT84" s="664"/>
      <c r="AU84" s="664"/>
      <c r="AV84" s="664"/>
      <c r="AW84" s="664"/>
      <c r="AX84" s="664"/>
      <c r="AY84" s="664"/>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2130"/>
      <c r="BV84" s="2182"/>
      <c r="BW84" s="2182"/>
      <c r="BX84" s="2182"/>
      <c r="BY84" s="2183"/>
      <c r="BZ84" s="2183"/>
      <c r="CA84" s="2183"/>
      <c r="CB84" s="2183"/>
      <c r="CC84" s="2183"/>
      <c r="CD84" s="2183"/>
      <c r="CE84" s="2183"/>
      <c r="CF84" s="2183"/>
      <c r="CG84" s="2183"/>
      <c r="CH84" s="2183"/>
      <c r="CI84" s="2183"/>
      <c r="CJ84" s="2183"/>
      <c r="CK84" s="2183"/>
      <c r="CL84" s="2183"/>
      <c r="CM84" s="2183"/>
      <c r="CN84" s="2183"/>
      <c r="CO84" s="2183"/>
      <c r="CP84" s="2183"/>
      <c r="CQ84" s="2183"/>
      <c r="CR84" s="2183"/>
      <c r="CS84" s="2183"/>
      <c r="CT84" s="2183"/>
      <c r="CU84" s="2183"/>
      <c r="CV84" s="2183"/>
      <c r="CW84" s="2183"/>
      <c r="CX84" s="2183"/>
      <c r="CY84" s="2183"/>
      <c r="CZ84" s="2183"/>
    </row>
    <row r="85" s="693" customFormat="true" ht="15" customHeight="true" x14ac:dyDescent="0.2">
      <c r="A85" s="851"/>
      <c r="B85" s="877"/>
      <c r="C85" s="960"/>
      <c r="D85" s="961"/>
      <c r="E85" s="961"/>
      <c r="F85" s="961"/>
      <c r="G85" s="962"/>
      <c r="H85" s="963"/>
      <c r="I85" s="961"/>
      <c r="J85" s="961"/>
      <c r="K85" s="961"/>
      <c r="L85" s="964"/>
      <c r="M85" s="965"/>
      <c r="N85" s="961"/>
      <c r="O85" s="961"/>
      <c r="P85" s="961"/>
      <c r="Q85" s="962"/>
      <c r="R85" s="963"/>
      <c r="S85" s="961"/>
      <c r="T85" s="961"/>
      <c r="U85" s="2088"/>
      <c r="V85" s="664"/>
      <c r="W85" s="664"/>
      <c r="X85" s="664"/>
      <c r="Y85" s="664"/>
      <c r="Z85" s="664"/>
      <c r="AA85" s="664"/>
      <c r="AB85" s="664"/>
      <c r="AC85" s="664"/>
      <c r="AD85" s="664"/>
      <c r="AE85" s="664"/>
      <c r="AF85" s="664"/>
      <c r="AG85" s="664"/>
      <c r="AH85" s="664"/>
      <c r="AI85" s="664"/>
      <c r="AJ85" s="664"/>
      <c r="AK85" s="664"/>
      <c r="AL85" s="664"/>
      <c r="AM85" s="664"/>
      <c r="AN85" s="664"/>
      <c r="AO85" s="664"/>
      <c r="AP85" s="664"/>
      <c r="AQ85" s="664"/>
      <c r="AR85" s="664"/>
      <c r="AS85" s="664"/>
      <c r="AT85" s="664"/>
      <c r="AU85" s="664"/>
      <c r="AV85" s="664"/>
      <c r="AW85" s="664"/>
      <c r="AX85" s="664"/>
      <c r="AY85" s="664"/>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2130"/>
      <c r="BV85" s="2182"/>
      <c r="BW85" s="2182"/>
      <c r="BX85" s="2182"/>
      <c r="BY85" s="2183"/>
      <c r="BZ85" s="2183"/>
      <c r="CA85" s="2183"/>
      <c r="CB85" s="2183"/>
      <c r="CC85" s="2183"/>
      <c r="CD85" s="2183"/>
      <c r="CE85" s="2183"/>
      <c r="CF85" s="2183"/>
      <c r="CG85" s="2183"/>
      <c r="CH85" s="2183"/>
      <c r="CI85" s="2183"/>
      <c r="CJ85" s="2183"/>
      <c r="CK85" s="2183"/>
      <c r="CL85" s="2183"/>
      <c r="CM85" s="2183"/>
      <c r="CN85" s="2183"/>
      <c r="CO85" s="2183"/>
      <c r="CP85" s="2183"/>
      <c r="CQ85" s="2183"/>
      <c r="CR85" s="2183"/>
      <c r="CS85" s="2183"/>
      <c r="CT85" s="2183"/>
      <c r="CU85" s="2183"/>
      <c r="CV85" s="2183"/>
      <c r="CW85" s="2183"/>
      <c r="CX85" s="2183"/>
      <c r="CY85" s="2183"/>
      <c r="CZ85" s="2183"/>
    </row>
    <row r="86" s="693" customFormat="true" ht="15" customHeight="true" x14ac:dyDescent="0.2">
      <c r="A86" s="851"/>
      <c r="B86" s="877"/>
      <c r="C86" s="960"/>
      <c r="D86" s="961"/>
      <c r="E86" s="961"/>
      <c r="F86" s="961"/>
      <c r="G86" s="962"/>
      <c r="H86" s="963"/>
      <c r="I86" s="961"/>
      <c r="J86" s="961"/>
      <c r="K86" s="961"/>
      <c r="L86" s="964"/>
      <c r="M86" s="965"/>
      <c r="N86" s="961"/>
      <c r="O86" s="961"/>
      <c r="P86" s="961"/>
      <c r="Q86" s="962"/>
      <c r="R86" s="963"/>
      <c r="S86" s="961"/>
      <c r="T86" s="961"/>
      <c r="U86" s="2088"/>
      <c r="V86" s="664"/>
      <c r="W86" s="664"/>
      <c r="X86" s="664"/>
      <c r="Y86" s="664"/>
      <c r="Z86" s="664"/>
      <c r="AA86" s="664"/>
      <c r="AB86" s="664"/>
      <c r="AC86" s="664"/>
      <c r="AD86" s="664"/>
      <c r="AE86" s="664"/>
      <c r="AF86" s="664"/>
      <c r="AG86" s="664"/>
      <c r="AH86" s="664"/>
      <c r="AI86" s="664"/>
      <c r="AJ86" s="664"/>
      <c r="AK86" s="664"/>
      <c r="AL86" s="664"/>
      <c r="AM86" s="664"/>
      <c r="AN86" s="664"/>
      <c r="AO86" s="664"/>
      <c r="AP86" s="664"/>
      <c r="AQ86" s="664"/>
      <c r="AR86" s="664"/>
      <c r="AS86" s="664"/>
      <c r="AT86" s="664"/>
      <c r="AU86" s="664"/>
      <c r="AV86" s="664"/>
      <c r="AW86" s="664"/>
      <c r="AX86" s="664"/>
      <c r="AY86" s="664"/>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2130"/>
      <c r="BV86" s="2182"/>
      <c r="BW86" s="2182"/>
      <c r="BX86" s="2182"/>
      <c r="BY86" s="2183"/>
      <c r="BZ86" s="2183"/>
      <c r="CA86" s="2183"/>
      <c r="CB86" s="2183"/>
      <c r="CC86" s="2183"/>
      <c r="CD86" s="2183"/>
      <c r="CE86" s="2183"/>
      <c r="CF86" s="2183"/>
      <c r="CG86" s="2183"/>
      <c r="CH86" s="2183"/>
      <c r="CI86" s="2183"/>
      <c r="CJ86" s="2183"/>
      <c r="CK86" s="2183"/>
      <c r="CL86" s="2183"/>
      <c r="CM86" s="2183"/>
      <c r="CN86" s="2183"/>
      <c r="CO86" s="2183"/>
      <c r="CP86" s="2183"/>
      <c r="CQ86" s="2183"/>
      <c r="CR86" s="2183"/>
      <c r="CS86" s="2183"/>
      <c r="CT86" s="2183"/>
      <c r="CU86" s="2183"/>
      <c r="CV86" s="2183"/>
      <c r="CW86" s="2183"/>
      <c r="CX86" s="2183"/>
      <c r="CY86" s="2183"/>
      <c r="CZ86" s="2183"/>
    </row>
    <row r="87" s="693" customFormat="true" ht="15" customHeight="true" x14ac:dyDescent="0.2">
      <c r="A87" s="851"/>
      <c r="B87" s="877"/>
      <c r="C87" s="960"/>
      <c r="D87" s="961"/>
      <c r="E87" s="961"/>
      <c r="F87" s="961"/>
      <c r="G87" s="962"/>
      <c r="H87" s="963"/>
      <c r="I87" s="961"/>
      <c r="J87" s="961"/>
      <c r="K87" s="961"/>
      <c r="L87" s="964"/>
      <c r="M87" s="965"/>
      <c r="N87" s="961"/>
      <c r="O87" s="961"/>
      <c r="P87" s="961"/>
      <c r="Q87" s="962"/>
      <c r="R87" s="963"/>
      <c r="S87" s="961"/>
      <c r="T87" s="961"/>
      <c r="U87" s="2088"/>
      <c r="V87" s="664"/>
      <c r="W87" s="664"/>
      <c r="X87" s="664"/>
      <c r="Y87" s="664"/>
      <c r="Z87" s="664"/>
      <c r="AA87" s="664"/>
      <c r="AB87" s="664"/>
      <c r="AC87" s="664"/>
      <c r="AD87" s="664"/>
      <c r="AE87" s="664"/>
      <c r="AF87" s="664"/>
      <c r="AG87" s="664"/>
      <c r="AH87" s="664"/>
      <c r="AI87" s="664"/>
      <c r="AJ87" s="664"/>
      <c r="AK87" s="664"/>
      <c r="AL87" s="664"/>
      <c r="AM87" s="664"/>
      <c r="AN87" s="664"/>
      <c r="AO87" s="664"/>
      <c r="AP87" s="664"/>
      <c r="AQ87" s="664"/>
      <c r="AR87" s="664"/>
      <c r="AS87" s="664"/>
      <c r="AT87" s="664"/>
      <c r="AU87" s="664"/>
      <c r="AV87" s="664"/>
      <c r="AW87" s="664"/>
      <c r="AX87" s="664"/>
      <c r="AY87" s="664"/>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2130"/>
      <c r="BV87" s="2182"/>
      <c r="BW87" s="2182"/>
      <c r="BX87" s="2182"/>
      <c r="BY87" s="2183"/>
      <c r="BZ87" s="2183"/>
      <c r="CA87" s="2183"/>
      <c r="CB87" s="2183"/>
      <c r="CC87" s="2183"/>
      <c r="CD87" s="2183"/>
      <c r="CE87" s="2183"/>
      <c r="CF87" s="2183"/>
      <c r="CG87" s="2183"/>
      <c r="CH87" s="2183"/>
      <c r="CI87" s="2183"/>
      <c r="CJ87" s="2183"/>
      <c r="CK87" s="2183"/>
      <c r="CL87" s="2183"/>
      <c r="CM87" s="2183"/>
      <c r="CN87" s="2183"/>
      <c r="CO87" s="2183"/>
      <c r="CP87" s="2183"/>
      <c r="CQ87" s="2183"/>
      <c r="CR87" s="2183"/>
      <c r="CS87" s="2183"/>
      <c r="CT87" s="2183"/>
      <c r="CU87" s="2183"/>
      <c r="CV87" s="2183"/>
      <c r="CW87" s="2183"/>
      <c r="CX87" s="2183"/>
      <c r="CY87" s="2183"/>
      <c r="CZ87" s="2183"/>
    </row>
    <row r="88" s="693" customFormat="true" ht="15" customHeight="true" x14ac:dyDescent="0.2">
      <c r="A88" s="851"/>
      <c r="B88" s="877"/>
      <c r="C88" s="960"/>
      <c r="D88" s="961"/>
      <c r="E88" s="961"/>
      <c r="F88" s="961"/>
      <c r="G88" s="962"/>
      <c r="H88" s="963"/>
      <c r="I88" s="961"/>
      <c r="J88" s="961"/>
      <c r="K88" s="961"/>
      <c r="L88" s="964"/>
      <c r="M88" s="965"/>
      <c r="N88" s="961"/>
      <c r="O88" s="961"/>
      <c r="P88" s="961"/>
      <c r="Q88" s="962"/>
      <c r="R88" s="963"/>
      <c r="S88" s="961"/>
      <c r="T88" s="961"/>
      <c r="U88" s="2088"/>
      <c r="V88" s="664"/>
      <c r="W88" s="664"/>
      <c r="X88" s="664"/>
      <c r="Y88" s="664"/>
      <c r="Z88" s="664"/>
      <c r="AA88" s="664"/>
      <c r="AB88" s="664"/>
      <c r="AC88" s="664"/>
      <c r="AD88" s="664"/>
      <c r="AE88" s="664"/>
      <c r="AF88" s="664"/>
      <c r="AG88" s="664"/>
      <c r="AH88" s="664"/>
      <c r="AI88" s="664"/>
      <c r="AJ88" s="664"/>
      <c r="AK88" s="664"/>
      <c r="AL88" s="664"/>
      <c r="AM88" s="664"/>
      <c r="AN88" s="664"/>
      <c r="AO88" s="664"/>
      <c r="AP88" s="664"/>
      <c r="AQ88" s="664"/>
      <c r="AR88" s="664"/>
      <c r="AS88" s="664"/>
      <c r="AT88" s="664"/>
      <c r="AU88" s="664"/>
      <c r="AV88" s="664"/>
      <c r="AW88" s="664"/>
      <c r="AX88" s="664"/>
      <c r="AY88" s="664"/>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2130"/>
      <c r="BV88" s="2182"/>
      <c r="BW88" s="2182"/>
      <c r="BX88" s="2182"/>
      <c r="BY88" s="2183"/>
      <c r="BZ88" s="2183"/>
      <c r="CA88" s="2183"/>
      <c r="CB88" s="2183"/>
      <c r="CC88" s="2183"/>
      <c r="CD88" s="2183"/>
      <c r="CE88" s="2183"/>
      <c r="CF88" s="2183"/>
      <c r="CG88" s="2183"/>
      <c r="CH88" s="2183"/>
      <c r="CI88" s="2183"/>
      <c r="CJ88" s="2183"/>
      <c r="CK88" s="2183"/>
      <c r="CL88" s="2183"/>
      <c r="CM88" s="2183"/>
      <c r="CN88" s="2183"/>
      <c r="CO88" s="2183"/>
      <c r="CP88" s="2183"/>
      <c r="CQ88" s="2183"/>
      <c r="CR88" s="2183"/>
      <c r="CS88" s="2183"/>
      <c r="CT88" s="2183"/>
      <c r="CU88" s="2183"/>
      <c r="CV88" s="2183"/>
      <c r="CW88" s="2183"/>
      <c r="CX88" s="2183"/>
      <c r="CY88" s="2183"/>
      <c r="CZ88" s="2183"/>
    </row>
    <row r="89" s="693" customFormat="true" ht="15" customHeight="true" x14ac:dyDescent="0.2">
      <c r="A89" s="851"/>
      <c r="B89" s="877"/>
      <c r="C89" s="960"/>
      <c r="D89" s="961"/>
      <c r="E89" s="961"/>
      <c r="F89" s="961"/>
      <c r="G89" s="962"/>
      <c r="H89" s="963"/>
      <c r="I89" s="961"/>
      <c r="J89" s="961"/>
      <c r="K89" s="961"/>
      <c r="L89" s="964"/>
      <c r="M89" s="965"/>
      <c r="N89" s="961"/>
      <c r="O89" s="961"/>
      <c r="P89" s="961"/>
      <c r="Q89" s="962"/>
      <c r="R89" s="963"/>
      <c r="S89" s="961"/>
      <c r="T89" s="961"/>
      <c r="U89" s="2088"/>
      <c r="V89" s="664"/>
      <c r="W89" s="664"/>
      <c r="X89" s="664"/>
      <c r="Y89" s="664"/>
      <c r="Z89" s="664"/>
      <c r="AA89" s="664"/>
      <c r="AB89" s="664"/>
      <c r="AC89" s="664"/>
      <c r="AD89" s="664"/>
      <c r="AE89" s="664"/>
      <c r="AF89" s="664"/>
      <c r="AG89" s="664"/>
      <c r="AH89" s="664"/>
      <c r="AI89" s="664"/>
      <c r="AJ89" s="664"/>
      <c r="AK89" s="664"/>
      <c r="AL89" s="664"/>
      <c r="AM89" s="664"/>
      <c r="AN89" s="664"/>
      <c r="AO89" s="664"/>
      <c r="AP89" s="664"/>
      <c r="AQ89" s="664"/>
      <c r="AR89" s="664"/>
      <c r="AS89" s="664"/>
      <c r="AT89" s="664"/>
      <c r="AU89" s="664"/>
      <c r="AV89" s="664"/>
      <c r="AW89" s="664"/>
      <c r="AX89" s="664"/>
      <c r="AY89" s="664"/>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2130"/>
      <c r="BV89" s="2182"/>
      <c r="BW89" s="2182"/>
      <c r="BX89" s="2182"/>
      <c r="BY89" s="2183"/>
      <c r="BZ89" s="2183"/>
      <c r="CA89" s="2183"/>
      <c r="CB89" s="2183"/>
      <c r="CC89" s="2183"/>
      <c r="CD89" s="2183"/>
      <c r="CE89" s="2183"/>
      <c r="CF89" s="2183"/>
      <c r="CG89" s="2183"/>
      <c r="CH89" s="2183"/>
      <c r="CI89" s="2183"/>
      <c r="CJ89" s="2183"/>
      <c r="CK89" s="2183"/>
      <c r="CL89" s="2183"/>
      <c r="CM89" s="2183"/>
      <c r="CN89" s="2183"/>
      <c r="CO89" s="2183"/>
      <c r="CP89" s="2183"/>
      <c r="CQ89" s="2183"/>
      <c r="CR89" s="2183"/>
      <c r="CS89" s="2183"/>
      <c r="CT89" s="2183"/>
      <c r="CU89" s="2183"/>
      <c r="CV89" s="2183"/>
      <c r="CW89" s="2183"/>
      <c r="CX89" s="2183"/>
      <c r="CY89" s="2183"/>
      <c r="CZ89" s="2183"/>
    </row>
    <row r="90" s="693" customFormat="true" ht="15" customHeight="true" x14ac:dyDescent="0.2">
      <c r="A90" s="852"/>
      <c r="B90" s="878"/>
      <c r="C90" s="966"/>
      <c r="D90" s="967"/>
      <c r="E90" s="967"/>
      <c r="F90" s="967"/>
      <c r="G90" s="968"/>
      <c r="H90" s="969"/>
      <c r="I90" s="967"/>
      <c r="J90" s="967"/>
      <c r="K90" s="967"/>
      <c r="L90" s="970"/>
      <c r="M90" s="971"/>
      <c r="N90" s="967"/>
      <c r="O90" s="967"/>
      <c r="P90" s="967"/>
      <c r="Q90" s="968"/>
      <c r="R90" s="969"/>
      <c r="S90" s="967"/>
      <c r="T90" s="967"/>
      <c r="U90" s="2089"/>
      <c r="V90" s="664"/>
      <c r="W90" s="664"/>
      <c r="X90" s="664"/>
      <c r="Y90" s="664"/>
      <c r="Z90" s="664"/>
      <c r="AA90" s="664"/>
      <c r="AB90" s="664"/>
      <c r="AC90" s="664"/>
      <c r="AD90" s="664"/>
      <c r="AE90" s="664"/>
      <c r="AF90" s="664"/>
      <c r="AG90" s="664"/>
      <c r="AH90" s="664"/>
      <c r="AI90" s="664"/>
      <c r="AJ90" s="664"/>
      <c r="AK90" s="664"/>
      <c r="AL90" s="664"/>
      <c r="AM90" s="664"/>
      <c r="AN90" s="664"/>
      <c r="AO90" s="664"/>
      <c r="AP90" s="664"/>
      <c r="AQ90" s="664"/>
      <c r="AR90" s="664"/>
      <c r="AS90" s="664"/>
      <c r="AT90" s="664"/>
      <c r="AU90" s="664"/>
      <c r="AV90" s="664"/>
      <c r="AW90" s="664"/>
      <c r="AX90" s="664"/>
      <c r="AY90" s="664"/>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2130"/>
      <c r="BV90" s="2182"/>
      <c r="BW90" s="2182"/>
      <c r="BX90" s="2182"/>
      <c r="BY90" s="2183"/>
      <c r="BZ90" s="2183"/>
      <c r="CA90" s="2183"/>
      <c r="CB90" s="2183"/>
      <c r="CC90" s="2183"/>
      <c r="CD90" s="2183"/>
      <c r="CE90" s="2183"/>
      <c r="CF90" s="2183"/>
      <c r="CG90" s="2183"/>
      <c r="CH90" s="2183"/>
      <c r="CI90" s="2183"/>
      <c r="CJ90" s="2183"/>
      <c r="CK90" s="2183"/>
      <c r="CL90" s="2183"/>
      <c r="CM90" s="2183"/>
      <c r="CN90" s="2183"/>
      <c r="CO90" s="2183"/>
      <c r="CP90" s="2183"/>
      <c r="CQ90" s="2183"/>
      <c r="CR90" s="2183"/>
      <c r="CS90" s="2183"/>
      <c r="CT90" s="2183"/>
      <c r="CU90" s="2183"/>
      <c r="CV90" s="2183"/>
      <c r="CW90" s="2183"/>
      <c r="CX90" s="2183"/>
      <c r="CY90" s="2183"/>
      <c r="CZ90" s="2183"/>
    </row>
    <row r="91" s="693" customFormat="true" ht="15" customHeight="true" x14ac:dyDescent="0.2">
      <c r="A91" s="768"/>
      <c r="B91" s="879"/>
      <c r="C91" s="972"/>
      <c r="D91" s="934"/>
      <c r="E91" s="934"/>
      <c r="F91" s="934"/>
      <c r="G91" s="935"/>
      <c r="H91" s="973"/>
      <c r="I91" s="934"/>
      <c r="J91" s="934"/>
      <c r="K91" s="934"/>
      <c r="L91" s="974"/>
      <c r="M91" s="972"/>
      <c r="N91" s="934"/>
      <c r="O91" s="934"/>
      <c r="P91" s="934"/>
      <c r="Q91" s="935"/>
      <c r="R91" s="973"/>
      <c r="S91" s="934"/>
      <c r="T91" s="934"/>
      <c r="U91" s="974"/>
      <c r="V91" s="664"/>
      <c r="W91" s="664"/>
      <c r="X91" s="664"/>
      <c r="Y91" s="664"/>
      <c r="Z91" s="664"/>
      <c r="AA91" s="664"/>
      <c r="AB91" s="664"/>
      <c r="AC91" s="664"/>
      <c r="AD91" s="664"/>
      <c r="AE91" s="664"/>
      <c r="AF91" s="664"/>
      <c r="AG91" s="664"/>
      <c r="AH91" s="664"/>
      <c r="AI91" s="664"/>
      <c r="AJ91" s="664"/>
      <c r="AK91" s="664"/>
      <c r="AL91" s="664"/>
      <c r="AM91" s="664"/>
      <c r="AN91" s="664"/>
      <c r="AO91" s="664"/>
      <c r="AP91" s="664"/>
      <c r="AQ91" s="664"/>
      <c r="AR91" s="664"/>
      <c r="AS91" s="664"/>
      <c r="AT91" s="664"/>
      <c r="AU91" s="664"/>
      <c r="AV91" s="664"/>
      <c r="AW91" s="664"/>
      <c r="AX91" s="664"/>
      <c r="AY91" s="664"/>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2130"/>
      <c r="BV91" s="2182"/>
      <c r="BW91" s="2182"/>
      <c r="BX91" s="2182"/>
      <c r="BY91" s="2183"/>
      <c r="BZ91" s="2183"/>
      <c r="CA91" s="2183"/>
      <c r="CB91" s="2183"/>
      <c r="CC91" s="2183"/>
      <c r="CD91" s="2183"/>
      <c r="CE91" s="2183"/>
      <c r="CF91" s="2183"/>
      <c r="CG91" s="2183"/>
      <c r="CH91" s="2183"/>
      <c r="CI91" s="2183"/>
      <c r="CJ91" s="2183"/>
      <c r="CK91" s="2183"/>
      <c r="CL91" s="2183"/>
      <c r="CM91" s="2183"/>
      <c r="CN91" s="2183"/>
      <c r="CO91" s="2183"/>
      <c r="CP91" s="2183"/>
      <c r="CQ91" s="2183"/>
      <c r="CR91" s="2183"/>
      <c r="CS91" s="2183"/>
      <c r="CT91" s="2183"/>
      <c r="CU91" s="2183"/>
      <c r="CV91" s="2183"/>
      <c r="CW91" s="2183"/>
      <c r="CX91" s="2183"/>
      <c r="CY91" s="2183"/>
      <c r="CZ91" s="2183"/>
    </row>
    <row r="92" s="693" customFormat="true" ht="15" customHeight="true" x14ac:dyDescent="0.2">
      <c r="A92" s="768"/>
      <c r="B92" s="879"/>
      <c r="C92" s="972"/>
      <c r="D92" s="934"/>
      <c r="E92" s="934"/>
      <c r="F92" s="934"/>
      <c r="G92" s="935"/>
      <c r="H92" s="973"/>
      <c r="I92" s="934"/>
      <c r="J92" s="934"/>
      <c r="K92" s="934"/>
      <c r="L92" s="974"/>
      <c r="M92" s="972"/>
      <c r="N92" s="934"/>
      <c r="O92" s="934"/>
      <c r="P92" s="934"/>
      <c r="Q92" s="935"/>
      <c r="R92" s="973"/>
      <c r="S92" s="934"/>
      <c r="T92" s="934"/>
      <c r="U92" s="974"/>
      <c r="V92" s="664"/>
      <c r="W92" s="664"/>
      <c r="X92" s="664"/>
      <c r="Y92" s="664"/>
      <c r="Z92" s="664"/>
      <c r="AA92" s="664"/>
      <c r="AB92" s="664"/>
      <c r="AC92" s="664"/>
      <c r="AD92" s="664"/>
      <c r="AE92" s="664"/>
      <c r="AF92" s="664"/>
      <c r="AG92" s="664"/>
      <c r="AH92" s="664"/>
      <c r="AI92" s="664"/>
      <c r="AJ92" s="664"/>
      <c r="AK92" s="664"/>
      <c r="AL92" s="664"/>
      <c r="AM92" s="664"/>
      <c r="AN92" s="664"/>
      <c r="AO92" s="664"/>
      <c r="AP92" s="664"/>
      <c r="AQ92" s="664"/>
      <c r="AR92" s="664"/>
      <c r="AS92" s="664"/>
      <c r="AT92" s="664"/>
      <c r="AU92" s="664"/>
      <c r="AV92" s="664"/>
      <c r="AW92" s="664"/>
      <c r="AX92" s="664"/>
      <c r="AY92" s="664"/>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2130"/>
      <c r="BV92" s="2182"/>
      <c r="BW92" s="2182"/>
      <c r="BX92" s="2182"/>
      <c r="BY92" s="2183"/>
      <c r="BZ92" s="2183"/>
      <c r="CA92" s="2183"/>
      <c r="CB92" s="2183"/>
      <c r="CC92" s="2183"/>
      <c r="CD92" s="2183"/>
      <c r="CE92" s="2183"/>
      <c r="CF92" s="2183"/>
      <c r="CG92" s="2183"/>
      <c r="CH92" s="2183"/>
      <c r="CI92" s="2183"/>
      <c r="CJ92" s="2183"/>
      <c r="CK92" s="2183"/>
      <c r="CL92" s="2183"/>
      <c r="CM92" s="2183"/>
      <c r="CN92" s="2183"/>
      <c r="CO92" s="2183"/>
      <c r="CP92" s="2183"/>
      <c r="CQ92" s="2183"/>
      <c r="CR92" s="2183"/>
      <c r="CS92" s="2183"/>
      <c r="CT92" s="2183"/>
      <c r="CU92" s="2183"/>
      <c r="CV92" s="2183"/>
      <c r="CW92" s="2183"/>
      <c r="CX92" s="2183"/>
      <c r="CY92" s="2183"/>
      <c r="CZ92" s="2183"/>
    </row>
    <row r="93" s="693" customFormat="true" ht="15" customHeight="true" x14ac:dyDescent="0.2">
      <c r="A93" s="853"/>
      <c r="B93" s="880"/>
      <c r="C93" s="773"/>
      <c r="D93" s="774"/>
      <c r="E93" s="774"/>
      <c r="F93" s="774"/>
      <c r="G93" s="833"/>
      <c r="H93" s="821"/>
      <c r="I93" s="774"/>
      <c r="J93" s="774"/>
      <c r="K93" s="774"/>
      <c r="L93" s="794"/>
      <c r="M93" s="773"/>
      <c r="N93" s="774"/>
      <c r="O93" s="774"/>
      <c r="P93" s="774"/>
      <c r="Q93" s="833"/>
      <c r="R93" s="821"/>
      <c r="S93" s="774"/>
      <c r="T93" s="774"/>
      <c r="U93" s="794"/>
      <c r="V93" s="664"/>
      <c r="W93" s="664"/>
      <c r="X93" s="664"/>
      <c r="Y93" s="664"/>
      <c r="Z93" s="664"/>
      <c r="AA93" s="664"/>
      <c r="AB93" s="664"/>
      <c r="AC93" s="664"/>
      <c r="AD93" s="664"/>
      <c r="AE93" s="664"/>
      <c r="AF93" s="664"/>
      <c r="AG93" s="664"/>
      <c r="AH93" s="664"/>
      <c r="AI93" s="664"/>
      <c r="AJ93" s="664"/>
      <c r="AK93" s="664"/>
      <c r="AL93" s="664"/>
      <c r="AM93" s="664"/>
      <c r="AN93" s="664"/>
      <c r="AO93" s="664"/>
      <c r="AP93" s="664"/>
      <c r="AQ93" s="664"/>
      <c r="AR93" s="664"/>
      <c r="AS93" s="664"/>
      <c r="AT93" s="664"/>
      <c r="AU93" s="664"/>
      <c r="AV93" s="664"/>
      <c r="AW93" s="664"/>
      <c r="AX93" s="664"/>
      <c r="AY93" s="664"/>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2130"/>
      <c r="BV93" s="2182"/>
      <c r="BW93" s="2182"/>
      <c r="BX93" s="2182"/>
      <c r="BY93" s="2183"/>
      <c r="BZ93" s="2183"/>
      <c r="CA93" s="2183"/>
      <c r="CB93" s="2183"/>
      <c r="CC93" s="2183"/>
      <c r="CD93" s="2183"/>
      <c r="CE93" s="2183"/>
      <c r="CF93" s="2183"/>
      <c r="CG93" s="2183"/>
      <c r="CH93" s="2183"/>
      <c r="CI93" s="2183"/>
      <c r="CJ93" s="2183"/>
      <c r="CK93" s="2183"/>
      <c r="CL93" s="2183"/>
      <c r="CM93" s="2183"/>
      <c r="CN93" s="2183"/>
      <c r="CO93" s="2183"/>
      <c r="CP93" s="2183"/>
      <c r="CQ93" s="2183"/>
      <c r="CR93" s="2183"/>
      <c r="CS93" s="2183"/>
      <c r="CT93" s="2183"/>
      <c r="CU93" s="2183"/>
      <c r="CV93" s="2183"/>
      <c r="CW93" s="2183"/>
      <c r="CX93" s="2183"/>
      <c r="CY93" s="2183"/>
      <c r="CZ93" s="2183"/>
    </row>
    <row r="94" s="693" customFormat="true" ht="15" customHeight="true" x14ac:dyDescent="0.2">
      <c r="A94" s="1101"/>
      <c r="B94" s="880"/>
      <c r="C94" s="773"/>
      <c r="D94" s="775"/>
      <c r="E94" s="775"/>
      <c r="F94" s="775"/>
      <c r="G94" s="834"/>
      <c r="H94" s="821"/>
      <c r="I94" s="775"/>
      <c r="J94" s="775"/>
      <c r="K94" s="775"/>
      <c r="L94" s="795"/>
      <c r="M94" s="773"/>
      <c r="N94" s="775"/>
      <c r="O94" s="775"/>
      <c r="P94" s="775"/>
      <c r="Q94" s="834"/>
      <c r="R94" s="821"/>
      <c r="S94" s="775"/>
      <c r="T94" s="775"/>
      <c r="U94" s="795"/>
      <c r="V94" s="664"/>
      <c r="W94" s="664"/>
      <c r="X94" s="664"/>
      <c r="Y94" s="664"/>
      <c r="Z94" s="664"/>
      <c r="AA94" s="664"/>
      <c r="AB94" s="664"/>
      <c r="AC94" s="664"/>
      <c r="AD94" s="664"/>
      <c r="AE94" s="664"/>
      <c r="AF94" s="664"/>
      <c r="AG94" s="664"/>
      <c r="AH94" s="664"/>
      <c r="AI94" s="664"/>
      <c r="AJ94" s="664"/>
      <c r="AK94" s="664"/>
      <c r="AL94" s="664"/>
      <c r="AM94" s="664"/>
      <c r="AN94" s="664"/>
      <c r="AO94" s="664"/>
      <c r="AP94" s="664"/>
      <c r="AQ94" s="664"/>
      <c r="AR94" s="664"/>
      <c r="AS94" s="664"/>
      <c r="AT94" s="664"/>
      <c r="AU94" s="664"/>
      <c r="AV94" s="664"/>
      <c r="AW94" s="664"/>
      <c r="AX94" s="664"/>
      <c r="AY94" s="664"/>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2130"/>
      <c r="BV94" s="2182"/>
      <c r="BW94" s="2182"/>
      <c r="BX94" s="2182"/>
      <c r="BY94" s="2183"/>
      <c r="BZ94" s="2183"/>
      <c r="CA94" s="2183"/>
      <c r="CB94" s="2183"/>
      <c r="CC94" s="2183"/>
      <c r="CD94" s="2183"/>
      <c r="CE94" s="2183"/>
      <c r="CF94" s="2183"/>
      <c r="CG94" s="2183"/>
      <c r="CH94" s="2183"/>
      <c r="CI94" s="2183"/>
      <c r="CJ94" s="2183"/>
      <c r="CK94" s="2183"/>
      <c r="CL94" s="2183"/>
      <c r="CM94" s="2183"/>
      <c r="CN94" s="2183"/>
      <c r="CO94" s="2183"/>
      <c r="CP94" s="2183"/>
      <c r="CQ94" s="2183"/>
      <c r="CR94" s="2183"/>
      <c r="CS94" s="2183"/>
      <c r="CT94" s="2183"/>
      <c r="CU94" s="2183"/>
      <c r="CV94" s="2183"/>
      <c r="CW94" s="2183"/>
      <c r="CX94" s="2183"/>
      <c r="CY94" s="2183"/>
      <c r="CZ94" s="2183"/>
    </row>
    <row r="95" s="693" customFormat="true" ht="15" customHeight="true" x14ac:dyDescent="0.2">
      <c r="A95" s="853"/>
      <c r="B95" s="881"/>
      <c r="C95" s="975"/>
      <c r="D95" s="976"/>
      <c r="E95" s="976"/>
      <c r="F95" s="976"/>
      <c r="G95" s="977"/>
      <c r="H95" s="978"/>
      <c r="I95" s="976"/>
      <c r="J95" s="976"/>
      <c r="K95" s="976"/>
      <c r="L95" s="979"/>
      <c r="M95" s="975"/>
      <c r="N95" s="976"/>
      <c r="O95" s="976"/>
      <c r="P95" s="976"/>
      <c r="Q95" s="977"/>
      <c r="R95" s="978"/>
      <c r="S95" s="976"/>
      <c r="T95" s="976"/>
      <c r="U95" s="979"/>
      <c r="V95" s="664"/>
      <c r="W95" s="664"/>
      <c r="X95" s="664"/>
      <c r="Y95" s="664"/>
      <c r="Z95" s="664"/>
      <c r="AA95" s="664"/>
      <c r="AB95" s="664"/>
      <c r="AC95" s="664"/>
      <c r="AD95" s="664"/>
      <c r="AE95" s="664"/>
      <c r="AF95" s="664"/>
      <c r="AG95" s="664"/>
      <c r="AH95" s="664"/>
      <c r="AI95" s="664"/>
      <c r="AJ95" s="664"/>
      <c r="AK95" s="664"/>
      <c r="AL95" s="664"/>
      <c r="AM95" s="664"/>
      <c r="AN95" s="664"/>
      <c r="AO95" s="664"/>
      <c r="AP95" s="664"/>
      <c r="AQ95" s="664"/>
      <c r="AR95" s="664"/>
      <c r="AS95" s="664"/>
      <c r="AT95" s="664"/>
      <c r="AU95" s="664"/>
      <c r="AV95" s="664"/>
      <c r="AW95" s="664"/>
      <c r="AX95" s="664"/>
      <c r="AY95" s="664"/>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2130"/>
      <c r="BV95" s="2182"/>
      <c r="BW95" s="2182"/>
      <c r="BX95" s="2182"/>
      <c r="BY95" s="2183"/>
      <c r="BZ95" s="2183"/>
      <c r="CA95" s="2183"/>
      <c r="CB95" s="2183"/>
      <c r="CC95" s="2183"/>
      <c r="CD95" s="2183"/>
      <c r="CE95" s="2183"/>
      <c r="CF95" s="2183"/>
      <c r="CG95" s="2183"/>
      <c r="CH95" s="2183"/>
      <c r="CI95" s="2183"/>
      <c r="CJ95" s="2183"/>
      <c r="CK95" s="2183"/>
      <c r="CL95" s="2183"/>
      <c r="CM95" s="2183"/>
      <c r="CN95" s="2183"/>
      <c r="CO95" s="2183"/>
      <c r="CP95" s="2183"/>
      <c r="CQ95" s="2183"/>
      <c r="CR95" s="2183"/>
      <c r="CS95" s="2183"/>
      <c r="CT95" s="2183"/>
      <c r="CU95" s="2183"/>
      <c r="CV95" s="2183"/>
      <c r="CW95" s="2183"/>
      <c r="CX95" s="2183"/>
      <c r="CY95" s="2183"/>
      <c r="CZ95" s="2183"/>
    </row>
    <row r="96" s="131" customFormat="true" ht="15" customHeight="true" x14ac:dyDescent="0.2">
      <c r="A96" s="1101"/>
      <c r="B96" s="881"/>
      <c r="C96" s="975"/>
      <c r="D96" s="976"/>
      <c r="E96" s="976"/>
      <c r="F96" s="976"/>
      <c r="G96" s="977"/>
      <c r="H96" s="978"/>
      <c r="I96" s="976"/>
      <c r="J96" s="976"/>
      <c r="K96" s="976"/>
      <c r="L96" s="979"/>
      <c r="M96" s="975"/>
      <c r="N96" s="976"/>
      <c r="O96" s="976"/>
      <c r="P96" s="976"/>
      <c r="Q96" s="977"/>
      <c r="R96" s="978"/>
      <c r="S96" s="976"/>
      <c r="T96" s="976"/>
      <c r="U96" s="979"/>
      <c r="V96" s="664"/>
      <c r="W96" s="664"/>
      <c r="X96" s="664"/>
      <c r="Y96" s="664"/>
      <c r="Z96" s="664"/>
      <c r="AA96" s="664"/>
      <c r="AB96" s="664"/>
      <c r="AC96" s="664"/>
      <c r="AD96" s="664"/>
      <c r="AE96" s="664"/>
      <c r="AF96" s="664"/>
      <c r="AG96" s="664"/>
      <c r="AH96" s="664"/>
      <c r="AI96" s="664"/>
      <c r="AJ96" s="664"/>
      <c r="AK96" s="664"/>
      <c r="AL96" s="664"/>
      <c r="AM96" s="664"/>
      <c r="AN96" s="664"/>
      <c r="AO96" s="664"/>
      <c r="AP96" s="664"/>
      <c r="AQ96" s="664"/>
      <c r="AR96" s="664"/>
      <c r="AS96" s="664"/>
      <c r="AT96" s="664"/>
      <c r="AU96" s="664"/>
      <c r="AV96" s="664"/>
      <c r="AW96" s="664"/>
      <c r="AX96" s="664"/>
      <c r="AY96" s="664"/>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2130"/>
      <c r="BV96" s="2182"/>
      <c r="BW96" s="2182"/>
      <c r="BX96" s="2182"/>
      <c r="BY96" s="2183"/>
      <c r="BZ96" s="2183"/>
      <c r="CA96" s="2183"/>
      <c r="CB96" s="2183"/>
      <c r="CC96" s="2183"/>
      <c r="CD96" s="2183"/>
      <c r="CE96" s="2183"/>
      <c r="CF96" s="2183"/>
      <c r="CG96" s="2183"/>
      <c r="CH96" s="2183"/>
      <c r="CI96" s="2183"/>
      <c r="CJ96" s="2183"/>
      <c r="CK96" s="2183"/>
      <c r="CL96" s="2183"/>
      <c r="CM96" s="2183"/>
      <c r="CN96" s="2183"/>
      <c r="CO96" s="2183"/>
      <c r="CP96" s="2183"/>
      <c r="CQ96" s="2183"/>
      <c r="CR96" s="2183"/>
      <c r="CS96" s="2183"/>
      <c r="CT96" s="2183"/>
      <c r="CU96" s="2183"/>
      <c r="CV96" s="2183"/>
      <c r="CW96" s="2183"/>
      <c r="CX96" s="2183"/>
      <c r="CY96" s="2183"/>
      <c r="CZ96" s="2183"/>
    </row>
    <row r="97" s="131" customFormat="true" ht="15" customHeight="true" x14ac:dyDescent="0.2">
      <c r="A97" s="853"/>
      <c r="B97" s="881"/>
      <c r="C97" s="975"/>
      <c r="D97" s="976"/>
      <c r="E97" s="976"/>
      <c r="F97" s="976"/>
      <c r="G97" s="977"/>
      <c r="H97" s="978"/>
      <c r="I97" s="976"/>
      <c r="J97" s="976"/>
      <c r="K97" s="976"/>
      <c r="L97" s="979"/>
      <c r="M97" s="975"/>
      <c r="N97" s="976"/>
      <c r="O97" s="976"/>
      <c r="P97" s="976"/>
      <c r="Q97" s="977"/>
      <c r="R97" s="978"/>
      <c r="S97" s="976"/>
      <c r="T97" s="976"/>
      <c r="U97" s="979"/>
      <c r="V97" s="664"/>
      <c r="W97" s="664"/>
      <c r="X97" s="664"/>
      <c r="Y97" s="664"/>
      <c r="Z97" s="664"/>
      <c r="AA97" s="664"/>
      <c r="AB97" s="664"/>
      <c r="AC97" s="664"/>
      <c r="AD97" s="664"/>
      <c r="AE97" s="664"/>
      <c r="AF97" s="664"/>
      <c r="AG97" s="664"/>
      <c r="AH97" s="664"/>
      <c r="AI97" s="664"/>
      <c r="AJ97" s="664"/>
      <c r="AK97" s="664"/>
      <c r="AL97" s="664"/>
      <c r="AM97" s="664"/>
      <c r="AN97" s="664"/>
      <c r="AO97" s="664"/>
      <c r="AP97" s="664"/>
      <c r="AQ97" s="664"/>
      <c r="AR97" s="664"/>
      <c r="AS97" s="664"/>
      <c r="AT97" s="664"/>
      <c r="AU97" s="664"/>
      <c r="AV97" s="664"/>
      <c r="AW97" s="664"/>
      <c r="AX97" s="664"/>
      <c r="AY97" s="664"/>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2130"/>
      <c r="BV97" s="2182"/>
      <c r="BW97" s="2182"/>
      <c r="BX97" s="2182"/>
      <c r="BY97" s="2183"/>
      <c r="BZ97" s="2183"/>
      <c r="CA97" s="2183"/>
      <c r="CB97" s="2183"/>
      <c r="CC97" s="2183"/>
      <c r="CD97" s="2183"/>
      <c r="CE97" s="2183"/>
      <c r="CF97" s="2183"/>
      <c r="CG97" s="2183"/>
      <c r="CH97" s="2183"/>
      <c r="CI97" s="2183"/>
      <c r="CJ97" s="2183"/>
      <c r="CK97" s="2183"/>
      <c r="CL97" s="2183"/>
      <c r="CM97" s="2183"/>
      <c r="CN97" s="2183"/>
      <c r="CO97" s="2183"/>
      <c r="CP97" s="2183"/>
      <c r="CQ97" s="2183"/>
      <c r="CR97" s="2183"/>
      <c r="CS97" s="2183"/>
      <c r="CT97" s="2183"/>
      <c r="CU97" s="2183"/>
      <c r="CV97" s="2183"/>
      <c r="CW97" s="2183"/>
      <c r="CX97" s="2183"/>
      <c r="CY97" s="2183"/>
      <c r="CZ97" s="2183"/>
    </row>
    <row r="98" s="131" customFormat="true" ht="15" customHeight="true" x14ac:dyDescent="0.2">
      <c r="A98" s="1101"/>
      <c r="B98" s="881"/>
      <c r="C98" s="975"/>
      <c r="D98" s="976"/>
      <c r="E98" s="976"/>
      <c r="F98" s="976"/>
      <c r="G98" s="977"/>
      <c r="H98" s="978"/>
      <c r="I98" s="976"/>
      <c r="J98" s="976"/>
      <c r="K98" s="976"/>
      <c r="L98" s="979"/>
      <c r="M98" s="975"/>
      <c r="N98" s="976"/>
      <c r="O98" s="976"/>
      <c r="P98" s="976"/>
      <c r="Q98" s="977"/>
      <c r="R98" s="978"/>
      <c r="S98" s="976"/>
      <c r="T98" s="976"/>
      <c r="U98" s="979"/>
      <c r="V98" s="664"/>
      <c r="W98" s="664"/>
      <c r="X98" s="664"/>
      <c r="Y98" s="664"/>
      <c r="Z98" s="664"/>
      <c r="AA98" s="664"/>
      <c r="AB98" s="664"/>
      <c r="AC98" s="664"/>
      <c r="AD98" s="664"/>
      <c r="AE98" s="664"/>
      <c r="AF98" s="664"/>
      <c r="AG98" s="664"/>
      <c r="AH98" s="664"/>
      <c r="AI98" s="664"/>
      <c r="AJ98" s="664"/>
      <c r="AK98" s="664"/>
      <c r="AL98" s="664"/>
      <c r="AM98" s="664"/>
      <c r="AN98" s="664"/>
      <c r="AO98" s="664"/>
      <c r="AP98" s="664"/>
      <c r="AQ98" s="664"/>
      <c r="AR98" s="664"/>
      <c r="AS98" s="664"/>
      <c r="AT98" s="664"/>
      <c r="AU98" s="664"/>
      <c r="AV98" s="664"/>
      <c r="AW98" s="664"/>
      <c r="AX98" s="664"/>
      <c r="AY98" s="664"/>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2130"/>
      <c r="BV98" s="2182"/>
      <c r="BW98" s="2182"/>
      <c r="BX98" s="2182"/>
      <c r="BY98" s="2183"/>
      <c r="BZ98" s="2183"/>
      <c r="CA98" s="2183"/>
      <c r="CB98" s="2183"/>
      <c r="CC98" s="2183"/>
      <c r="CD98" s="2183"/>
      <c r="CE98" s="2183"/>
      <c r="CF98" s="2183"/>
      <c r="CG98" s="2183"/>
      <c r="CH98" s="2183"/>
      <c r="CI98" s="2183"/>
      <c r="CJ98" s="2183"/>
      <c r="CK98" s="2183"/>
      <c r="CL98" s="2183"/>
      <c r="CM98" s="2183"/>
      <c r="CN98" s="2183"/>
      <c r="CO98" s="2183"/>
      <c r="CP98" s="2183"/>
      <c r="CQ98" s="2183"/>
      <c r="CR98" s="2183"/>
      <c r="CS98" s="2183"/>
      <c r="CT98" s="2183"/>
      <c r="CU98" s="2183"/>
      <c r="CV98" s="2183"/>
      <c r="CW98" s="2183"/>
      <c r="CX98" s="2183"/>
      <c r="CY98" s="2183"/>
      <c r="CZ98" s="2183"/>
    </row>
    <row r="99" s="131" customFormat="true" ht="15" customHeight="true" x14ac:dyDescent="0.2">
      <c r="A99" s="1101"/>
      <c r="B99" s="881"/>
      <c r="C99" s="975"/>
      <c r="D99" s="976"/>
      <c r="E99" s="976"/>
      <c r="F99" s="976"/>
      <c r="G99" s="977"/>
      <c r="H99" s="978"/>
      <c r="I99" s="976"/>
      <c r="J99" s="976"/>
      <c r="K99" s="976"/>
      <c r="L99" s="979"/>
      <c r="M99" s="975"/>
      <c r="N99" s="976"/>
      <c r="O99" s="976"/>
      <c r="P99" s="976"/>
      <c r="Q99" s="977"/>
      <c r="R99" s="978"/>
      <c r="S99" s="976"/>
      <c r="T99" s="976"/>
      <c r="U99" s="979"/>
      <c r="V99" s="664"/>
      <c r="W99" s="664"/>
      <c r="X99" s="664"/>
      <c r="Y99" s="664"/>
      <c r="Z99" s="664"/>
      <c r="AA99" s="664"/>
      <c r="AB99" s="664"/>
      <c r="AC99" s="664"/>
      <c r="AD99" s="664"/>
      <c r="AE99" s="664"/>
      <c r="AF99" s="664"/>
      <c r="AG99" s="664"/>
      <c r="AH99" s="664"/>
      <c r="AI99" s="664"/>
      <c r="AJ99" s="664"/>
      <c r="AK99" s="664"/>
      <c r="AL99" s="664"/>
      <c r="AM99" s="664"/>
      <c r="AN99" s="664"/>
      <c r="AO99" s="664"/>
      <c r="AP99" s="664"/>
      <c r="AQ99" s="664"/>
      <c r="AR99" s="664"/>
      <c r="AS99" s="664"/>
      <c r="AT99" s="664"/>
      <c r="AU99" s="664"/>
      <c r="AV99" s="664"/>
      <c r="AW99" s="664"/>
      <c r="AX99" s="664"/>
      <c r="AY99" s="664"/>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2130"/>
      <c r="BV99" s="2182"/>
      <c r="BW99" s="2182"/>
      <c r="BX99" s="2182"/>
      <c r="BY99" s="2183"/>
      <c r="BZ99" s="2183"/>
      <c r="CA99" s="2183"/>
      <c r="CB99" s="2183"/>
      <c r="CC99" s="2183"/>
      <c r="CD99" s="2183"/>
      <c r="CE99" s="2183"/>
      <c r="CF99" s="2183"/>
      <c r="CG99" s="2183"/>
      <c r="CH99" s="2183"/>
      <c r="CI99" s="2183"/>
      <c r="CJ99" s="2183"/>
      <c r="CK99" s="2183"/>
      <c r="CL99" s="2183"/>
      <c r="CM99" s="2183"/>
      <c r="CN99" s="2183"/>
      <c r="CO99" s="2183"/>
      <c r="CP99" s="2183"/>
      <c r="CQ99" s="2183"/>
      <c r="CR99" s="2183"/>
      <c r="CS99" s="2183"/>
      <c r="CT99" s="2183"/>
      <c r="CU99" s="2183"/>
      <c r="CV99" s="2183"/>
      <c r="CW99" s="2183"/>
      <c r="CX99" s="2183"/>
      <c r="CY99" s="2183"/>
      <c r="CZ99" s="2183"/>
    </row>
    <row r="100" s="131" customFormat="true" ht="15" customHeight="true" x14ac:dyDescent="0.2">
      <c r="A100" s="1101"/>
      <c r="B100" s="881"/>
      <c r="C100" s="975"/>
      <c r="D100" s="976"/>
      <c r="E100" s="976"/>
      <c r="F100" s="976"/>
      <c r="G100" s="977"/>
      <c r="H100" s="978"/>
      <c r="I100" s="976"/>
      <c r="J100" s="976"/>
      <c r="K100" s="976"/>
      <c r="L100" s="979"/>
      <c r="M100" s="975"/>
      <c r="N100" s="976"/>
      <c r="O100" s="976"/>
      <c r="P100" s="976"/>
      <c r="Q100" s="977"/>
      <c r="R100" s="978"/>
      <c r="S100" s="976"/>
      <c r="T100" s="976"/>
      <c r="U100" s="979"/>
      <c r="V100" s="664"/>
      <c r="W100" s="664"/>
      <c r="X100" s="664"/>
      <c r="Y100" s="664"/>
      <c r="Z100" s="664"/>
      <c r="AA100" s="664"/>
      <c r="AB100" s="664"/>
      <c r="AC100" s="664"/>
      <c r="AD100" s="664"/>
      <c r="AE100" s="664"/>
      <c r="AF100" s="664"/>
      <c r="AG100" s="664"/>
      <c r="AH100" s="664"/>
      <c r="AI100" s="664"/>
      <c r="AJ100" s="664"/>
      <c r="AK100" s="664"/>
      <c r="AL100" s="664"/>
      <c r="AM100" s="664"/>
      <c r="AN100" s="664"/>
      <c r="AO100" s="664"/>
      <c r="AP100" s="664"/>
      <c r="AQ100" s="664"/>
      <c r="AR100" s="664"/>
      <c r="AS100" s="664"/>
      <c r="AT100" s="664"/>
      <c r="AU100" s="664"/>
      <c r="AV100" s="664"/>
      <c r="AW100" s="664"/>
      <c r="AX100" s="664"/>
      <c r="AY100" s="664"/>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2130"/>
      <c r="BV100" s="2182"/>
      <c r="BW100" s="2182"/>
      <c r="BX100" s="2182"/>
      <c r="BY100" s="2183"/>
      <c r="BZ100" s="2183"/>
      <c r="CA100" s="2183"/>
      <c r="CB100" s="2183"/>
      <c r="CC100" s="2183"/>
      <c r="CD100" s="2183"/>
      <c r="CE100" s="2183"/>
      <c r="CF100" s="2183"/>
      <c r="CG100" s="2183"/>
      <c r="CH100" s="2183"/>
      <c r="CI100" s="2183"/>
      <c r="CJ100" s="2183"/>
      <c r="CK100" s="2183"/>
      <c r="CL100" s="2183"/>
      <c r="CM100" s="2183"/>
      <c r="CN100" s="2183"/>
      <c r="CO100" s="2183"/>
      <c r="CP100" s="2183"/>
      <c r="CQ100" s="2183"/>
      <c r="CR100" s="2183"/>
      <c r="CS100" s="2183"/>
      <c r="CT100" s="2183"/>
      <c r="CU100" s="2183"/>
      <c r="CV100" s="2183"/>
      <c r="CW100" s="2183"/>
      <c r="CX100" s="2183"/>
      <c r="CY100" s="2183"/>
      <c r="CZ100" s="2183"/>
    </row>
    <row r="101" s="131" customFormat="true" ht="15" customHeight="true" x14ac:dyDescent="0.2">
      <c r="A101" s="853"/>
      <c r="B101" s="881"/>
      <c r="C101" s="975"/>
      <c r="D101" s="976"/>
      <c r="E101" s="976"/>
      <c r="F101" s="976"/>
      <c r="G101" s="977"/>
      <c r="H101" s="978"/>
      <c r="I101" s="976"/>
      <c r="J101" s="976"/>
      <c r="K101" s="976"/>
      <c r="L101" s="979"/>
      <c r="M101" s="975"/>
      <c r="N101" s="976"/>
      <c r="O101" s="976"/>
      <c r="P101" s="976"/>
      <c r="Q101" s="977"/>
      <c r="R101" s="978"/>
      <c r="S101" s="976"/>
      <c r="T101" s="976"/>
      <c r="U101" s="979"/>
      <c r="V101" s="664"/>
      <c r="W101" s="664"/>
      <c r="X101" s="664"/>
      <c r="Y101" s="664"/>
      <c r="Z101" s="664"/>
      <c r="AA101" s="664"/>
      <c r="AB101" s="664"/>
      <c r="AC101" s="664"/>
      <c r="AD101" s="664"/>
      <c r="AE101" s="664"/>
      <c r="AF101" s="664"/>
      <c r="AG101" s="664"/>
      <c r="AH101" s="664"/>
      <c r="AI101" s="664"/>
      <c r="AJ101" s="664"/>
      <c r="AK101" s="664"/>
      <c r="AL101" s="664"/>
      <c r="AM101" s="664"/>
      <c r="AN101" s="664"/>
      <c r="AO101" s="664"/>
      <c r="AP101" s="664"/>
      <c r="AQ101" s="664"/>
      <c r="AR101" s="664"/>
      <c r="AS101" s="664"/>
      <c r="AT101" s="664"/>
      <c r="AU101" s="664"/>
      <c r="AV101" s="664"/>
      <c r="AW101" s="664"/>
      <c r="AX101" s="664"/>
      <c r="AY101" s="664"/>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2130"/>
      <c r="BV101" s="2182"/>
      <c r="BW101" s="2182"/>
      <c r="BX101" s="2182"/>
      <c r="BY101" s="2183"/>
      <c r="BZ101" s="2183"/>
      <c r="CA101" s="2183"/>
      <c r="CB101" s="2183"/>
      <c r="CC101" s="2183"/>
      <c r="CD101" s="2183"/>
      <c r="CE101" s="2183"/>
      <c r="CF101" s="2183"/>
      <c r="CG101" s="2183"/>
      <c r="CH101" s="2183"/>
      <c r="CI101" s="2183"/>
      <c r="CJ101" s="2183"/>
      <c r="CK101" s="2183"/>
      <c r="CL101" s="2183"/>
      <c r="CM101" s="2183"/>
      <c r="CN101" s="2183"/>
      <c r="CO101" s="2183"/>
      <c r="CP101" s="2183"/>
      <c r="CQ101" s="2183"/>
      <c r="CR101" s="2183"/>
      <c r="CS101" s="2183"/>
      <c r="CT101" s="2183"/>
      <c r="CU101" s="2183"/>
      <c r="CV101" s="2183"/>
      <c r="CW101" s="2183"/>
      <c r="CX101" s="2183"/>
      <c r="CY101" s="2183"/>
      <c r="CZ101" s="2183"/>
    </row>
    <row r="102" s="131" customFormat="true" ht="15" customHeight="true" x14ac:dyDescent="0.2">
      <c r="A102" s="1101"/>
      <c r="B102" s="881"/>
      <c r="C102" s="975"/>
      <c r="D102" s="976"/>
      <c r="E102" s="976"/>
      <c r="F102" s="976"/>
      <c r="G102" s="977"/>
      <c r="H102" s="978"/>
      <c r="I102" s="976"/>
      <c r="J102" s="976"/>
      <c r="K102" s="976"/>
      <c r="L102" s="979"/>
      <c r="M102" s="975"/>
      <c r="N102" s="976"/>
      <c r="O102" s="976"/>
      <c r="P102" s="976"/>
      <c r="Q102" s="977"/>
      <c r="R102" s="978"/>
      <c r="S102" s="976"/>
      <c r="T102" s="976"/>
      <c r="U102" s="979"/>
      <c r="V102" s="664"/>
      <c r="W102" s="664"/>
      <c r="X102" s="664"/>
      <c r="Y102" s="664"/>
      <c r="Z102" s="664"/>
      <c r="AA102" s="664"/>
      <c r="AB102" s="664"/>
      <c r="AC102" s="664"/>
      <c r="AD102" s="664"/>
      <c r="AE102" s="664"/>
      <c r="AF102" s="664"/>
      <c r="AG102" s="664"/>
      <c r="AH102" s="664"/>
      <c r="AI102" s="664"/>
      <c r="AJ102" s="664"/>
      <c r="AK102" s="664"/>
      <c r="AL102" s="664"/>
      <c r="AM102" s="664"/>
      <c r="AN102" s="664"/>
      <c r="AO102" s="664"/>
      <c r="AP102" s="664"/>
      <c r="AQ102" s="664"/>
      <c r="AR102" s="664"/>
      <c r="AS102" s="664"/>
      <c r="AT102" s="664"/>
      <c r="AU102" s="664"/>
      <c r="AV102" s="664"/>
      <c r="AW102" s="664"/>
      <c r="AX102" s="664"/>
      <c r="AY102" s="664"/>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2130"/>
      <c r="BV102" s="2182"/>
      <c r="BW102" s="2182"/>
      <c r="BX102" s="2182"/>
      <c r="BY102" s="2183"/>
      <c r="BZ102" s="2183"/>
      <c r="CA102" s="2183"/>
      <c r="CB102" s="2183"/>
      <c r="CC102" s="2183"/>
      <c r="CD102" s="2183"/>
      <c r="CE102" s="2183"/>
      <c r="CF102" s="2183"/>
      <c r="CG102" s="2183"/>
      <c r="CH102" s="2183"/>
      <c r="CI102" s="2183"/>
      <c r="CJ102" s="2183"/>
      <c r="CK102" s="2183"/>
      <c r="CL102" s="2183"/>
      <c r="CM102" s="2183"/>
      <c r="CN102" s="2183"/>
      <c r="CO102" s="2183"/>
      <c r="CP102" s="2183"/>
      <c r="CQ102" s="2183"/>
      <c r="CR102" s="2183"/>
      <c r="CS102" s="2183"/>
      <c r="CT102" s="2183"/>
      <c r="CU102" s="2183"/>
      <c r="CV102" s="2183"/>
      <c r="CW102" s="2183"/>
      <c r="CX102" s="2183"/>
      <c r="CY102" s="2183"/>
      <c r="CZ102" s="2183"/>
    </row>
    <row r="103" s="131" customFormat="true" ht="15" customHeight="true" x14ac:dyDescent="0.2">
      <c r="A103" s="1101"/>
      <c r="B103" s="881"/>
      <c r="C103" s="975"/>
      <c r="D103" s="976"/>
      <c r="E103" s="976"/>
      <c r="F103" s="976"/>
      <c r="G103" s="977"/>
      <c r="H103" s="978"/>
      <c r="I103" s="976"/>
      <c r="J103" s="976"/>
      <c r="K103" s="976"/>
      <c r="L103" s="979"/>
      <c r="M103" s="975"/>
      <c r="N103" s="976"/>
      <c r="O103" s="976"/>
      <c r="P103" s="976"/>
      <c r="Q103" s="977"/>
      <c r="R103" s="978"/>
      <c r="S103" s="976"/>
      <c r="T103" s="976"/>
      <c r="U103" s="979"/>
      <c r="V103" s="664"/>
      <c r="W103" s="664"/>
      <c r="X103" s="664"/>
      <c r="Y103" s="664"/>
      <c r="Z103" s="664"/>
      <c r="AA103" s="664"/>
      <c r="AB103" s="664"/>
      <c r="AC103" s="664"/>
      <c r="AD103" s="664"/>
      <c r="AE103" s="664"/>
      <c r="AF103" s="664"/>
      <c r="AG103" s="664"/>
      <c r="AH103" s="664"/>
      <c r="AI103" s="664"/>
      <c r="AJ103" s="664"/>
      <c r="AK103" s="664"/>
      <c r="AL103" s="664"/>
      <c r="AM103" s="664"/>
      <c r="AN103" s="664"/>
      <c r="AO103" s="664"/>
      <c r="AP103" s="664"/>
      <c r="AQ103" s="664"/>
      <c r="AR103" s="664"/>
      <c r="AS103" s="664"/>
      <c r="AT103" s="664"/>
      <c r="AU103" s="664"/>
      <c r="AV103" s="664"/>
      <c r="AW103" s="664"/>
      <c r="AX103" s="664"/>
      <c r="AY103" s="664"/>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2130"/>
      <c r="BV103" s="2182"/>
      <c r="BW103" s="2182"/>
      <c r="BX103" s="2182"/>
      <c r="BY103" s="2183"/>
      <c r="BZ103" s="2183"/>
      <c r="CA103" s="2183"/>
      <c r="CB103" s="2183"/>
      <c r="CC103" s="2183"/>
      <c r="CD103" s="2183"/>
      <c r="CE103" s="2183"/>
      <c r="CF103" s="2183"/>
      <c r="CG103" s="2183"/>
      <c r="CH103" s="2183"/>
      <c r="CI103" s="2183"/>
      <c r="CJ103" s="2183"/>
      <c r="CK103" s="2183"/>
      <c r="CL103" s="2183"/>
      <c r="CM103" s="2183"/>
      <c r="CN103" s="2183"/>
      <c r="CO103" s="2183"/>
      <c r="CP103" s="2183"/>
      <c r="CQ103" s="2183"/>
      <c r="CR103" s="2183"/>
      <c r="CS103" s="2183"/>
      <c r="CT103" s="2183"/>
      <c r="CU103" s="2183"/>
      <c r="CV103" s="2183"/>
      <c r="CW103" s="2183"/>
      <c r="CX103" s="2183"/>
      <c r="CY103" s="2183"/>
      <c r="CZ103" s="2183"/>
    </row>
    <row r="104" s="131" customFormat="true" ht="15" customHeight="true" x14ac:dyDescent="0.2">
      <c r="A104" s="1101"/>
      <c r="B104" s="881"/>
      <c r="C104" s="975"/>
      <c r="D104" s="976"/>
      <c r="E104" s="976"/>
      <c r="F104" s="976"/>
      <c r="G104" s="977"/>
      <c r="H104" s="978"/>
      <c r="I104" s="976"/>
      <c r="J104" s="976"/>
      <c r="K104" s="976"/>
      <c r="L104" s="979"/>
      <c r="M104" s="975"/>
      <c r="N104" s="976"/>
      <c r="O104" s="976"/>
      <c r="P104" s="976"/>
      <c r="Q104" s="977"/>
      <c r="R104" s="978"/>
      <c r="S104" s="976"/>
      <c r="T104" s="976"/>
      <c r="U104" s="979"/>
      <c r="V104" s="664"/>
      <c r="W104" s="664"/>
      <c r="X104" s="664"/>
      <c r="Y104" s="664"/>
      <c r="Z104" s="664"/>
      <c r="AA104" s="664"/>
      <c r="AB104" s="664"/>
      <c r="AC104" s="664"/>
      <c r="AD104" s="664"/>
      <c r="AE104" s="664"/>
      <c r="AF104" s="664"/>
      <c r="AG104" s="664"/>
      <c r="AH104" s="664"/>
      <c r="AI104" s="664"/>
      <c r="AJ104" s="664"/>
      <c r="AK104" s="664"/>
      <c r="AL104" s="664"/>
      <c r="AM104" s="664"/>
      <c r="AN104" s="664"/>
      <c r="AO104" s="664"/>
      <c r="AP104" s="664"/>
      <c r="AQ104" s="664"/>
      <c r="AR104" s="664"/>
      <c r="AS104" s="664"/>
      <c r="AT104" s="664"/>
      <c r="AU104" s="664"/>
      <c r="AV104" s="664"/>
      <c r="AW104" s="664"/>
      <c r="AX104" s="664"/>
      <c r="AY104" s="664"/>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2130"/>
      <c r="BV104" s="2182"/>
      <c r="BW104" s="2182"/>
      <c r="BX104" s="2182"/>
      <c r="BY104" s="2183"/>
      <c r="BZ104" s="2183"/>
      <c r="CA104" s="2183"/>
      <c r="CB104" s="2183"/>
      <c r="CC104" s="2183"/>
      <c r="CD104" s="2183"/>
      <c r="CE104" s="2183"/>
      <c r="CF104" s="2183"/>
      <c r="CG104" s="2183"/>
      <c r="CH104" s="2183"/>
      <c r="CI104" s="2183"/>
      <c r="CJ104" s="2183"/>
      <c r="CK104" s="2183"/>
      <c r="CL104" s="2183"/>
      <c r="CM104" s="2183"/>
      <c r="CN104" s="2183"/>
      <c r="CO104" s="2183"/>
      <c r="CP104" s="2183"/>
      <c r="CQ104" s="2183"/>
      <c r="CR104" s="2183"/>
      <c r="CS104" s="2183"/>
      <c r="CT104" s="2183"/>
      <c r="CU104" s="2183"/>
      <c r="CV104" s="2183"/>
      <c r="CW104" s="2183"/>
      <c r="CX104" s="2183"/>
      <c r="CY104" s="2183"/>
      <c r="CZ104" s="2183"/>
    </row>
    <row r="105" s="131" customFormat="true" ht="15" customHeight="true" x14ac:dyDescent="0.2">
      <c r="A105" s="876"/>
      <c r="B105" s="882"/>
      <c r="C105" s="980"/>
      <c r="D105" s="981"/>
      <c r="E105" s="981"/>
      <c r="F105" s="981"/>
      <c r="G105" s="982"/>
      <c r="H105" s="983"/>
      <c r="I105" s="981"/>
      <c r="J105" s="981"/>
      <c r="K105" s="981"/>
      <c r="L105" s="984"/>
      <c r="M105" s="980"/>
      <c r="N105" s="981"/>
      <c r="O105" s="981"/>
      <c r="P105" s="981"/>
      <c r="Q105" s="982"/>
      <c r="R105" s="983"/>
      <c r="S105" s="981"/>
      <c r="T105" s="981"/>
      <c r="U105" s="984"/>
      <c r="V105" s="664"/>
      <c r="W105" s="664"/>
      <c r="X105" s="664"/>
      <c r="Y105" s="664"/>
      <c r="Z105" s="664"/>
      <c r="AA105" s="664"/>
      <c r="AB105" s="664"/>
      <c r="AC105" s="664"/>
      <c r="AD105" s="664"/>
      <c r="AE105" s="664"/>
      <c r="AF105" s="664"/>
      <c r="AG105" s="664"/>
      <c r="AH105" s="664"/>
      <c r="AI105" s="664"/>
      <c r="AJ105" s="664"/>
      <c r="AK105" s="664"/>
      <c r="AL105" s="664"/>
      <c r="AM105" s="664"/>
      <c r="AN105" s="664"/>
      <c r="AO105" s="664"/>
      <c r="AP105" s="664"/>
      <c r="AQ105" s="664"/>
      <c r="AR105" s="664"/>
      <c r="AS105" s="664"/>
      <c r="AT105" s="664"/>
      <c r="AU105" s="664"/>
      <c r="AV105" s="664"/>
      <c r="AW105" s="664"/>
      <c r="AX105" s="664"/>
      <c r="AY105" s="664"/>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2131"/>
      <c r="BV105" s="2182"/>
      <c r="BW105" s="2182"/>
      <c r="BX105" s="2182"/>
      <c r="BY105" s="2183"/>
      <c r="BZ105" s="2183"/>
      <c r="CA105" s="2183"/>
      <c r="CB105" s="2183"/>
      <c r="CC105" s="2183"/>
      <c r="CD105" s="2183"/>
      <c r="CE105" s="2183"/>
      <c r="CF105" s="2183"/>
      <c r="CG105" s="2183"/>
      <c r="CH105" s="2183"/>
      <c r="CI105" s="2183"/>
      <c r="CJ105" s="2183"/>
      <c r="CK105" s="2183"/>
      <c r="CL105" s="2183"/>
      <c r="CM105" s="2183"/>
      <c r="CN105" s="2183"/>
      <c r="CO105" s="2183"/>
      <c r="CP105" s="2183"/>
      <c r="CQ105" s="2183"/>
      <c r="CR105" s="2183"/>
      <c r="CS105" s="2183"/>
      <c r="CT105" s="2183"/>
      <c r="CU105" s="2183"/>
      <c r="CV105" s="2183"/>
      <c r="CW105" s="2183"/>
      <c r="CX105" s="2183"/>
      <c r="CY105" s="2183"/>
      <c r="CZ105" s="2183"/>
    </row>
    <row r="106" s="131" customFormat="true" ht="250.15" customHeight="true" x14ac:dyDescent="0.2">
      <c r="A106" s="393"/>
      <c r="B106" s="695"/>
      <c r="C106" s="706"/>
      <c r="D106" s="706"/>
      <c r="E106" s="706"/>
      <c r="F106" s="706"/>
      <c r="G106" s="706"/>
      <c r="H106" s="706"/>
      <c r="I106" s="706"/>
      <c r="J106" s="706"/>
      <c r="K106" s="706"/>
      <c r="L106" s="706"/>
      <c r="M106" s="706"/>
      <c r="N106" s="706"/>
      <c r="O106" s="706"/>
      <c r="P106" s="706"/>
      <c r="Q106" s="706"/>
      <c r="R106" s="706"/>
      <c r="S106" s="706"/>
      <c r="T106" s="706"/>
      <c r="U106" s="706"/>
      <c r="V106" s="216"/>
      <c r="W106" s="216"/>
      <c r="X106" s="216"/>
      <c r="Y106" s="216"/>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299"/>
      <c r="BV106" s="215"/>
      <c r="BW106" s="215"/>
      <c r="BX106" s="215"/>
      <c r="BY106" s="215"/>
      <c r="BZ106" s="215"/>
      <c r="CA106" s="215"/>
      <c r="CB106" s="215"/>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3"/>
      <c r="B107" s="112"/>
      <c r="C107" s="278"/>
      <c r="D107" s="278"/>
      <c r="E107" s="278"/>
      <c r="F107" s="278"/>
      <c r="G107" s="278"/>
      <c r="H107" s="278"/>
      <c r="I107" s="278"/>
      <c r="J107" s="278"/>
      <c r="K107" s="278"/>
      <c r="L107" s="278"/>
      <c r="M107" s="278"/>
      <c r="N107" s="278"/>
      <c r="O107" s="278"/>
      <c r="P107" s="278"/>
      <c r="Q107" s="278"/>
      <c r="R107" s="278"/>
      <c r="S107" s="278"/>
      <c r="T107" s="278"/>
      <c r="U107" s="278"/>
      <c r="V107" s="211"/>
      <c r="W107" s="211"/>
      <c r="X107" s="211"/>
      <c r="Y107" s="211"/>
      <c r="Z107" s="211"/>
      <c r="AA107" s="211"/>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V107" s="211"/>
      <c r="BW107" s="211"/>
      <c r="BX107" s="211"/>
      <c r="BY107" s="211"/>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518" t="str">
        <f>A1026</f>
        <v>Angola</v>
      </c>
      <c r="B108" s="2519"/>
      <c r="C108" s="113"/>
      <c r="D108" s="113"/>
      <c r="E108" s="113"/>
      <c r="F108" s="113"/>
      <c r="G108" s="113"/>
      <c r="H108" s="113"/>
      <c r="I108" s="113"/>
      <c r="J108" s="113"/>
      <c r="K108" s="113"/>
      <c r="L108" s="113"/>
      <c r="M108" s="113"/>
      <c r="N108" s="113"/>
      <c r="O108" s="113"/>
      <c r="P108" s="113"/>
      <c r="Q108" s="113"/>
      <c r="R108" s="113"/>
      <c r="S108" s="113"/>
      <c r="T108" s="113"/>
      <c r="U108" s="113"/>
      <c r="V108" s="211"/>
      <c r="W108" s="211"/>
      <c r="X108" s="211"/>
      <c r="Y108" s="211"/>
      <c r="Z108" s="211"/>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V108" s="211"/>
      <c r="BW108" s="211"/>
      <c r="BX108" s="211"/>
      <c r="BY108" s="211"/>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2007</v>
      </c>
      <c r="B109" s="139"/>
      <c r="C109" s="113"/>
      <c r="D109" s="113"/>
      <c r="E109" s="113"/>
      <c r="F109" s="113"/>
      <c r="G109" s="113"/>
      <c r="H109" s="113"/>
      <c r="I109" s="113"/>
      <c r="J109" s="113"/>
      <c r="K109" s="113"/>
      <c r="L109" s="113"/>
      <c r="M109" s="113"/>
      <c r="N109" s="113"/>
      <c r="O109" s="113"/>
      <c r="P109" s="113"/>
      <c r="Q109" s="113"/>
      <c r="R109" s="113"/>
      <c r="S109" s="113"/>
      <c r="T109" s="113"/>
      <c r="U109" s="113"/>
      <c r="V109" s="211"/>
      <c r="W109" s="211"/>
      <c r="X109" s="211"/>
      <c r="Y109" s="211"/>
      <c r="Z109" s="211"/>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V109" s="211"/>
      <c r="BW109" s="211"/>
      <c r="BX109" s="211"/>
      <c r="BY109" s="211"/>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97</v>
      </c>
      <c r="B110" s="141"/>
      <c r="C110" s="113"/>
      <c r="D110" s="113"/>
      <c r="E110" s="113"/>
      <c r="F110" s="113"/>
      <c r="G110" s="113"/>
      <c r="H110" s="113"/>
      <c r="I110" s="113"/>
      <c r="J110" s="113"/>
      <c r="K110" s="113"/>
      <c r="L110" s="113"/>
      <c r="M110" s="113"/>
      <c r="N110" s="113"/>
      <c r="O110" s="113"/>
      <c r="P110" s="113"/>
      <c r="Q110" s="113"/>
      <c r="R110" s="113"/>
      <c r="S110" s="113"/>
      <c r="T110" s="113"/>
      <c r="U110" s="113"/>
      <c r="V110" s="211"/>
      <c r="W110" s="211"/>
      <c r="X110" s="211"/>
      <c r="Y110" s="211"/>
      <c r="Z110" s="211"/>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V110" s="211"/>
      <c r="BW110" s="211"/>
      <c r="BX110" s="211"/>
      <c r="BY110" s="211"/>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95</v>
      </c>
      <c r="B111" s="139"/>
      <c r="C111" s="113"/>
      <c r="D111" s="113"/>
      <c r="E111" s="113"/>
      <c r="F111" s="113"/>
      <c r="G111" s="113"/>
      <c r="H111" s="113"/>
      <c r="I111" s="113"/>
      <c r="J111" s="113"/>
      <c r="K111" s="113"/>
      <c r="L111" s="113"/>
      <c r="M111" s="113"/>
      <c r="N111" s="113"/>
      <c r="O111" s="113"/>
      <c r="P111" s="113"/>
      <c r="Q111" s="113"/>
      <c r="R111" s="113"/>
      <c r="S111" s="113"/>
      <c r="T111" s="113"/>
      <c r="U111" s="113"/>
      <c r="V111" s="211"/>
      <c r="W111" s="211"/>
      <c r="X111" s="211"/>
      <c r="Y111" s="211"/>
      <c r="Z111" s="211"/>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V111" s="211"/>
      <c r="BW111" s="211"/>
      <c r="BX111" s="211"/>
      <c r="BY111" s="211"/>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476" t="s">
        <v>96</v>
      </c>
      <c r="B112" s="222"/>
      <c r="C112" s="113"/>
      <c r="D112" s="113"/>
      <c r="E112" s="113"/>
      <c r="F112" s="113"/>
      <c r="G112" s="113"/>
      <c r="H112" s="113"/>
      <c r="I112" s="113"/>
      <c r="J112" s="113"/>
      <c r="K112" s="113"/>
      <c r="L112" s="113"/>
      <c r="M112" s="113"/>
      <c r="N112" s="113"/>
      <c r="O112" s="113"/>
      <c r="P112" s="113"/>
      <c r="Q112" s="113"/>
      <c r="R112" s="113"/>
      <c r="S112" s="113"/>
      <c r="T112" s="113"/>
      <c r="U112" s="113"/>
      <c r="V112" s="211"/>
      <c r="W112" s="211"/>
      <c r="X112" s="211"/>
      <c r="Y112" s="211"/>
      <c r="Z112" s="211"/>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V112" s="211"/>
      <c r="BW112" s="211"/>
      <c r="BX112" s="211"/>
      <c r="BY112" s="211"/>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V113" s="211"/>
      <c r="W113" s="211"/>
      <c r="X113" s="211"/>
      <c r="Y113" s="211"/>
      <c r="Z113" s="211"/>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V113" s="211"/>
      <c r="BW113" s="211"/>
      <c r="BX113" s="211"/>
      <c r="BY113" s="211"/>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V114" s="211"/>
      <c r="W114" s="211"/>
      <c r="X114" s="211"/>
      <c r="Y114" s="211"/>
      <c r="Z114" s="211"/>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V114" s="211"/>
      <c r="BW114" s="211"/>
      <c r="BX114" s="211"/>
      <c r="BY114" s="211"/>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132</v>
      </c>
      <c r="B115" s="221" t="str">
        <f>A1025</f>
        <v>MIS07</v>
      </c>
      <c r="C115" s="113"/>
      <c r="D115" s="113"/>
      <c r="E115" s="113"/>
      <c r="F115" s="113"/>
      <c r="G115" s="113"/>
      <c r="H115" s="113"/>
      <c r="I115" s="113"/>
      <c r="J115" s="113"/>
      <c r="K115" s="113"/>
      <c r="L115" s="113"/>
      <c r="M115" s="113"/>
      <c r="N115" s="113"/>
      <c r="O115" s="113"/>
      <c r="P115" s="113"/>
      <c r="Q115" s="113"/>
      <c r="R115" s="113"/>
      <c r="S115" s="113"/>
      <c r="T115" s="113"/>
      <c r="U115" s="113"/>
      <c r="V115" s="211"/>
      <c r="W115" s="211"/>
      <c r="X115" s="211"/>
      <c r="Y115" s="211"/>
      <c r="Z115" s="211"/>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V115" s="211"/>
      <c r="BW115" s="211"/>
      <c r="BX115" s="211"/>
      <c r="BY115" s="211"/>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700" t="str">
        <f>B1030</f>
        <v/>
      </c>
      <c r="B116" s="701"/>
      <c r="C116" s="113"/>
      <c r="D116" s="113"/>
      <c r="E116" s="113"/>
      <c r="F116" s="113"/>
      <c r="G116" s="113"/>
      <c r="H116" s="113"/>
      <c r="I116" s="113"/>
      <c r="J116" s="113"/>
      <c r="K116" s="113"/>
      <c r="L116" s="113"/>
      <c r="M116" s="113"/>
      <c r="N116" s="113"/>
      <c r="O116" s="113"/>
      <c r="P116" s="113"/>
      <c r="Q116" s="113"/>
      <c r="R116" s="113"/>
      <c r="S116" s="113"/>
      <c r="T116" s="113"/>
      <c r="U116" s="113"/>
      <c r="V116" s="211"/>
      <c r="W116" s="211"/>
      <c r="X116" s="211"/>
      <c r="Y116" s="211"/>
      <c r="Z116" s="211"/>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V116" s="211"/>
      <c r="BW116" s="211"/>
      <c r="BX116" s="211"/>
      <c r="BY116" s="211"/>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700" t="str">
        <f>B1029</f>
        <v>Ratio of Shared improved based on:</v>
      </c>
      <c r="B117" s="702" t="s">
        <v>169</v>
      </c>
      <c r="C117" s="113"/>
      <c r="D117" s="113"/>
      <c r="E117" s="113"/>
      <c r="F117" s="113"/>
      <c r="G117" s="113"/>
      <c r="H117" s="113"/>
      <c r="I117" s="113"/>
      <c r="J117" s="113"/>
      <c r="K117" s="113"/>
      <c r="L117" s="113"/>
      <c r="M117" s="113"/>
      <c r="N117" s="113"/>
      <c r="O117" s="113"/>
      <c r="P117" s="113"/>
      <c r="Q117" s="113"/>
      <c r="R117" s="113"/>
      <c r="S117" s="113"/>
      <c r="T117" s="113"/>
      <c r="U117" s="113"/>
      <c r="V117" s="211"/>
      <c r="W117" s="211"/>
      <c r="X117" s="211"/>
      <c r="Y117" s="211"/>
      <c r="Z117" s="211"/>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V117" s="211"/>
      <c r="BW117" s="211"/>
      <c r="BX117" s="211"/>
      <c r="BY117" s="211"/>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703"/>
      <c r="B118" s="701"/>
      <c r="C118" s="113"/>
      <c r="D118" s="113"/>
      <c r="E118" s="113"/>
      <c r="F118" s="113"/>
      <c r="G118" s="113"/>
      <c r="H118" s="113"/>
      <c r="I118" s="113"/>
      <c r="J118" s="113"/>
      <c r="K118" s="113"/>
      <c r="L118" s="113"/>
      <c r="M118" s="113"/>
      <c r="N118" s="113"/>
      <c r="O118" s="113"/>
      <c r="P118" s="113"/>
      <c r="Q118" s="113"/>
      <c r="R118" s="113"/>
      <c r="S118" s="113"/>
      <c r="T118" s="113"/>
      <c r="U118" s="113"/>
      <c r="V118" s="211"/>
      <c r="W118" s="211"/>
      <c r="X118" s="211"/>
      <c r="Y118" s="211"/>
      <c r="Z118" s="211"/>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V118" s="211"/>
      <c r="BW118" s="211"/>
      <c r="BX118" s="211"/>
      <c r="BY118" s="211"/>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704"/>
      <c r="B119" s="705"/>
      <c r="C119" s="113"/>
      <c r="D119" s="113"/>
      <c r="E119" s="113"/>
      <c r="F119" s="113"/>
      <c r="G119" s="113"/>
      <c r="H119" s="113"/>
      <c r="I119" s="113"/>
      <c r="J119" s="113"/>
      <c r="K119" s="113"/>
      <c r="L119" s="113"/>
      <c r="M119" s="113"/>
      <c r="N119" s="113"/>
      <c r="O119" s="113"/>
      <c r="P119" s="113"/>
      <c r="Q119" s="113"/>
      <c r="R119" s="113"/>
      <c r="S119" s="113"/>
      <c r="T119" s="113"/>
      <c r="U119" s="113"/>
      <c r="V119" s="211"/>
      <c r="W119" s="211"/>
      <c r="X119" s="211"/>
      <c r="Y119" s="211"/>
      <c r="Z119" s="211"/>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V119" s="211"/>
      <c r="BW119" s="211"/>
      <c r="BX119" s="211"/>
      <c r="BY119" s="211"/>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693" customFormat="true" ht="15" customHeight="true" x14ac:dyDescent="0.2">
      <c r="A120" s="116" t="s">
        <v>97</v>
      </c>
      <c r="B120" s="207"/>
      <c r="C120" s="2537" t="s">
        <v>113</v>
      </c>
      <c r="D120" s="2538"/>
      <c r="E120" s="2538"/>
      <c r="F120" s="2538"/>
      <c r="G120" s="2539"/>
      <c r="H120" s="2701" t="s">
        <v>38</v>
      </c>
      <c r="I120" s="2702"/>
      <c r="J120" s="2702"/>
      <c r="K120" s="2702"/>
      <c r="L120" s="2703"/>
      <c r="M120" s="2704" t="s">
        <v>37</v>
      </c>
      <c r="N120" s="2705"/>
      <c r="O120" s="2705"/>
      <c r="P120" s="2705"/>
      <c r="Q120" s="2706"/>
      <c r="R120" s="2243" t="s">
        <v>137</v>
      </c>
      <c r="S120" s="2252"/>
      <c r="T120" s="2252"/>
      <c r="U120" s="2253"/>
      <c r="V120" s="312"/>
      <c r="W120" s="312"/>
      <c r="X120" s="664"/>
      <c r="Y120" s="664"/>
      <c r="Z120" s="664"/>
      <c r="AA120" s="664"/>
      <c r="AB120" s="664"/>
      <c r="AC120" s="664"/>
      <c r="AD120" s="664"/>
      <c r="AE120" s="664"/>
      <c r="AF120" s="664"/>
      <c r="AG120" s="664"/>
      <c r="AH120" s="664"/>
      <c r="AI120" s="664"/>
      <c r="AJ120" s="664"/>
      <c r="AK120" s="664"/>
      <c r="AL120" s="664"/>
      <c r="AM120" s="664"/>
      <c r="AN120" s="664"/>
      <c r="AO120" s="664"/>
      <c r="AP120" s="664"/>
      <c r="AQ120" s="664"/>
      <c r="AR120" s="664"/>
      <c r="AS120" s="664"/>
      <c r="AT120" s="664"/>
      <c r="AU120" s="664"/>
      <c r="AV120" s="664"/>
      <c r="AW120" s="664"/>
      <c r="AX120" s="664"/>
      <c r="AY120" s="664"/>
      <c r="AZ120" s="216"/>
      <c r="BA120" s="217" t="s">
        <v>127</v>
      </c>
      <c r="BB120" s="116" t="s">
        <v>97</v>
      </c>
      <c r="BC120" s="2605" t="s">
        <v>113</v>
      </c>
      <c r="BD120" s="2606"/>
      <c r="BE120" s="2606"/>
      <c r="BF120" s="2606"/>
      <c r="BG120" s="2607"/>
      <c r="BH120" s="2608" t="s">
        <v>38</v>
      </c>
      <c r="BI120" s="2606"/>
      <c r="BJ120" s="2606"/>
      <c r="BK120" s="2606"/>
      <c r="BL120" s="2607"/>
      <c r="BM120" s="2608" t="s">
        <v>37</v>
      </c>
      <c r="BN120" s="2606"/>
      <c r="BO120" s="2606"/>
      <c r="BP120" s="2606"/>
      <c r="BQ120" s="2609"/>
      <c r="BR120" s="2049" t="s">
        <v>137</v>
      </c>
      <c r="BS120" s="2050"/>
      <c r="BT120" s="2050"/>
      <c r="BU120" s="2050"/>
      <c r="BV120" s="2184"/>
      <c r="BW120" s="2184"/>
      <c r="BX120" s="2184"/>
      <c r="BY120" s="2185"/>
      <c r="BZ120" s="215"/>
      <c r="CA120" s="215"/>
      <c r="CB120" s="215"/>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693" customFormat="true" ht="84" x14ac:dyDescent="0.2">
      <c r="A121" s="187" t="s">
        <v>86</v>
      </c>
      <c r="B121" s="245"/>
      <c r="C121" s="279" t="s">
        <v>0</v>
      </c>
      <c r="D121" s="280" t="s">
        <v>1</v>
      </c>
      <c r="E121" s="280" t="s">
        <v>2</v>
      </c>
      <c r="F121" s="280" t="s">
        <v>3</v>
      </c>
      <c r="G121" s="281" t="s">
        <v>4</v>
      </c>
      <c r="H121" s="1341" t="s">
        <v>0</v>
      </c>
      <c r="I121" s="1307" t="s">
        <v>1</v>
      </c>
      <c r="J121" s="1307" t="s">
        <v>2</v>
      </c>
      <c r="K121" s="1307" t="s">
        <v>3</v>
      </c>
      <c r="L121" s="1308" t="s">
        <v>4</v>
      </c>
      <c r="M121" s="1331" t="s">
        <v>0</v>
      </c>
      <c r="N121" s="1307" t="s">
        <v>1</v>
      </c>
      <c r="O121" s="1307" t="s">
        <v>2</v>
      </c>
      <c r="P121" s="1307" t="s">
        <v>3</v>
      </c>
      <c r="Q121" s="1353" t="s">
        <v>4</v>
      </c>
      <c r="R121" s="1341" t="s">
        <v>229</v>
      </c>
      <c r="S121" s="1307" t="s">
        <v>230</v>
      </c>
      <c r="T121" s="1307" t="s">
        <v>231</v>
      </c>
      <c r="U121" s="1309" t="s">
        <v>232</v>
      </c>
      <c r="V121" s="664"/>
      <c r="W121" s="664"/>
      <c r="X121" s="664"/>
      <c r="Y121" s="664"/>
      <c r="Z121" s="664"/>
      <c r="AA121" s="664"/>
      <c r="AB121" s="664"/>
      <c r="AC121" s="664"/>
      <c r="AD121" s="664"/>
      <c r="AE121" s="664"/>
      <c r="AF121" s="664"/>
      <c r="AG121" s="664"/>
      <c r="AH121" s="664"/>
      <c r="AI121" s="664"/>
      <c r="AJ121" s="664"/>
      <c r="AK121" s="664"/>
      <c r="AL121" s="664"/>
      <c r="AM121" s="664"/>
      <c r="AN121" s="664"/>
      <c r="AO121" s="664"/>
      <c r="AP121" s="664"/>
      <c r="AQ121" s="664"/>
      <c r="AR121" s="664"/>
      <c r="AS121" s="664"/>
      <c r="AT121" s="664"/>
      <c r="AU121" s="664"/>
      <c r="AV121" s="664"/>
      <c r="AW121" s="664"/>
      <c r="AX121" s="664"/>
      <c r="AY121" s="664"/>
      <c r="AZ121" s="216"/>
      <c r="BA121" s="198" t="s">
        <v>115</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229</v>
      </c>
      <c r="BS121" s="172" t="s">
        <v>230</v>
      </c>
      <c r="BT121" s="172" t="s">
        <v>231</v>
      </c>
      <c r="BU121" s="2132" t="s">
        <v>232</v>
      </c>
      <c r="BV121" s="2186"/>
      <c r="BW121" s="2186"/>
      <c r="BX121" s="2186"/>
      <c r="BY121" s="2187"/>
      <c r="BZ121" s="2187"/>
      <c r="CA121" s="2187"/>
      <c r="CB121" s="2187"/>
      <c r="CC121" s="2187"/>
      <c r="CD121" s="2187"/>
      <c r="CE121" s="2187"/>
      <c r="CF121" s="2187"/>
      <c r="CG121" s="2187"/>
      <c r="CH121" s="2187"/>
      <c r="CI121" s="2187"/>
      <c r="CJ121" s="2187"/>
      <c r="CK121" s="2187"/>
      <c r="CL121" s="2187"/>
      <c r="CM121" s="2187"/>
      <c r="CN121" s="2187"/>
      <c r="CO121" s="2187"/>
      <c r="CP121" s="2187"/>
      <c r="CQ121" s="2187"/>
      <c r="CR121" s="2187"/>
      <c r="CS121" s="2187"/>
      <c r="CT121" s="2187"/>
      <c r="CU121" s="2187"/>
      <c r="CV121" s="2187"/>
      <c r="CW121" s="2187"/>
      <c r="CX121" s="2187"/>
      <c r="CY121" s="2187"/>
      <c r="CZ121" s="2187"/>
    </row>
    <row r="122" s="693" customFormat="true" ht="15" customHeight="true" x14ac:dyDescent="0.2">
      <c r="A122" s="2696" t="s">
        <v>18</v>
      </c>
      <c r="B122" s="1486" t="s">
        <v>14</v>
      </c>
      <c r="C122" s="1431">
        <v>4.7193036428419362</v>
      </c>
      <c r="D122" s="1432">
        <v>24.013875905832453</v>
      </c>
      <c r="E122" s="1432">
        <v>60.692786841729372</v>
      </c>
      <c r="F122" s="1432">
        <v>86.458418645186512</v>
      </c>
      <c r="G122" s="1433">
        <v>97.160770268423008</v>
      </c>
      <c r="H122" s="1434">
        <v>54.797050775850607</v>
      </c>
      <c r="I122" s="1432">
        <v>82.183826800836187</v>
      </c>
      <c r="J122" s="1432">
        <v>89.271743667452853</v>
      </c>
      <c r="K122" s="1432">
        <v>97.013815098479412</v>
      </c>
      <c r="L122" s="1435">
        <v>96.792386234305184</v>
      </c>
      <c r="M122" s="1436">
        <v>3.9958849115577344</v>
      </c>
      <c r="N122" s="1432">
        <v>6.2825876980870303</v>
      </c>
      <c r="O122" s="1432">
        <v>10.870023133253778</v>
      </c>
      <c r="P122" s="1432">
        <v>25.694516265767593</v>
      </c>
      <c r="Q122" s="1433">
        <v>45.259131952389694</v>
      </c>
      <c r="R122" s="1434">
        <v>27.686521674310733</v>
      </c>
      <c r="S122" s="1432">
        <v>31.427217301852284</v>
      </c>
      <c r="T122" s="1432">
        <v>93.824532315001335</v>
      </c>
      <c r="U122" s="2266">
        <v>35.691802621707936</v>
      </c>
      <c r="V122" s="664"/>
      <c r="W122" s="664"/>
      <c r="X122" s="664"/>
      <c r="Y122" s="664"/>
      <c r="Z122" s="664"/>
      <c r="AA122" s="664"/>
      <c r="AB122" s="664"/>
      <c r="AC122" s="664"/>
      <c r="AD122" s="664"/>
      <c r="AE122" s="664"/>
      <c r="AF122" s="664"/>
      <c r="AG122" s="664"/>
      <c r="AH122" s="664"/>
      <c r="AI122" s="664"/>
      <c r="AJ122" s="664"/>
      <c r="AK122" s="664"/>
      <c r="AL122" s="664"/>
      <c r="AM122" s="664"/>
      <c r="AN122" s="664"/>
      <c r="AO122" s="664"/>
      <c r="AP122" s="664"/>
      <c r="AQ122" s="664"/>
      <c r="AR122" s="664"/>
      <c r="AS122" s="664"/>
      <c r="AT122" s="664"/>
      <c r="AU122" s="664"/>
      <c r="AV122" s="664"/>
      <c r="AW122" s="664"/>
      <c r="AX122" s="664"/>
      <c r="AY122" s="664"/>
      <c r="AZ122" s="216"/>
      <c r="BA122" s="2610" t="s">
        <v>18</v>
      </c>
      <c r="BB122" s="155" t="s">
        <v>14</v>
      </c>
      <c r="BC122" s="368">
        <v>141.93776899999997</v>
      </c>
      <c r="BD122" s="372">
        <v>721.4070640000001</v>
      </c>
      <c r="BE122" s="372">
        <v>1842.2681689999995</v>
      </c>
      <c r="BF122" s="372">
        <v>2587.607133</v>
      </c>
      <c r="BG122" s="376">
        <v>2928.7353790000011</v>
      </c>
      <c r="BH122" s="380">
        <v>911.16329499999949</v>
      </c>
      <c r="BI122" s="372">
        <v>1376.3584000000001</v>
      </c>
      <c r="BJ122" s="372">
        <v>1509.7028670000013</v>
      </c>
      <c r="BK122" s="372">
        <v>1604.0109819999998</v>
      </c>
      <c r="BL122" s="376">
        <v>1586.3519029999993</v>
      </c>
      <c r="BM122" s="380">
        <v>63.475467000000002</v>
      </c>
      <c r="BN122" s="372">
        <v>67.147705999999999</v>
      </c>
      <c r="BO122" s="372">
        <v>151.99257899999998</v>
      </c>
      <c r="BP122" s="372">
        <v>341.7117300000001</v>
      </c>
      <c r="BQ122" s="376">
        <v>610.04058500000019</v>
      </c>
      <c r="BR122" s="380">
        <v>730.76538999999957</v>
      </c>
      <c r="BS122" s="372">
        <v>661.66436400000009</v>
      </c>
      <c r="BT122" s="372">
        <v>5083.8005520000024</v>
      </c>
      <c r="BU122" s="2277">
        <v>1745.7252080000007</v>
      </c>
      <c r="BV122" s="2280"/>
      <c r="BW122" s="2280"/>
      <c r="BX122" s="2280"/>
      <c r="BY122" s="2281"/>
      <c r="BZ122" s="2281"/>
      <c r="CA122" s="2281"/>
      <c r="CB122" s="2281"/>
      <c r="CC122" s="2281"/>
      <c r="CD122" s="2281"/>
      <c r="CE122" s="2281"/>
      <c r="CF122" s="2281"/>
      <c r="CG122" s="2281"/>
      <c r="CH122" s="2281"/>
      <c r="CI122" s="2281"/>
      <c r="CJ122" s="2281"/>
      <c r="CK122" s="2281"/>
      <c r="CL122" s="2281"/>
      <c r="CM122" s="2281"/>
      <c r="CN122" s="2281"/>
      <c r="CO122" s="2281"/>
      <c r="CP122" s="2281"/>
      <c r="CQ122" s="2281"/>
      <c r="CR122" s="2281"/>
      <c r="CS122" s="2281"/>
      <c r="CT122" s="2281"/>
      <c r="CU122" s="2281"/>
      <c r="CV122" s="2281"/>
      <c r="CW122" s="2281"/>
      <c r="CX122" s="2281"/>
      <c r="CY122" s="2281"/>
      <c r="CZ122" s="2189"/>
    </row>
    <row r="123" s="693" customFormat="true" ht="15" customHeight="true" x14ac:dyDescent="0.2">
      <c r="A123" s="2697"/>
      <c r="B123" s="1487" t="s">
        <v>51</v>
      </c>
      <c r="C123" s="1437">
        <v>95.280696357158163</v>
      </c>
      <c r="D123" s="1438">
        <v>75.986124094167565</v>
      </c>
      <c r="E123" s="1438">
        <v>39.307213158270727</v>
      </c>
      <c r="F123" s="1438">
        <v>13.541581354813475</v>
      </c>
      <c r="G123" s="1439">
        <v>2.839229731577015</v>
      </c>
      <c r="H123" s="1440">
        <v>45.202949224149421</v>
      </c>
      <c r="I123" s="1438">
        <v>17.816173199163838</v>
      </c>
      <c r="J123" s="1438">
        <v>10.728256332547135</v>
      </c>
      <c r="K123" s="1438">
        <v>2.9861849015205961</v>
      </c>
      <c r="L123" s="1441">
        <v>3.2076137656948229</v>
      </c>
      <c r="M123" s="1442">
        <v>96.004115088442262</v>
      </c>
      <c r="N123" s="1438">
        <v>93.717412301913001</v>
      </c>
      <c r="O123" s="1438">
        <v>89.12997686674619</v>
      </c>
      <c r="P123" s="1438">
        <v>74.305483734232382</v>
      </c>
      <c r="Q123" s="1439">
        <v>54.740868047610313</v>
      </c>
      <c r="R123" s="1440">
        <v>72.313478325689374</v>
      </c>
      <c r="S123" s="1438">
        <v>68.572782698147762</v>
      </c>
      <c r="T123" s="1438">
        <v>6.175467684998714</v>
      </c>
      <c r="U123" s="2267">
        <v>64.308197378291936</v>
      </c>
      <c r="V123" s="664"/>
      <c r="W123" s="664"/>
      <c r="X123" s="664"/>
      <c r="Y123" s="664"/>
      <c r="Z123" s="664"/>
      <c r="AA123" s="664"/>
      <c r="AB123" s="664"/>
      <c r="AC123" s="664"/>
      <c r="AD123" s="664"/>
      <c r="AE123" s="664"/>
      <c r="AF123" s="664"/>
      <c r="AG123" s="664"/>
      <c r="AH123" s="664"/>
      <c r="AI123" s="664"/>
      <c r="AJ123" s="664"/>
      <c r="AK123" s="664"/>
      <c r="AL123" s="664"/>
      <c r="AM123" s="664"/>
      <c r="AN123" s="664"/>
      <c r="AO123" s="664"/>
      <c r="AP123" s="664"/>
      <c r="AQ123" s="664"/>
      <c r="AR123" s="664"/>
      <c r="AS123" s="664"/>
      <c r="AT123" s="664"/>
      <c r="AU123" s="664"/>
      <c r="AV123" s="664"/>
      <c r="AW123" s="664"/>
      <c r="AX123" s="664"/>
      <c r="AY123" s="664"/>
      <c r="AZ123" s="216"/>
      <c r="BA123" s="2611"/>
      <c r="BB123" s="156" t="s">
        <v>51</v>
      </c>
      <c r="BC123" s="369">
        <v>2865.6620749999943</v>
      </c>
      <c r="BD123" s="373">
        <v>2282.7188289999967</v>
      </c>
      <c r="BE123" s="373">
        <v>1193.1307060000004</v>
      </c>
      <c r="BF123" s="373">
        <v>405.28491099999997</v>
      </c>
      <c r="BG123" s="377">
        <v>85.583435999999978</v>
      </c>
      <c r="BH123" s="381">
        <v>751.63293599999975</v>
      </c>
      <c r="BI123" s="373">
        <v>298.37305700000002</v>
      </c>
      <c r="BJ123" s="373">
        <v>181.42895700000003</v>
      </c>
      <c r="BK123" s="373">
        <v>49.373106</v>
      </c>
      <c r="BL123" s="377">
        <v>52.570294000000004</v>
      </c>
      <c r="BM123" s="381">
        <v>1525.0454340000008</v>
      </c>
      <c r="BN123" s="373">
        <v>1001.6428819999996</v>
      </c>
      <c r="BO123" s="373">
        <v>1246.2802409999997</v>
      </c>
      <c r="BP123" s="373">
        <v>988.18966400000011</v>
      </c>
      <c r="BQ123" s="377">
        <v>737.84338600000024</v>
      </c>
      <c r="BR123" s="381">
        <v>1908.6611099999975</v>
      </c>
      <c r="BS123" s="373">
        <v>1443.7220520000021</v>
      </c>
      <c r="BT123" s="373">
        <v>334.61233700000025</v>
      </c>
      <c r="BU123" s="2278">
        <v>3145.3844579999995</v>
      </c>
      <c r="BV123" s="2282"/>
      <c r="BW123" s="2282"/>
      <c r="BX123" s="2282"/>
      <c r="BY123" s="2283"/>
      <c r="BZ123" s="2283"/>
      <c r="CA123" s="2283"/>
      <c r="CB123" s="2283"/>
      <c r="CC123" s="2283"/>
      <c r="CD123" s="2283"/>
      <c r="CE123" s="2283"/>
      <c r="CF123" s="2283"/>
      <c r="CG123" s="2283"/>
      <c r="CH123" s="2283"/>
      <c r="CI123" s="2283"/>
      <c r="CJ123" s="2283"/>
      <c r="CK123" s="2283"/>
      <c r="CL123" s="2283"/>
      <c r="CM123" s="2283"/>
      <c r="CN123" s="2283"/>
      <c r="CO123" s="2283"/>
      <c r="CP123" s="2283"/>
      <c r="CQ123" s="2283"/>
      <c r="CR123" s="2283"/>
      <c r="CS123" s="2283"/>
      <c r="CT123" s="2283"/>
      <c r="CU123" s="2283"/>
      <c r="CV123" s="2283"/>
      <c r="CW123" s="2283"/>
      <c r="CX123" s="2283"/>
      <c r="CY123" s="2283"/>
      <c r="CZ123" s="2191"/>
    </row>
    <row r="124" s="693" customFormat="true" ht="15" customHeight="true" x14ac:dyDescent="0.2">
      <c r="A124" s="2697" t="s">
        <v>50</v>
      </c>
      <c r="B124" s="1487" t="s">
        <v>15</v>
      </c>
      <c r="C124" s="1437">
        <f>C122*'DHS16'!C129/100</f>
        <v>3.4229963537127106</v>
      </c>
      <c r="D124" s="1443">
        <f>D122*'DHS16'!D129/100</f>
        <v>15.771558656791409</v>
      </c>
      <c r="E124" s="1443">
        <f>E122*'DHS16'!E129/100</f>
        <v>35.940917619667808</v>
      </c>
      <c r="F124" s="1443">
        <f>F122*'DHS16'!F129/100</f>
        <v>57.083635540943462</v>
      </c>
      <c r="G124" s="1444">
        <f>G122*'DHS16'!G129/100</f>
        <v>85.307077216860293</v>
      </c>
      <c r="H124" s="1445">
        <f>H122*'DHS16'!H129/100</f>
        <v>28.416085195155212</v>
      </c>
      <c r="I124" s="1443">
        <f>I122*'DHS16'!I129/100</f>
        <v>47.338346292419622</v>
      </c>
      <c r="J124" s="1443">
        <f>J122*'DHS16'!J129/100</f>
        <v>55.530204382957798</v>
      </c>
      <c r="K124" s="1443">
        <f>K122*'DHS16'!K129/100</f>
        <v>72.412129946063772</v>
      </c>
      <c r="L124" s="1446">
        <f>L122*'DHS16'!L129/100</f>
        <v>90.310398959103907</v>
      </c>
      <c r="M124" s="1437">
        <f>M122*'DHS16'!M129/100</f>
        <v>3.1202228177134712</v>
      </c>
      <c r="N124" s="1443">
        <f>N122*'DHS16'!N129/100</f>
        <v>4.8427900015240741</v>
      </c>
      <c r="O124" s="1443">
        <f>O122*'DHS16'!O129/100</f>
        <v>9.0296631250602779</v>
      </c>
      <c r="P124" s="1443">
        <f>P122*'DHS16'!P129/100</f>
        <v>20.261309295814186</v>
      </c>
      <c r="Q124" s="1444">
        <f>Q122*'DHS16'!Q129/100</f>
        <v>35.961091992867075</v>
      </c>
      <c r="R124" s="1445">
        <f>R122*'DHS16'!R129/100</f>
        <v>21.414741379350382</v>
      </c>
      <c r="S124" s="1443">
        <f>S122*'DHS16'!S129/100</f>
        <v>19.309039339965519</v>
      </c>
      <c r="T124" s="1443">
        <f>T122*'DHS16'!T129/100</f>
        <v>62.159762575275806</v>
      </c>
      <c r="U124" s="1446">
        <f>U122*'DHS16'!U129/100</f>
        <v>18.986207896373955</v>
      </c>
      <c r="V124" s="664"/>
      <c r="W124" s="664"/>
      <c r="X124" s="664"/>
      <c r="Y124" s="664"/>
      <c r="Z124" s="664"/>
      <c r="AA124" s="664"/>
      <c r="AB124" s="664"/>
      <c r="AC124" s="664"/>
      <c r="AD124" s="664"/>
      <c r="AE124" s="664"/>
      <c r="AF124" s="664"/>
      <c r="AG124" s="664"/>
      <c r="AH124" s="664"/>
      <c r="AI124" s="664"/>
      <c r="AJ124" s="664"/>
      <c r="AK124" s="664"/>
      <c r="AL124" s="664"/>
      <c r="AM124" s="664"/>
      <c r="AN124" s="664"/>
      <c r="AO124" s="664"/>
      <c r="AP124" s="664"/>
      <c r="AQ124" s="664"/>
      <c r="AR124" s="664"/>
      <c r="AS124" s="664"/>
      <c r="AT124" s="664"/>
      <c r="AU124" s="664"/>
      <c r="AV124" s="664"/>
      <c r="AW124" s="664"/>
      <c r="AX124" s="664"/>
      <c r="AY124" s="664"/>
      <c r="AZ124" s="216"/>
      <c r="BA124" s="2611" t="s">
        <v>50</v>
      </c>
      <c r="BB124" s="156" t="s">
        <v>15</v>
      </c>
      <c r="BC124" s="369">
        <v>0</v>
      </c>
      <c r="BD124" s="373">
        <v>0</v>
      </c>
      <c r="BE124" s="373">
        <v>68.890757000000008</v>
      </c>
      <c r="BF124" s="373">
        <v>318.07418899999993</v>
      </c>
      <c r="BG124" s="377">
        <v>851.97220300000015</v>
      </c>
      <c r="BH124" s="381">
        <v>43.198083000000004</v>
      </c>
      <c r="BI124" s="373">
        <v>73.291101999999995</v>
      </c>
      <c r="BJ124" s="373">
        <v>233.92345099999997</v>
      </c>
      <c r="BK124" s="373">
        <v>242.92069100000006</v>
      </c>
      <c r="BL124" s="377">
        <v>633.82969000000014</v>
      </c>
      <c r="BM124" s="381">
        <v>0</v>
      </c>
      <c r="BN124" s="373">
        <v>0</v>
      </c>
      <c r="BO124" s="373">
        <v>0</v>
      </c>
      <c r="BP124" s="373">
        <v>0</v>
      </c>
      <c r="BQ124" s="377">
        <v>11.774132</v>
      </c>
      <c r="BR124" s="381">
        <v>36.511932999999999</v>
      </c>
      <c r="BS124" s="373">
        <v>14.305490000000001</v>
      </c>
      <c r="BT124" s="373">
        <v>886.05670900000041</v>
      </c>
      <c r="BU124" s="2278">
        <v>302.06301700000012</v>
      </c>
      <c r="BV124" s="2282"/>
      <c r="BW124" s="2282"/>
      <c r="BX124" s="2282"/>
      <c r="BY124" s="2283"/>
      <c r="BZ124" s="2283"/>
      <c r="CA124" s="2283"/>
      <c r="CB124" s="2283"/>
      <c r="CC124" s="2283"/>
      <c r="CD124" s="2283"/>
      <c r="CE124" s="2283"/>
      <c r="CF124" s="2283"/>
      <c r="CG124" s="2283"/>
      <c r="CH124" s="2283"/>
      <c r="CI124" s="2283"/>
      <c r="CJ124" s="2283"/>
      <c r="CK124" s="2283"/>
      <c r="CL124" s="2283"/>
      <c r="CM124" s="2283"/>
      <c r="CN124" s="2283"/>
      <c r="CO124" s="2283"/>
      <c r="CP124" s="2283"/>
      <c r="CQ124" s="2283"/>
      <c r="CR124" s="2283"/>
      <c r="CS124" s="2283"/>
      <c r="CT124" s="2283"/>
      <c r="CU124" s="2283"/>
      <c r="CV124" s="2283"/>
      <c r="CW124" s="2283"/>
      <c r="CX124" s="2283"/>
      <c r="CY124" s="2283"/>
      <c r="CZ124" s="2191"/>
    </row>
    <row r="125" s="693" customFormat="true" ht="15" customHeight="true" x14ac:dyDescent="0.2">
      <c r="A125" s="2697"/>
      <c r="B125" s="1487" t="s">
        <v>16</v>
      </c>
      <c r="C125" s="1437">
        <f>C122*'DHS16'!C128/100</f>
        <v>1.2963072891292291</v>
      </c>
      <c r="D125" s="1443">
        <f>D122*'DHS16'!D128/100</f>
        <v>8.242317249041001</v>
      </c>
      <c r="E125" s="1443">
        <f>E122*'DHS16'!E128/100</f>
        <v>24.751869222061497</v>
      </c>
      <c r="F125" s="1443">
        <f>F122*'DHS16'!F128/100</f>
        <v>29.374783104243214</v>
      </c>
      <c r="G125" s="1444">
        <f>G122*'DHS16'!G128/100</f>
        <v>11.85369305156266</v>
      </c>
      <c r="H125" s="1445">
        <f>H122*'DHS16'!H128/100</f>
        <v>26.380965580695271</v>
      </c>
      <c r="I125" s="1443">
        <f>I122*'DHS16'!I128/100</f>
        <v>34.8454805084166</v>
      </c>
      <c r="J125" s="1443">
        <f>J122*'DHS16'!J128/100</f>
        <v>33.741539284495076</v>
      </c>
      <c r="K125" s="1443">
        <f>K122*'DHS16'!K128/100</f>
        <v>24.601685152415659</v>
      </c>
      <c r="L125" s="1446">
        <f>L122*'DHS16'!L128/100</f>
        <v>6.4819872752012033</v>
      </c>
      <c r="M125" s="1437">
        <f>M122*'DHS16'!M128/100</f>
        <v>0.8756620938442633</v>
      </c>
      <c r="N125" s="1443">
        <f>N122*'DHS16'!N128/100</f>
        <v>1.4397976965629622</v>
      </c>
      <c r="O125" s="1443">
        <f>O122*'DHS16'!O128/100</f>
        <v>1.840360008193503</v>
      </c>
      <c r="P125" s="1443">
        <f>P122*'DHS16'!P128/100</f>
        <v>5.4332069699533942</v>
      </c>
      <c r="Q125" s="1444">
        <f>Q122*'DHS16'!Q128/100</f>
        <v>9.2980399595226064</v>
      </c>
      <c r="R125" s="1445">
        <f>R122*'DHS16'!R128/100</f>
        <v>6.2717802949603358</v>
      </c>
      <c r="S125" s="1443">
        <f>S122*'DHS16'!S128/100</f>
        <v>12.118177961886708</v>
      </c>
      <c r="T125" s="1443">
        <f>T122*'DHS16'!T128/100</f>
        <v>31.664769739725568</v>
      </c>
      <c r="U125" s="1446">
        <f>U122*'DHS16'!U128/100</f>
        <v>16.705594725334002</v>
      </c>
      <c r="V125" s="664"/>
      <c r="W125" s="664"/>
      <c r="X125" s="664"/>
      <c r="Y125" s="664"/>
      <c r="Z125" s="664"/>
      <c r="AA125" s="664"/>
      <c r="AB125" s="664"/>
      <c r="AC125" s="664"/>
      <c r="AD125" s="664"/>
      <c r="AE125" s="664"/>
      <c r="AF125" s="664"/>
      <c r="AG125" s="664"/>
      <c r="AH125" s="664"/>
      <c r="AI125" s="664"/>
      <c r="AJ125" s="664"/>
      <c r="AK125" s="664"/>
      <c r="AL125" s="664"/>
      <c r="AM125" s="664"/>
      <c r="AN125" s="664"/>
      <c r="AO125" s="664"/>
      <c r="AP125" s="664"/>
      <c r="AQ125" s="664"/>
      <c r="AR125" s="664"/>
      <c r="AS125" s="664"/>
      <c r="AT125" s="664"/>
      <c r="AU125" s="664"/>
      <c r="AV125" s="664"/>
      <c r="AW125" s="664"/>
      <c r="AX125" s="664"/>
      <c r="AY125" s="664"/>
      <c r="AZ125" s="216"/>
      <c r="BA125" s="2611"/>
      <c r="BB125" s="156" t="s">
        <v>16</v>
      </c>
      <c r="BC125" s="369">
        <v>5.5765820000000001</v>
      </c>
      <c r="BD125" s="373">
        <v>181.76295500000003</v>
      </c>
      <c r="BE125" s="373">
        <v>484.81556499999999</v>
      </c>
      <c r="BF125" s="373">
        <v>1097.0493959999999</v>
      </c>
      <c r="BG125" s="377">
        <v>1417.674598999999</v>
      </c>
      <c r="BH125" s="381">
        <v>283.7445479999999</v>
      </c>
      <c r="BI125" s="373">
        <v>403.43490799999995</v>
      </c>
      <c r="BJ125" s="373">
        <v>606.92566600000009</v>
      </c>
      <c r="BK125" s="373">
        <v>914.09086200000002</v>
      </c>
      <c r="BL125" s="377">
        <v>709.184618</v>
      </c>
      <c r="BM125" s="381">
        <v>0</v>
      </c>
      <c r="BN125" s="373">
        <v>5.5765820000000001</v>
      </c>
      <c r="BO125" s="373">
        <v>19.972629000000001</v>
      </c>
      <c r="BP125" s="373">
        <v>60.141494999999992</v>
      </c>
      <c r="BQ125" s="377">
        <v>183.80778899999999</v>
      </c>
      <c r="BR125" s="381">
        <v>328.68508200000002</v>
      </c>
      <c r="BS125" s="373">
        <v>352.43274900000011</v>
      </c>
      <c r="BT125" s="373">
        <v>2154.1951250000002</v>
      </c>
      <c r="BU125" s="2278">
        <v>351.56614099999996</v>
      </c>
      <c r="BV125" s="2282"/>
      <c r="BW125" s="2282"/>
      <c r="BX125" s="2282"/>
      <c r="BY125" s="2283"/>
      <c r="BZ125" s="2283"/>
      <c r="CA125" s="2283"/>
      <c r="CB125" s="2283"/>
      <c r="CC125" s="2283"/>
      <c r="CD125" s="2283"/>
      <c r="CE125" s="2283"/>
      <c r="CF125" s="2283"/>
      <c r="CG125" s="2283"/>
      <c r="CH125" s="2283"/>
      <c r="CI125" s="2283"/>
      <c r="CJ125" s="2283"/>
      <c r="CK125" s="2283"/>
      <c r="CL125" s="2283"/>
      <c r="CM125" s="2283"/>
      <c r="CN125" s="2283"/>
      <c r="CO125" s="2283"/>
      <c r="CP125" s="2283"/>
      <c r="CQ125" s="2283"/>
      <c r="CR125" s="2283"/>
      <c r="CS125" s="2283"/>
      <c r="CT125" s="2283"/>
      <c r="CU125" s="2283"/>
      <c r="CV125" s="2283"/>
      <c r="CW125" s="2283"/>
      <c r="CX125" s="2283"/>
      <c r="CY125" s="2283"/>
      <c r="CZ125" s="2191"/>
    </row>
    <row r="126" s="693" customFormat="true" ht="15" customHeight="true" x14ac:dyDescent="0.2">
      <c r="A126" s="2697"/>
      <c r="B126" s="1487" t="s">
        <v>22</v>
      </c>
      <c r="C126" s="1437">
        <f>100-(C124+C125+C127)</f>
        <v>31.316221768879018</v>
      </c>
      <c r="D126" s="1443">
        <f t="shared" ref="D126:U126" si="2">100-(D124+D125+D127)</f>
        <v>33.828722462206002</v>
      </c>
      <c r="E126" s="1443">
        <f t="shared" si="2"/>
        <v>24.607974528553527</v>
      </c>
      <c r="F126" s="1443">
        <f t="shared" si="2"/>
        <v>12.231367674416376</v>
      </c>
      <c r="G126" s="1444">
        <f t="shared" si="2"/>
        <v>2.6775735731192327</v>
      </c>
      <c r="H126" s="1445">
        <f t="shared" si="2"/>
        <v>33.285889496342136</v>
      </c>
      <c r="I126" s="1443">
        <f t="shared" si="2"/>
        <v>16.320390881628924</v>
      </c>
      <c r="J126" s="1443">
        <f t="shared" si="2"/>
        <v>9.5971403705309086</v>
      </c>
      <c r="K126" s="1443">
        <f t="shared" si="2"/>
        <v>2.9861849015205735</v>
      </c>
      <c r="L126" s="1446">
        <f t="shared" si="2"/>
        <v>3.2076137656948873</v>
      </c>
      <c r="M126" s="1437">
        <f t="shared" si="2"/>
        <v>30.557809701743437</v>
      </c>
      <c r="N126" s="1443">
        <f t="shared" si="2"/>
        <v>27.153344591718124</v>
      </c>
      <c r="O126" s="1443">
        <f t="shared" si="2"/>
        <v>30.502482126485177</v>
      </c>
      <c r="P126" s="1443">
        <f t="shared" si="2"/>
        <v>36.953304323786824</v>
      </c>
      <c r="Q126" s="1444">
        <f t="shared" si="2"/>
        <v>27.273388949589346</v>
      </c>
      <c r="R126" s="1445">
        <f t="shared" si="2"/>
        <v>32.487219136429673</v>
      </c>
      <c r="S126" s="1443">
        <f t="shared" si="2"/>
        <v>10.862281064513141</v>
      </c>
      <c r="T126" s="1443">
        <f t="shared" si="2"/>
        <v>6.0423848220326164</v>
      </c>
      <c r="U126" s="1446">
        <f t="shared" si="2"/>
        <v>35.592740375898416</v>
      </c>
      <c r="V126" s="664"/>
      <c r="W126" s="664"/>
      <c r="X126" s="664"/>
      <c r="Y126" s="664"/>
      <c r="Z126" s="664"/>
      <c r="AA126" s="664"/>
      <c r="AB126" s="664"/>
      <c r="AC126" s="664"/>
      <c r="AD126" s="664"/>
      <c r="AE126" s="664"/>
      <c r="AF126" s="664"/>
      <c r="AG126" s="664"/>
      <c r="AH126" s="664"/>
      <c r="AI126" s="664"/>
      <c r="AJ126" s="664"/>
      <c r="AK126" s="664"/>
      <c r="AL126" s="664"/>
      <c r="AM126" s="664"/>
      <c r="AN126" s="664"/>
      <c r="AO126" s="664"/>
      <c r="AP126" s="664"/>
      <c r="AQ126" s="664"/>
      <c r="AR126" s="664"/>
      <c r="AS126" s="664"/>
      <c r="AT126" s="664"/>
      <c r="AU126" s="664"/>
      <c r="AV126" s="664"/>
      <c r="AW126" s="664"/>
      <c r="AX126" s="664"/>
      <c r="AY126" s="664"/>
      <c r="AZ126" s="216"/>
      <c r="BA126" s="2611"/>
      <c r="BB126" s="156" t="s">
        <v>22</v>
      </c>
      <c r="BC126" s="369">
        <v>2.7157680000000002</v>
      </c>
      <c r="BD126" s="373">
        <v>11.047393</v>
      </c>
      <c r="BE126" s="373">
        <v>32.184676000000003</v>
      </c>
      <c r="BF126" s="373">
        <v>60.83186700000001</v>
      </c>
      <c r="BG126" s="377">
        <v>71.723228000000006</v>
      </c>
      <c r="BH126" s="381">
        <v>6.6220239999999997</v>
      </c>
      <c r="BI126" s="373">
        <v>24.040396999999999</v>
      </c>
      <c r="BJ126" s="373">
        <v>48.108125000000008</v>
      </c>
      <c r="BK126" s="373">
        <v>33.943088000000003</v>
      </c>
      <c r="BL126" s="377">
        <v>46.885423000000003</v>
      </c>
      <c r="BM126" s="381">
        <v>0</v>
      </c>
      <c r="BN126" s="373">
        <v>2.7157680000000002</v>
      </c>
      <c r="BO126" s="373">
        <v>3.1438609999999998</v>
      </c>
      <c r="BP126" s="373">
        <v>1.2815080000000001</v>
      </c>
      <c r="BQ126" s="377">
        <v>11.762737999999999</v>
      </c>
      <c r="BR126" s="381">
        <v>3.1438609999999998</v>
      </c>
      <c r="BS126" s="373">
        <v>2.7157680000000002</v>
      </c>
      <c r="BT126" s="373">
        <v>88.581727000000001</v>
      </c>
      <c r="BU126" s="2278">
        <v>84.061576000000002</v>
      </c>
      <c r="BV126" s="2282"/>
      <c r="BW126" s="2282"/>
      <c r="BX126" s="2282"/>
      <c r="BY126" s="2283"/>
      <c r="BZ126" s="2283"/>
      <c r="CA126" s="2283"/>
      <c r="CB126" s="2283"/>
      <c r="CC126" s="2283"/>
      <c r="CD126" s="2283"/>
      <c r="CE126" s="2283"/>
      <c r="CF126" s="2283"/>
      <c r="CG126" s="2283"/>
      <c r="CH126" s="2283"/>
      <c r="CI126" s="2283"/>
      <c r="CJ126" s="2283"/>
      <c r="CK126" s="2283"/>
      <c r="CL126" s="2283"/>
      <c r="CM126" s="2283"/>
      <c r="CN126" s="2283"/>
      <c r="CO126" s="2283"/>
      <c r="CP126" s="2283"/>
      <c r="CQ126" s="2283"/>
      <c r="CR126" s="2283"/>
      <c r="CS126" s="2283"/>
      <c r="CT126" s="2283"/>
      <c r="CU126" s="2283"/>
      <c r="CV126" s="2283"/>
      <c r="CW126" s="2283"/>
      <c r="CX126" s="2283"/>
      <c r="CY126" s="2283"/>
      <c r="CZ126" s="2191"/>
    </row>
    <row r="127" s="693" customFormat="true" ht="15" customHeight="true" x14ac:dyDescent="0.2">
      <c r="A127" s="2697"/>
      <c r="B127" s="1487" t="s">
        <v>19</v>
      </c>
      <c r="C127" s="1437">
        <f>C160</f>
        <v>63.964474588279039</v>
      </c>
      <c r="D127" s="1443">
        <f t="shared" ref="D127:U127" si="3">D160</f>
        <v>42.157401631961591</v>
      </c>
      <c r="E127" s="1443">
        <f t="shared" si="3"/>
        <v>14.699238629717176</v>
      </c>
      <c r="F127" s="1443">
        <f t="shared" si="3"/>
        <v>1.3102136803969529</v>
      </c>
      <c r="G127" s="1444">
        <f t="shared" si="3"/>
        <v>0.16165615845781062</v>
      </c>
      <c r="H127" s="1445">
        <f t="shared" si="3"/>
        <v>11.917059727807388</v>
      </c>
      <c r="I127" s="1443">
        <f t="shared" si="3"/>
        <v>1.4957823175348643</v>
      </c>
      <c r="J127" s="1443">
        <f t="shared" si="3"/>
        <v>1.1311159620162159</v>
      </c>
      <c r="K127" s="1443">
        <f t="shared" si="3"/>
        <v>0</v>
      </c>
      <c r="L127" s="1446">
        <f t="shared" si="3"/>
        <v>0</v>
      </c>
      <c r="M127" s="1437">
        <f t="shared" si="3"/>
        <v>65.446305386698825</v>
      </c>
      <c r="N127" s="1443">
        <f t="shared" si="3"/>
        <v>66.564067710194834</v>
      </c>
      <c r="O127" s="1443">
        <f t="shared" si="3"/>
        <v>58.627494740261042</v>
      </c>
      <c r="P127" s="1443">
        <f t="shared" si="3"/>
        <v>37.352179410445594</v>
      </c>
      <c r="Q127" s="1444">
        <f t="shared" si="3"/>
        <v>27.46747909802097</v>
      </c>
      <c r="R127" s="1445">
        <f t="shared" si="3"/>
        <v>39.826259189259602</v>
      </c>
      <c r="S127" s="1443">
        <f t="shared" si="3"/>
        <v>57.710501633634628</v>
      </c>
      <c r="T127" s="1443">
        <f t="shared" si="3"/>
        <v>0.13308286296600089</v>
      </c>
      <c r="U127" s="1446">
        <f t="shared" si="3"/>
        <v>28.715457002393624</v>
      </c>
      <c r="V127" s="664"/>
      <c r="W127" s="664"/>
      <c r="X127" s="664"/>
      <c r="Y127" s="664"/>
      <c r="Z127" s="664"/>
      <c r="AA127" s="664"/>
      <c r="AB127" s="664"/>
      <c r="AC127" s="664"/>
      <c r="AD127" s="664"/>
      <c r="AE127" s="664"/>
      <c r="AF127" s="664"/>
      <c r="AG127" s="664"/>
      <c r="AH127" s="664"/>
      <c r="AI127" s="664"/>
      <c r="AJ127" s="664"/>
      <c r="AK127" s="664"/>
      <c r="AL127" s="664"/>
      <c r="AM127" s="664"/>
      <c r="AN127" s="664"/>
      <c r="AO127" s="664"/>
      <c r="AP127" s="664"/>
      <c r="AQ127" s="664"/>
      <c r="AR127" s="664"/>
      <c r="AS127" s="664"/>
      <c r="AT127" s="664"/>
      <c r="AU127" s="664"/>
      <c r="AV127" s="664"/>
      <c r="AW127" s="664"/>
      <c r="AX127" s="664"/>
      <c r="AY127" s="664"/>
      <c r="AZ127" s="216"/>
      <c r="BA127" s="2611"/>
      <c r="BB127" s="156" t="s">
        <v>19</v>
      </c>
      <c r="BC127" s="369">
        <v>0</v>
      </c>
      <c r="BD127" s="373">
        <v>10.920426000000001</v>
      </c>
      <c r="BE127" s="373">
        <v>4.5558399999999999</v>
      </c>
      <c r="BF127" s="373">
        <v>0</v>
      </c>
      <c r="BG127" s="377">
        <v>0</v>
      </c>
      <c r="BH127" s="381">
        <v>10.920426000000001</v>
      </c>
      <c r="BI127" s="373">
        <v>0</v>
      </c>
      <c r="BJ127" s="373">
        <v>0</v>
      </c>
      <c r="BK127" s="373">
        <v>0</v>
      </c>
      <c r="BL127" s="377">
        <v>0</v>
      </c>
      <c r="BM127" s="381">
        <v>0</v>
      </c>
      <c r="BN127" s="373">
        <v>0</v>
      </c>
      <c r="BO127" s="373">
        <v>0</v>
      </c>
      <c r="BP127" s="373">
        <v>0</v>
      </c>
      <c r="BQ127" s="377">
        <v>4.5558399999999999</v>
      </c>
      <c r="BR127" s="381">
        <v>12.695770000000001</v>
      </c>
      <c r="BS127" s="373">
        <v>0</v>
      </c>
      <c r="BT127" s="373">
        <v>0</v>
      </c>
      <c r="BU127" s="2278">
        <v>2.7804959999999999</v>
      </c>
      <c r="BV127" s="2282"/>
      <c r="BW127" s="2282"/>
      <c r="BX127" s="2282"/>
      <c r="BY127" s="2283"/>
      <c r="BZ127" s="2283"/>
      <c r="CA127" s="2283"/>
      <c r="CB127" s="2283"/>
      <c r="CC127" s="2283"/>
      <c r="CD127" s="2283"/>
      <c r="CE127" s="2283"/>
      <c r="CF127" s="2283"/>
      <c r="CG127" s="2283"/>
      <c r="CH127" s="2283"/>
      <c r="CI127" s="2283"/>
      <c r="CJ127" s="2283"/>
      <c r="CK127" s="2283"/>
      <c r="CL127" s="2283"/>
      <c r="CM127" s="2283"/>
      <c r="CN127" s="2283"/>
      <c r="CO127" s="2283"/>
      <c r="CP127" s="2283"/>
      <c r="CQ127" s="2283"/>
      <c r="CR127" s="2283"/>
      <c r="CS127" s="2283"/>
      <c r="CT127" s="2283"/>
      <c r="CU127" s="2283"/>
      <c r="CV127" s="2283"/>
      <c r="CW127" s="2283"/>
      <c r="CX127" s="2283"/>
      <c r="CY127" s="2283"/>
      <c r="CZ127" s="2191"/>
    </row>
    <row r="128" s="693" customFormat="true" ht="15" customHeight="true" x14ac:dyDescent="0.2">
      <c r="A128" s="2697" t="s">
        <v>170</v>
      </c>
      <c r="B128" s="1487" t="s">
        <v>49</v>
      </c>
      <c r="C128" s="1509" t="s">
        <v>35</v>
      </c>
      <c r="D128" s="1514" t="s">
        <v>35</v>
      </c>
      <c r="E128" s="1514" t="s">
        <v>35</v>
      </c>
      <c r="F128" s="1514" t="s">
        <v>35</v>
      </c>
      <c r="G128" s="1519" t="s">
        <v>35</v>
      </c>
      <c r="H128" s="1524" t="s">
        <v>35</v>
      </c>
      <c r="I128" s="1514" t="s">
        <v>35</v>
      </c>
      <c r="J128" s="1514" t="s">
        <v>35</v>
      </c>
      <c r="K128" s="1514" t="s">
        <v>35</v>
      </c>
      <c r="L128" s="1529" t="s">
        <v>35</v>
      </c>
      <c r="M128" s="1509" t="s">
        <v>35</v>
      </c>
      <c r="N128" s="1514" t="s">
        <v>35</v>
      </c>
      <c r="O128" s="1514" t="s">
        <v>35</v>
      </c>
      <c r="P128" s="1514" t="s">
        <v>35</v>
      </c>
      <c r="Q128" s="1519" t="s">
        <v>35</v>
      </c>
      <c r="R128" s="1524" t="s">
        <v>35</v>
      </c>
      <c r="S128" s="1514" t="s">
        <v>35</v>
      </c>
      <c r="T128" s="1514" t="s">
        <v>35</v>
      </c>
      <c r="U128" s="1529" t="s">
        <v>35</v>
      </c>
      <c r="V128" s="664"/>
      <c r="W128" s="664"/>
      <c r="X128" s="664"/>
      <c r="Y128" s="664"/>
      <c r="Z128" s="664"/>
      <c r="AA128" s="664"/>
      <c r="AB128" s="664"/>
      <c r="AC128" s="664"/>
      <c r="AD128" s="664"/>
      <c r="AE128" s="664"/>
      <c r="AF128" s="664"/>
      <c r="AG128" s="664"/>
      <c r="AH128" s="664"/>
      <c r="AI128" s="664"/>
      <c r="AJ128" s="664"/>
      <c r="AK128" s="664"/>
      <c r="AL128" s="664"/>
      <c r="AM128" s="664"/>
      <c r="AN128" s="664"/>
      <c r="AO128" s="664"/>
      <c r="AP128" s="664"/>
      <c r="AQ128" s="664"/>
      <c r="AR128" s="664"/>
      <c r="AS128" s="664"/>
      <c r="AT128" s="664"/>
      <c r="AU128" s="664"/>
      <c r="AV128" s="664"/>
      <c r="AW128" s="664"/>
      <c r="AX128" s="664"/>
      <c r="AY128" s="664"/>
      <c r="AZ128" s="216"/>
      <c r="BA128" s="2611" t="s">
        <v>107</v>
      </c>
      <c r="BB128" s="156" t="s">
        <v>49</v>
      </c>
      <c r="BC128" s="1204" t="s">
        <v>35</v>
      </c>
      <c r="BD128" s="1224" t="s">
        <v>35</v>
      </c>
      <c r="BE128" s="1224" t="s">
        <v>35</v>
      </c>
      <c r="BF128" s="1224" t="s">
        <v>35</v>
      </c>
      <c r="BG128" s="1245" t="s">
        <v>35</v>
      </c>
      <c r="BH128" s="1266" t="s">
        <v>35</v>
      </c>
      <c r="BI128" s="1224" t="s">
        <v>35</v>
      </c>
      <c r="BJ128" s="1224" t="s">
        <v>35</v>
      </c>
      <c r="BK128" s="1224" t="s">
        <v>35</v>
      </c>
      <c r="BL128" s="1245" t="s">
        <v>35</v>
      </c>
      <c r="BM128" s="1266" t="s">
        <v>35</v>
      </c>
      <c r="BN128" s="1224" t="s">
        <v>35</v>
      </c>
      <c r="BO128" s="1224" t="s">
        <v>35</v>
      </c>
      <c r="BP128" s="1224" t="s">
        <v>35</v>
      </c>
      <c r="BQ128" s="1245" t="s">
        <v>35</v>
      </c>
      <c r="BR128" s="1266" t="s">
        <v>35</v>
      </c>
      <c r="BS128" s="1224" t="s">
        <v>35</v>
      </c>
      <c r="BT128" s="1224" t="s">
        <v>35</v>
      </c>
      <c r="BU128" s="2134" t="s">
        <v>35</v>
      </c>
      <c r="BV128" s="2190"/>
      <c r="BW128" s="2190"/>
      <c r="BX128" s="2190"/>
      <c r="BY128" s="2191"/>
      <c r="BZ128" s="2191"/>
      <c r="CA128" s="2191"/>
      <c r="CB128" s="2191"/>
      <c r="CC128" s="2191"/>
      <c r="CD128" s="2191"/>
      <c r="CE128" s="2191"/>
      <c r="CF128" s="2191"/>
      <c r="CG128" s="2191"/>
      <c r="CH128" s="2191"/>
      <c r="CI128" s="2191"/>
      <c r="CJ128" s="2191"/>
      <c r="CK128" s="2191"/>
      <c r="CL128" s="2191"/>
      <c r="CM128" s="2191"/>
      <c r="CN128" s="2191"/>
      <c r="CO128" s="2191"/>
      <c r="CP128" s="2191"/>
      <c r="CQ128" s="2191"/>
      <c r="CR128" s="2191"/>
      <c r="CS128" s="2191"/>
      <c r="CT128" s="2191"/>
      <c r="CU128" s="2191"/>
      <c r="CV128" s="2191"/>
      <c r="CW128" s="2191"/>
      <c r="CX128" s="2191"/>
      <c r="CY128" s="2191"/>
      <c r="CZ128" s="2191"/>
    </row>
    <row r="129" s="693" customFormat="true" ht="15" customHeight="true" x14ac:dyDescent="0.2">
      <c r="A129" s="2698"/>
      <c r="B129" s="1488" t="s">
        <v>48</v>
      </c>
      <c r="C129" s="1510" t="s">
        <v>35</v>
      </c>
      <c r="D129" s="1515" t="s">
        <v>35</v>
      </c>
      <c r="E129" s="1515" t="s">
        <v>35</v>
      </c>
      <c r="F129" s="1515" t="s">
        <v>35</v>
      </c>
      <c r="G129" s="1520" t="s">
        <v>35</v>
      </c>
      <c r="H129" s="1525" t="s">
        <v>35</v>
      </c>
      <c r="I129" s="1515" t="s">
        <v>35</v>
      </c>
      <c r="J129" s="1515" t="s">
        <v>35</v>
      </c>
      <c r="K129" s="1515" t="s">
        <v>35</v>
      </c>
      <c r="L129" s="1530" t="s">
        <v>35</v>
      </c>
      <c r="M129" s="1510" t="s">
        <v>35</v>
      </c>
      <c r="N129" s="1515" t="s">
        <v>35</v>
      </c>
      <c r="O129" s="1515" t="s">
        <v>35</v>
      </c>
      <c r="P129" s="1515" t="s">
        <v>35</v>
      </c>
      <c r="Q129" s="1520" t="s">
        <v>35</v>
      </c>
      <c r="R129" s="1525" t="s">
        <v>35</v>
      </c>
      <c r="S129" s="1515" t="s">
        <v>35</v>
      </c>
      <c r="T129" s="1515" t="s">
        <v>35</v>
      </c>
      <c r="U129" s="1530" t="s">
        <v>35</v>
      </c>
      <c r="V129" s="664"/>
      <c r="W129" s="664"/>
      <c r="X129" s="664"/>
      <c r="Y129" s="664"/>
      <c r="Z129" s="664"/>
      <c r="AA129" s="664"/>
      <c r="AB129" s="664"/>
      <c r="AC129" s="664"/>
      <c r="AD129" s="664"/>
      <c r="AE129" s="664"/>
      <c r="AF129" s="664"/>
      <c r="AG129" s="664"/>
      <c r="AH129" s="664"/>
      <c r="AI129" s="664"/>
      <c r="AJ129" s="664"/>
      <c r="AK129" s="664"/>
      <c r="AL129" s="664"/>
      <c r="AM129" s="664"/>
      <c r="AN129" s="664"/>
      <c r="AO129" s="664"/>
      <c r="AP129" s="664"/>
      <c r="AQ129" s="664"/>
      <c r="AR129" s="664"/>
      <c r="AS129" s="664"/>
      <c r="AT129" s="664"/>
      <c r="AU129" s="664"/>
      <c r="AV129" s="664"/>
      <c r="AW129" s="664"/>
      <c r="AX129" s="664"/>
      <c r="AY129" s="664"/>
      <c r="AZ129" s="216"/>
      <c r="BA129" s="2612"/>
      <c r="BB129" s="157" t="s">
        <v>48</v>
      </c>
      <c r="BC129" s="1205" t="s">
        <v>35</v>
      </c>
      <c r="BD129" s="1225" t="s">
        <v>35</v>
      </c>
      <c r="BE129" s="1225" t="s">
        <v>35</v>
      </c>
      <c r="BF129" s="1225" t="s">
        <v>35</v>
      </c>
      <c r="BG129" s="1246" t="s">
        <v>35</v>
      </c>
      <c r="BH129" s="1267" t="s">
        <v>35</v>
      </c>
      <c r="BI129" s="1225" t="s">
        <v>35</v>
      </c>
      <c r="BJ129" s="1225" t="s">
        <v>35</v>
      </c>
      <c r="BK129" s="1225" t="s">
        <v>35</v>
      </c>
      <c r="BL129" s="1246" t="s">
        <v>35</v>
      </c>
      <c r="BM129" s="1267" t="s">
        <v>35</v>
      </c>
      <c r="BN129" s="1225" t="s">
        <v>35</v>
      </c>
      <c r="BO129" s="1225" t="s">
        <v>35</v>
      </c>
      <c r="BP129" s="1225" t="s">
        <v>35</v>
      </c>
      <c r="BQ129" s="1246" t="s">
        <v>35</v>
      </c>
      <c r="BR129" s="1267" t="s">
        <v>35</v>
      </c>
      <c r="BS129" s="1225" t="s">
        <v>35</v>
      </c>
      <c r="BT129" s="1225" t="s">
        <v>35</v>
      </c>
      <c r="BU129" s="2135" t="s">
        <v>35</v>
      </c>
      <c r="BV129" s="2192"/>
      <c r="BW129" s="2192"/>
      <c r="BX129" s="2192"/>
      <c r="BY129" s="2193"/>
      <c r="BZ129" s="2193"/>
      <c r="CA129" s="2193"/>
      <c r="CB129" s="2193"/>
      <c r="CC129" s="2193"/>
      <c r="CD129" s="2193"/>
      <c r="CE129" s="2193"/>
      <c r="CF129" s="2193"/>
      <c r="CG129" s="2193"/>
      <c r="CH129" s="2193"/>
      <c r="CI129" s="2193"/>
      <c r="CJ129" s="2193"/>
      <c r="CK129" s="2193"/>
      <c r="CL129" s="2193"/>
      <c r="CM129" s="2193"/>
      <c r="CN129" s="2193"/>
      <c r="CO129" s="2193"/>
      <c r="CP129" s="2193"/>
      <c r="CQ129" s="2193"/>
      <c r="CR129" s="2193"/>
      <c r="CS129" s="2193"/>
      <c r="CT129" s="2193"/>
      <c r="CU129" s="2193"/>
      <c r="CV129" s="2193"/>
      <c r="CW129" s="2193"/>
      <c r="CX129" s="2193"/>
      <c r="CY129" s="2193"/>
      <c r="CZ129" s="2193"/>
    </row>
    <row r="130" s="131" customFormat="true" ht="15" customHeight="true" x14ac:dyDescent="0.2">
      <c r="A130" s="2534" t="s">
        <v>47</v>
      </c>
      <c r="B130" s="248" t="s">
        <v>42</v>
      </c>
      <c r="C130" s="254">
        <f>C157+C158/(C157+C158+C159)*100</f>
        <v>5.6924258555653404</v>
      </c>
      <c r="D130" s="255">
        <f t="shared" ref="D130:U130" si="4">D157+D158/(D157+D158+D159)*100</f>
        <v>22.89043006210591</v>
      </c>
      <c r="E130" s="255">
        <f t="shared" si="4"/>
        <v>60.745006464287755</v>
      </c>
      <c r="F130" s="255">
        <f t="shared" si="4"/>
        <v>73.732415716446781</v>
      </c>
      <c r="G130" s="256">
        <f t="shared" si="4"/>
        <v>79.238198011472548</v>
      </c>
      <c r="H130" s="257">
        <f t="shared" si="4"/>
        <v>47.550058645112877</v>
      </c>
      <c r="I130" s="255">
        <f t="shared" si="4"/>
        <v>75.616641406957228</v>
      </c>
      <c r="J130" s="255">
        <f t="shared" si="4"/>
        <v>77.730436098387514</v>
      </c>
      <c r="K130" s="255">
        <f t="shared" si="4"/>
        <v>88.627837024330219</v>
      </c>
      <c r="L130" s="258">
        <f t="shared" si="4"/>
        <v>54.490400666093741</v>
      </c>
      <c r="M130" s="254">
        <f t="shared" si="4"/>
        <v>0</v>
      </c>
      <c r="N130" s="255">
        <f t="shared" si="4"/>
        <v>13.103633339723824</v>
      </c>
      <c r="O130" s="255">
        <f t="shared" si="4"/>
        <v>15.264077564761386</v>
      </c>
      <c r="P130" s="255">
        <f t="shared" si="4"/>
        <v>21.159874268504719</v>
      </c>
      <c r="Q130" s="256">
        <f t="shared" si="4"/>
        <v>50.126603030421592</v>
      </c>
      <c r="R130" s="257">
        <f t="shared" si="4"/>
        <v>24.864691086396643</v>
      </c>
      <c r="S130" s="255">
        <f t="shared" si="4"/>
        <v>47.024604393959876</v>
      </c>
      <c r="T130" s="255">
        <f t="shared" si="4"/>
        <v>83.613599369076965</v>
      </c>
      <c r="U130" s="258">
        <f t="shared" si="4"/>
        <v>29.151434685122709</v>
      </c>
      <c r="V130" s="664"/>
      <c r="W130" s="664"/>
      <c r="X130" s="664"/>
      <c r="Y130" s="664"/>
      <c r="Z130" s="664"/>
      <c r="AA130" s="664"/>
      <c r="AB130" s="664"/>
      <c r="AC130" s="664"/>
      <c r="AD130" s="664"/>
      <c r="AE130" s="664"/>
      <c r="AF130" s="664"/>
      <c r="AG130" s="664"/>
      <c r="AH130" s="664"/>
      <c r="AI130" s="664"/>
      <c r="AJ130" s="664"/>
      <c r="AK130" s="664"/>
      <c r="AL130" s="664"/>
      <c r="AM130" s="664"/>
      <c r="AN130" s="664"/>
      <c r="AO130" s="664"/>
      <c r="AP130" s="664"/>
      <c r="AQ130" s="664"/>
      <c r="AR130" s="664"/>
      <c r="AS130" s="664"/>
      <c r="AT130" s="664"/>
      <c r="AU130" s="664"/>
      <c r="AV130" s="664"/>
      <c r="AW130" s="664"/>
      <c r="AX130" s="664"/>
      <c r="AY130" s="664"/>
      <c r="AZ130" s="216"/>
      <c r="BB130" s="133"/>
      <c r="BV130" s="216"/>
      <c r="BW130" s="216"/>
      <c r="BX130" s="216"/>
      <c r="BY130" s="216"/>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customHeight="true" x14ac:dyDescent="0.2">
      <c r="A131" s="2535"/>
      <c r="B131" s="240" t="s">
        <v>46</v>
      </c>
      <c r="C131" s="259"/>
      <c r="D131" s="260"/>
      <c r="E131" s="260"/>
      <c r="F131" s="260"/>
      <c r="G131" s="261"/>
      <c r="H131" s="262"/>
      <c r="I131" s="260"/>
      <c r="J131" s="260"/>
      <c r="K131" s="260"/>
      <c r="L131" s="263"/>
      <c r="M131" s="259"/>
      <c r="N131" s="260"/>
      <c r="O131" s="260"/>
      <c r="P131" s="260"/>
      <c r="Q131" s="261"/>
      <c r="R131" s="262"/>
      <c r="S131" s="260"/>
      <c r="T131" s="260"/>
      <c r="U131" s="263"/>
      <c r="V131" s="664"/>
      <c r="W131" s="664"/>
      <c r="X131" s="664"/>
      <c r="Y131" s="664"/>
      <c r="Z131" s="664"/>
      <c r="AA131" s="664"/>
      <c r="AB131" s="664"/>
      <c r="AC131" s="664"/>
      <c r="AD131" s="664"/>
      <c r="AE131" s="664"/>
      <c r="AF131" s="664"/>
      <c r="AG131" s="664"/>
      <c r="AH131" s="664"/>
      <c r="AI131" s="664"/>
      <c r="AJ131" s="664"/>
      <c r="AK131" s="664"/>
      <c r="AL131" s="664"/>
      <c r="AM131" s="664"/>
      <c r="AN131" s="664"/>
      <c r="AO131" s="664"/>
      <c r="AP131" s="664"/>
      <c r="AQ131" s="664"/>
      <c r="AR131" s="664"/>
      <c r="AS131" s="664"/>
      <c r="AT131" s="664"/>
      <c r="AU131" s="664"/>
      <c r="AV131" s="664"/>
      <c r="AW131" s="664"/>
      <c r="AX131" s="664"/>
      <c r="AY131" s="664"/>
      <c r="AZ131" s="216"/>
      <c r="BB131" s="133"/>
      <c r="BV131" s="216"/>
      <c r="BW131" s="216"/>
      <c r="BX131" s="216"/>
      <c r="BY131" s="216"/>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customHeight="true" x14ac:dyDescent="0.2">
      <c r="A132" s="2536"/>
      <c r="B132" s="241" t="s">
        <v>46</v>
      </c>
      <c r="C132" s="264"/>
      <c r="D132" s="265"/>
      <c r="E132" s="265"/>
      <c r="F132" s="265"/>
      <c r="G132" s="266"/>
      <c r="H132" s="267"/>
      <c r="I132" s="265"/>
      <c r="J132" s="265"/>
      <c r="K132" s="265"/>
      <c r="L132" s="268"/>
      <c r="M132" s="264"/>
      <c r="N132" s="265"/>
      <c r="O132" s="265"/>
      <c r="P132" s="265"/>
      <c r="Q132" s="266"/>
      <c r="R132" s="2037"/>
      <c r="S132" s="2038"/>
      <c r="T132" s="2038"/>
      <c r="U132" s="2079"/>
      <c r="V132" s="664"/>
      <c r="W132" s="664"/>
      <c r="X132" s="664"/>
      <c r="Y132" s="664"/>
      <c r="Z132" s="664"/>
      <c r="AA132" s="664"/>
      <c r="AB132" s="664"/>
      <c r="AC132" s="664"/>
      <c r="AD132" s="664"/>
      <c r="AE132" s="664"/>
      <c r="AF132" s="664"/>
      <c r="AG132" s="664"/>
      <c r="AH132" s="664"/>
      <c r="AI132" s="664"/>
      <c r="AJ132" s="664"/>
      <c r="AK132" s="664"/>
      <c r="AL132" s="664"/>
      <c r="AM132" s="664"/>
      <c r="AN132" s="664"/>
      <c r="AO132" s="664"/>
      <c r="AP132" s="664"/>
      <c r="AQ132" s="664"/>
      <c r="AR132" s="664"/>
      <c r="AS132" s="664"/>
      <c r="AT132" s="664"/>
      <c r="AU132" s="664"/>
      <c r="AV132" s="664"/>
      <c r="AW132" s="664"/>
      <c r="AX132" s="664"/>
      <c r="AY132" s="664"/>
      <c r="AZ132" s="216"/>
      <c r="BB132" s="133"/>
      <c r="BV132" s="216"/>
      <c r="BW132" s="216"/>
      <c r="BX132" s="216"/>
      <c r="BY132" s="216"/>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693" customFormat="true" ht="15" customHeight="true" x14ac:dyDescent="0.2">
      <c r="A133" s="130"/>
      <c r="B133" s="188"/>
      <c r="C133" s="2543" t="s">
        <v>113</v>
      </c>
      <c r="D133" s="2544"/>
      <c r="E133" s="2544"/>
      <c r="F133" s="2544"/>
      <c r="G133" s="2545"/>
      <c r="H133" s="2707" t="s">
        <v>38</v>
      </c>
      <c r="I133" s="2708"/>
      <c r="J133" s="2708"/>
      <c r="K133" s="2708"/>
      <c r="L133" s="2709"/>
      <c r="M133" s="2710" t="s">
        <v>37</v>
      </c>
      <c r="N133" s="2708"/>
      <c r="O133" s="2708"/>
      <c r="P133" s="2708"/>
      <c r="Q133" s="2709"/>
      <c r="R133" s="2244" t="s">
        <v>137</v>
      </c>
      <c r="S133" s="2254"/>
      <c r="T133" s="2254"/>
      <c r="U133" s="2255"/>
      <c r="V133" s="312"/>
      <c r="W133" s="312"/>
      <c r="X133" s="664"/>
      <c r="Y133" s="664"/>
      <c r="Z133" s="664"/>
      <c r="AA133" s="664"/>
      <c r="AB133" s="664"/>
      <c r="AC133" s="664"/>
      <c r="AD133" s="664"/>
      <c r="AE133" s="664"/>
      <c r="AF133" s="664"/>
      <c r="AG133" s="664"/>
      <c r="AH133" s="664"/>
      <c r="AI133" s="664"/>
      <c r="AJ133" s="664"/>
      <c r="AK133" s="664"/>
      <c r="AL133" s="664"/>
      <c r="AM133" s="664"/>
      <c r="AN133" s="664"/>
      <c r="AO133" s="664"/>
      <c r="AP133" s="664"/>
      <c r="AQ133" s="664"/>
      <c r="AR133" s="664"/>
      <c r="AS133" s="664"/>
      <c r="AT133" s="664"/>
      <c r="AU133" s="664"/>
      <c r="AV133" s="664"/>
      <c r="AW133" s="664"/>
      <c r="AX133" s="664"/>
      <c r="AY133" s="664"/>
      <c r="AZ133" s="216"/>
      <c r="BA133" s="217" t="s">
        <v>127</v>
      </c>
      <c r="BB133" s="116" t="s">
        <v>97</v>
      </c>
      <c r="BC133" s="2613" t="s">
        <v>113</v>
      </c>
      <c r="BD133" s="2614"/>
      <c r="BE133" s="2614"/>
      <c r="BF133" s="2614"/>
      <c r="BG133" s="2615"/>
      <c r="BH133" s="2616" t="s">
        <v>38</v>
      </c>
      <c r="BI133" s="2614"/>
      <c r="BJ133" s="2614"/>
      <c r="BK133" s="2614"/>
      <c r="BL133" s="2615"/>
      <c r="BM133" s="2616" t="s">
        <v>37</v>
      </c>
      <c r="BN133" s="2614"/>
      <c r="BO133" s="2614"/>
      <c r="BP133" s="2614"/>
      <c r="BQ133" s="2617"/>
      <c r="BR133" s="2052" t="s">
        <v>137</v>
      </c>
      <c r="BS133" s="2053"/>
      <c r="BT133" s="2053"/>
      <c r="BU133" s="2053"/>
      <c r="BV133" s="2194"/>
      <c r="BW133" s="2194"/>
      <c r="BX133" s="2194"/>
      <c r="BY133" s="2195"/>
      <c r="BZ133" s="215"/>
      <c r="CA133" s="215"/>
      <c r="CB133" s="215"/>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693" customFormat="true" ht="84" x14ac:dyDescent="0.2">
      <c r="A134" s="189" t="s">
        <v>68</v>
      </c>
      <c r="B134" s="246"/>
      <c r="C134" s="282" t="s">
        <v>0</v>
      </c>
      <c r="D134" s="283" t="s">
        <v>1</v>
      </c>
      <c r="E134" s="283" t="s">
        <v>2</v>
      </c>
      <c r="F134" s="283" t="s">
        <v>3</v>
      </c>
      <c r="G134" s="284" t="s">
        <v>4</v>
      </c>
      <c r="H134" s="1342" t="s">
        <v>0</v>
      </c>
      <c r="I134" s="1310" t="s">
        <v>1</v>
      </c>
      <c r="J134" s="1310" t="s">
        <v>2</v>
      </c>
      <c r="K134" s="1310" t="s">
        <v>3</v>
      </c>
      <c r="L134" s="1311" t="s">
        <v>4</v>
      </c>
      <c r="M134" s="1332" t="s">
        <v>0</v>
      </c>
      <c r="N134" s="1310" t="s">
        <v>1</v>
      </c>
      <c r="O134" s="1310" t="s">
        <v>2</v>
      </c>
      <c r="P134" s="1310" t="s">
        <v>3</v>
      </c>
      <c r="Q134" s="1354" t="s">
        <v>4</v>
      </c>
      <c r="R134" s="1342" t="s">
        <v>229</v>
      </c>
      <c r="S134" s="1310" t="s">
        <v>230</v>
      </c>
      <c r="T134" s="1310" t="s">
        <v>231</v>
      </c>
      <c r="U134" s="1312" t="s">
        <v>232</v>
      </c>
      <c r="V134" s="664"/>
      <c r="W134" s="664"/>
      <c r="X134" s="664"/>
      <c r="Y134" s="664"/>
      <c r="Z134" s="664"/>
      <c r="AA134" s="664"/>
      <c r="AB134" s="664"/>
      <c r="AC134" s="664"/>
      <c r="AD134" s="664"/>
      <c r="AE134" s="664"/>
      <c r="AF134" s="664"/>
      <c r="AG134" s="664"/>
      <c r="AH134" s="664"/>
      <c r="AI134" s="664"/>
      <c r="AJ134" s="664"/>
      <c r="AK134" s="664"/>
      <c r="AL134" s="664"/>
      <c r="AM134" s="664"/>
      <c r="AN134" s="664"/>
      <c r="AO134" s="664"/>
      <c r="AP134" s="664"/>
      <c r="AQ134" s="664"/>
      <c r="AR134" s="664"/>
      <c r="AS134" s="664"/>
      <c r="AT134" s="664"/>
      <c r="AU134" s="664"/>
      <c r="AV134" s="664"/>
      <c r="AW134" s="664"/>
      <c r="AX134" s="664"/>
      <c r="AY134" s="664"/>
      <c r="AZ134" s="216"/>
      <c r="BA134" s="200" t="s">
        <v>115</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229</v>
      </c>
      <c r="BS134" s="174" t="s">
        <v>230</v>
      </c>
      <c r="BT134" s="174" t="s">
        <v>231</v>
      </c>
      <c r="BU134" s="2136" t="s">
        <v>232</v>
      </c>
      <c r="BV134" s="2196"/>
      <c r="BW134" s="2196"/>
      <c r="BX134" s="2196"/>
      <c r="BY134" s="2197"/>
      <c r="BZ134" s="2197"/>
      <c r="CA134" s="2197"/>
      <c r="CB134" s="2197"/>
      <c r="CC134" s="2197"/>
      <c r="CD134" s="2197"/>
      <c r="CE134" s="2197"/>
      <c r="CF134" s="2197"/>
      <c r="CG134" s="2197"/>
      <c r="CH134" s="2197"/>
      <c r="CI134" s="2197"/>
      <c r="CJ134" s="2197"/>
      <c r="CK134" s="2197"/>
      <c r="CL134" s="2197"/>
      <c r="CM134" s="2197"/>
      <c r="CN134" s="2197"/>
      <c r="CO134" s="2197"/>
      <c r="CP134" s="2197"/>
      <c r="CQ134" s="2197"/>
      <c r="CR134" s="2197"/>
      <c r="CS134" s="2197"/>
      <c r="CT134" s="2197"/>
      <c r="CU134" s="2197"/>
      <c r="CV134" s="2197"/>
      <c r="CW134" s="2197"/>
      <c r="CX134" s="2197"/>
      <c r="CY134" s="2197"/>
      <c r="CZ134" s="2197"/>
    </row>
    <row r="135" s="693" customFormat="true" ht="15" customHeight="true" x14ac:dyDescent="0.2">
      <c r="A135" s="2711" t="s">
        <v>45</v>
      </c>
      <c r="B135" s="1489" t="s">
        <v>44</v>
      </c>
      <c r="C135" s="1447">
        <v>0</v>
      </c>
      <c r="D135" s="1448">
        <v>0</v>
      </c>
      <c r="E135" s="1448">
        <v>2.2695783927244184</v>
      </c>
      <c r="F135" s="1448">
        <v>10.627653263927748</v>
      </c>
      <c r="G135" s="1449">
        <v>28.264170291489222</v>
      </c>
      <c r="H135" s="1450">
        <v>2.5979180247492413</v>
      </c>
      <c r="I135" s="1448">
        <v>4.3762898041748555</v>
      </c>
      <c r="J135" s="1448">
        <v>13.832360533947337</v>
      </c>
      <c r="K135" s="1448">
        <v>14.69233269892217</v>
      </c>
      <c r="L135" s="1451">
        <v>38.673567980237713</v>
      </c>
      <c r="M135" s="1452">
        <v>0</v>
      </c>
      <c r="N135" s="1448">
        <v>0</v>
      </c>
      <c r="O135" s="1448">
        <v>0</v>
      </c>
      <c r="P135" s="1448">
        <v>0</v>
      </c>
      <c r="Q135" s="1449">
        <v>0.87352711756522539</v>
      </c>
      <c r="R135" s="1450">
        <v>1.3833282722591471</v>
      </c>
      <c r="S135" s="1448">
        <v>0.6794709936040545</v>
      </c>
      <c r="T135" s="1448">
        <v>16.352698237500455</v>
      </c>
      <c r="U135" s="2268">
        <v>6.1757563748724928</v>
      </c>
      <c r="V135" s="664"/>
      <c r="W135" s="664"/>
      <c r="X135" s="664"/>
      <c r="Y135" s="664"/>
      <c r="Z135" s="664"/>
      <c r="AA135" s="664"/>
      <c r="AB135" s="664"/>
      <c r="AC135" s="664"/>
      <c r="AD135" s="664"/>
      <c r="AE135" s="664"/>
      <c r="AF135" s="664"/>
      <c r="AG135" s="664"/>
      <c r="AH135" s="664"/>
      <c r="AI135" s="664"/>
      <c r="AJ135" s="664"/>
      <c r="AK135" s="664"/>
      <c r="AL135" s="664"/>
      <c r="AM135" s="664"/>
      <c r="AN135" s="664"/>
      <c r="AO135" s="664"/>
      <c r="AP135" s="664"/>
      <c r="AQ135" s="664"/>
      <c r="AR135" s="664"/>
      <c r="AS135" s="664"/>
      <c r="AT135" s="664"/>
      <c r="AU135" s="664"/>
      <c r="AV135" s="664"/>
      <c r="AW135" s="664"/>
      <c r="AX135" s="664"/>
      <c r="AY135" s="664"/>
      <c r="AZ135" s="216"/>
      <c r="BA135" s="2618" t="s">
        <v>45</v>
      </c>
      <c r="BB135" s="158" t="s">
        <v>44</v>
      </c>
      <c r="BC135" s="1206" t="s">
        <v>35</v>
      </c>
      <c r="BD135" s="1226" t="s">
        <v>35</v>
      </c>
      <c r="BE135" s="1226" t="s">
        <v>35</v>
      </c>
      <c r="BF135" s="1226" t="s">
        <v>35</v>
      </c>
      <c r="BG135" s="1247" t="s">
        <v>35</v>
      </c>
      <c r="BH135" s="1268" t="s">
        <v>35</v>
      </c>
      <c r="BI135" s="1226" t="s">
        <v>35</v>
      </c>
      <c r="BJ135" s="1226" t="s">
        <v>35</v>
      </c>
      <c r="BK135" s="1226" t="s">
        <v>35</v>
      </c>
      <c r="BL135" s="1247" t="s">
        <v>35</v>
      </c>
      <c r="BM135" s="1268" t="s">
        <v>35</v>
      </c>
      <c r="BN135" s="1226" t="s">
        <v>35</v>
      </c>
      <c r="BO135" s="1226" t="s">
        <v>35</v>
      </c>
      <c r="BP135" s="1226" t="s">
        <v>35</v>
      </c>
      <c r="BQ135" s="1247" t="s">
        <v>35</v>
      </c>
      <c r="BR135" s="1268" t="s">
        <v>35</v>
      </c>
      <c r="BS135" s="1226" t="s">
        <v>35</v>
      </c>
      <c r="BT135" s="1226" t="s">
        <v>35</v>
      </c>
      <c r="BU135" s="2137" t="s">
        <v>35</v>
      </c>
      <c r="BV135" s="2198"/>
      <c r="BW135" s="2198"/>
      <c r="BX135" s="2198"/>
      <c r="BY135" s="2199"/>
      <c r="BZ135" s="2199"/>
      <c r="CA135" s="2199"/>
      <c r="CB135" s="2199"/>
      <c r="CC135" s="2199"/>
      <c r="CD135" s="2199"/>
      <c r="CE135" s="2199"/>
      <c r="CF135" s="2199"/>
      <c r="CG135" s="2199"/>
      <c r="CH135" s="2199"/>
      <c r="CI135" s="2199"/>
      <c r="CJ135" s="2199"/>
      <c r="CK135" s="2199"/>
      <c r="CL135" s="2199"/>
      <c r="CM135" s="2199"/>
      <c r="CN135" s="2199"/>
      <c r="CO135" s="2199"/>
      <c r="CP135" s="2199"/>
      <c r="CQ135" s="2199"/>
      <c r="CR135" s="2199"/>
      <c r="CS135" s="2199"/>
      <c r="CT135" s="2199"/>
      <c r="CU135" s="2199"/>
      <c r="CV135" s="2199"/>
      <c r="CW135" s="2199"/>
      <c r="CX135" s="2199"/>
      <c r="CY135" s="2199"/>
      <c r="CZ135" s="2199"/>
    </row>
    <row r="136" s="693" customFormat="true" ht="15" customHeight="true" x14ac:dyDescent="0.2">
      <c r="A136" s="2712"/>
      <c r="B136" s="1490" t="s">
        <v>43</v>
      </c>
      <c r="C136" s="1453">
        <v>0.18541635487596522</v>
      </c>
      <c r="D136" s="1454">
        <v>6.0504440051441035</v>
      </c>
      <c r="E136" s="1454">
        <v>15.9720545788237</v>
      </c>
      <c r="F136" s="1454">
        <v>36.655160957085279</v>
      </c>
      <c r="G136" s="1455">
        <v>47.031342270276696</v>
      </c>
      <c r="H136" s="1456">
        <v>17.064300646709853</v>
      </c>
      <c r="I136" s="1454">
        <v>24.089528283100734</v>
      </c>
      <c r="J136" s="1454">
        <v>35.888725963683335</v>
      </c>
      <c r="K136" s="1454">
        <v>55.286056557234765</v>
      </c>
      <c r="L136" s="1457">
        <v>43.271402345891858</v>
      </c>
      <c r="M136" s="1458">
        <v>0</v>
      </c>
      <c r="N136" s="1454">
        <v>0.52176563515920515</v>
      </c>
      <c r="O136" s="1454">
        <v>1.4283785477572251</v>
      </c>
      <c r="P136" s="1454">
        <v>4.5222521963910332</v>
      </c>
      <c r="Q136" s="1455">
        <v>13.636766439445994</v>
      </c>
      <c r="R136" s="1456">
        <v>12.452897703345812</v>
      </c>
      <c r="S136" s="1454">
        <v>16.739575515528543</v>
      </c>
      <c r="T136" s="1454">
        <v>39.75693933131717</v>
      </c>
      <c r="U136" s="2269">
        <v>7.1878605266995352</v>
      </c>
      <c r="V136" s="664"/>
      <c r="W136" s="664"/>
      <c r="X136" s="664"/>
      <c r="Y136" s="664"/>
      <c r="Z136" s="664"/>
      <c r="AA136" s="664"/>
      <c r="AB136" s="664"/>
      <c r="AC136" s="664"/>
      <c r="AD136" s="664"/>
      <c r="AE136" s="664"/>
      <c r="AF136" s="664"/>
      <c r="AG136" s="664"/>
      <c r="AH136" s="664"/>
      <c r="AI136" s="664"/>
      <c r="AJ136" s="664"/>
      <c r="AK136" s="664"/>
      <c r="AL136" s="664"/>
      <c r="AM136" s="664"/>
      <c r="AN136" s="664"/>
      <c r="AO136" s="664"/>
      <c r="AP136" s="664"/>
      <c r="AQ136" s="664"/>
      <c r="AR136" s="664"/>
      <c r="AS136" s="664"/>
      <c r="AT136" s="664"/>
      <c r="AU136" s="664"/>
      <c r="AV136" s="664"/>
      <c r="AW136" s="664"/>
      <c r="AX136" s="664"/>
      <c r="AY136" s="664"/>
      <c r="AZ136" s="216"/>
      <c r="BA136" s="2573"/>
      <c r="BB136" s="159" t="s">
        <v>43</v>
      </c>
      <c r="BC136" s="1207" t="s">
        <v>35</v>
      </c>
      <c r="BD136" s="1227" t="s">
        <v>35</v>
      </c>
      <c r="BE136" s="1227" t="s">
        <v>35</v>
      </c>
      <c r="BF136" s="1227" t="s">
        <v>35</v>
      </c>
      <c r="BG136" s="1248" t="s">
        <v>35</v>
      </c>
      <c r="BH136" s="1269" t="s">
        <v>35</v>
      </c>
      <c r="BI136" s="1227" t="s">
        <v>35</v>
      </c>
      <c r="BJ136" s="1227" t="s">
        <v>35</v>
      </c>
      <c r="BK136" s="1227" t="s">
        <v>35</v>
      </c>
      <c r="BL136" s="1248" t="s">
        <v>35</v>
      </c>
      <c r="BM136" s="1269" t="s">
        <v>35</v>
      </c>
      <c r="BN136" s="1227" t="s">
        <v>35</v>
      </c>
      <c r="BO136" s="1227" t="s">
        <v>35</v>
      </c>
      <c r="BP136" s="1227" t="s">
        <v>35</v>
      </c>
      <c r="BQ136" s="1248" t="s">
        <v>35</v>
      </c>
      <c r="BR136" s="1269" t="s">
        <v>35</v>
      </c>
      <c r="BS136" s="1227" t="s">
        <v>35</v>
      </c>
      <c r="BT136" s="1227" t="s">
        <v>35</v>
      </c>
      <c r="BU136" s="2138" t="s">
        <v>35</v>
      </c>
      <c r="BV136" s="2200"/>
      <c r="BW136" s="2200"/>
      <c r="BX136" s="2200"/>
      <c r="BY136" s="2201"/>
      <c r="BZ136" s="2201"/>
      <c r="CA136" s="2201"/>
      <c r="CB136" s="2201"/>
      <c r="CC136" s="2201"/>
      <c r="CD136" s="2201"/>
      <c r="CE136" s="2201"/>
      <c r="CF136" s="2201"/>
      <c r="CG136" s="2201"/>
      <c r="CH136" s="2201"/>
      <c r="CI136" s="2201"/>
      <c r="CJ136" s="2201"/>
      <c r="CK136" s="2201"/>
      <c r="CL136" s="2201"/>
      <c r="CM136" s="2201"/>
      <c r="CN136" s="2201"/>
      <c r="CO136" s="2201"/>
      <c r="CP136" s="2201"/>
      <c r="CQ136" s="2201"/>
      <c r="CR136" s="2201"/>
      <c r="CS136" s="2201"/>
      <c r="CT136" s="2201"/>
      <c r="CU136" s="2201"/>
      <c r="CV136" s="2201"/>
      <c r="CW136" s="2201"/>
      <c r="CX136" s="2201"/>
      <c r="CY136" s="2201"/>
      <c r="CZ136" s="2201"/>
    </row>
    <row r="137" s="693" customFormat="true" ht="15" customHeight="true" x14ac:dyDescent="0.2">
      <c r="A137" s="2712"/>
      <c r="B137" s="1490" t="s">
        <v>42</v>
      </c>
      <c r="C137" s="1453">
        <v>4.533887287965972</v>
      </c>
      <c r="D137" s="1454">
        <v>17.963431900688342</v>
      </c>
      <c r="E137" s="1454">
        <v>42.451153870181273</v>
      </c>
      <c r="F137" s="1454">
        <v>39.175604424173471</v>
      </c>
      <c r="G137" s="1455">
        <v>21.865257706657012</v>
      </c>
      <c r="H137" s="1456">
        <v>35.134832104391528</v>
      </c>
      <c r="I137" s="1454">
        <v>53.718008713560586</v>
      </c>
      <c r="J137" s="1454">
        <v>39.550657169822081</v>
      </c>
      <c r="K137" s="1454">
        <v>27.035425842322496</v>
      </c>
      <c r="L137" s="1457">
        <v>14.847415908175666</v>
      </c>
      <c r="M137" s="1458">
        <v>3.9958849115577344</v>
      </c>
      <c r="N137" s="1454">
        <v>5.7608220629278248</v>
      </c>
      <c r="O137" s="1454">
        <v>9.4416445854965545</v>
      </c>
      <c r="P137" s="1454">
        <v>21.172264069376556</v>
      </c>
      <c r="Q137" s="1455">
        <v>30.74883839537846</v>
      </c>
      <c r="R137" s="1456">
        <v>13.850295698705789</v>
      </c>
      <c r="S137" s="1454">
        <v>14.008170792719691</v>
      </c>
      <c r="T137" s="1454">
        <v>37.714894746183703</v>
      </c>
      <c r="U137" s="2269">
        <v>22.328185720135892</v>
      </c>
      <c r="V137" s="664"/>
      <c r="W137" s="664"/>
      <c r="X137" s="664"/>
      <c r="Y137" s="664"/>
      <c r="Z137" s="664"/>
      <c r="AA137" s="664"/>
      <c r="AB137" s="664"/>
      <c r="AC137" s="664"/>
      <c r="AD137" s="664"/>
      <c r="AE137" s="664"/>
      <c r="AF137" s="664"/>
      <c r="AG137" s="664"/>
      <c r="AH137" s="664"/>
      <c r="AI137" s="664"/>
      <c r="AJ137" s="664"/>
      <c r="AK137" s="664"/>
      <c r="AL137" s="664"/>
      <c r="AM137" s="664"/>
      <c r="AN137" s="664"/>
      <c r="AO137" s="664"/>
      <c r="AP137" s="664"/>
      <c r="AQ137" s="664"/>
      <c r="AR137" s="664"/>
      <c r="AS137" s="664"/>
      <c r="AT137" s="664"/>
      <c r="AU137" s="664"/>
      <c r="AV137" s="664"/>
      <c r="AW137" s="664"/>
      <c r="AX137" s="664"/>
      <c r="AY137" s="664"/>
      <c r="AZ137" s="216"/>
      <c r="BA137" s="2573"/>
      <c r="BB137" s="159" t="s">
        <v>42</v>
      </c>
      <c r="BC137" s="1207" t="s">
        <v>35</v>
      </c>
      <c r="BD137" s="1227" t="s">
        <v>35</v>
      </c>
      <c r="BE137" s="1227" t="s">
        <v>35</v>
      </c>
      <c r="BF137" s="1227" t="s">
        <v>35</v>
      </c>
      <c r="BG137" s="1248" t="s">
        <v>35</v>
      </c>
      <c r="BH137" s="1269" t="s">
        <v>35</v>
      </c>
      <c r="BI137" s="1227" t="s">
        <v>35</v>
      </c>
      <c r="BJ137" s="1227" t="s">
        <v>35</v>
      </c>
      <c r="BK137" s="1227" t="s">
        <v>35</v>
      </c>
      <c r="BL137" s="1248" t="s">
        <v>35</v>
      </c>
      <c r="BM137" s="1269" t="s">
        <v>35</v>
      </c>
      <c r="BN137" s="1227" t="s">
        <v>35</v>
      </c>
      <c r="BO137" s="1227" t="s">
        <v>35</v>
      </c>
      <c r="BP137" s="1227" t="s">
        <v>35</v>
      </c>
      <c r="BQ137" s="1248" t="s">
        <v>35</v>
      </c>
      <c r="BR137" s="1269" t="s">
        <v>35</v>
      </c>
      <c r="BS137" s="1227" t="s">
        <v>35</v>
      </c>
      <c r="BT137" s="1227" t="s">
        <v>35</v>
      </c>
      <c r="BU137" s="2138" t="s">
        <v>35</v>
      </c>
      <c r="BV137" s="2200"/>
      <c r="BW137" s="2200"/>
      <c r="BX137" s="2200"/>
      <c r="BY137" s="2201"/>
      <c r="BZ137" s="2201"/>
      <c r="CA137" s="2201"/>
      <c r="CB137" s="2201"/>
      <c r="CC137" s="2201"/>
      <c r="CD137" s="2201"/>
      <c r="CE137" s="2201"/>
      <c r="CF137" s="2201"/>
      <c r="CG137" s="2201"/>
      <c r="CH137" s="2201"/>
      <c r="CI137" s="2201"/>
      <c r="CJ137" s="2201"/>
      <c r="CK137" s="2201"/>
      <c r="CL137" s="2201"/>
      <c r="CM137" s="2201"/>
      <c r="CN137" s="2201"/>
      <c r="CO137" s="2201"/>
      <c r="CP137" s="2201"/>
      <c r="CQ137" s="2201"/>
      <c r="CR137" s="2201"/>
      <c r="CS137" s="2201"/>
      <c r="CT137" s="2201"/>
      <c r="CU137" s="2201"/>
      <c r="CV137" s="2201"/>
      <c r="CW137" s="2201"/>
      <c r="CX137" s="2201"/>
      <c r="CY137" s="2201"/>
      <c r="CZ137" s="2201"/>
    </row>
    <row r="138" s="693" customFormat="true" ht="15" customHeight="true" x14ac:dyDescent="0.2">
      <c r="A138" s="2712"/>
      <c r="B138" s="1490" t="s">
        <v>41</v>
      </c>
      <c r="C138" s="1453">
        <v>31.392787138341262</v>
      </c>
      <c r="D138" s="1454">
        <v>33.967063110693722</v>
      </c>
      <c r="E138" s="1454">
        <v>24.607974528553552</v>
      </c>
      <c r="F138" s="1454">
        <v>12.23136767441652</v>
      </c>
      <c r="G138" s="1455">
        <v>2.6775735731192052</v>
      </c>
      <c r="H138" s="1456">
        <v>33.285889496342051</v>
      </c>
      <c r="I138" s="1454">
        <v>16.320390881628981</v>
      </c>
      <c r="J138" s="1454">
        <v>9.5971403705309175</v>
      </c>
      <c r="K138" s="1454">
        <v>2.9861849015205961</v>
      </c>
      <c r="L138" s="1457">
        <v>3.2076137656948229</v>
      </c>
      <c r="M138" s="1458">
        <v>30.557809701743398</v>
      </c>
      <c r="N138" s="1454">
        <v>27.377557613746518</v>
      </c>
      <c r="O138" s="1454">
        <v>30.502482126485162</v>
      </c>
      <c r="P138" s="1454">
        <v>37.230183698867499</v>
      </c>
      <c r="Q138" s="1455">
        <v>27.273388949589339</v>
      </c>
      <c r="R138" s="1456">
        <v>32.487219136429921</v>
      </c>
      <c r="S138" s="1454">
        <v>10.862281064513143</v>
      </c>
      <c r="T138" s="1454">
        <v>6.0423848220327123</v>
      </c>
      <c r="U138" s="2269">
        <v>35.671752856583687</v>
      </c>
      <c r="V138" s="664"/>
      <c r="W138" s="664"/>
      <c r="X138" s="664"/>
      <c r="Y138" s="664"/>
      <c r="Z138" s="664"/>
      <c r="AA138" s="664"/>
      <c r="AB138" s="664"/>
      <c r="AC138" s="664"/>
      <c r="AD138" s="664"/>
      <c r="AE138" s="664"/>
      <c r="AF138" s="664"/>
      <c r="AG138" s="664"/>
      <c r="AH138" s="664"/>
      <c r="AI138" s="664"/>
      <c r="AJ138" s="664"/>
      <c r="AK138" s="664"/>
      <c r="AL138" s="664"/>
      <c r="AM138" s="664"/>
      <c r="AN138" s="664"/>
      <c r="AO138" s="664"/>
      <c r="AP138" s="664"/>
      <c r="AQ138" s="664"/>
      <c r="AR138" s="664"/>
      <c r="AS138" s="664"/>
      <c r="AT138" s="664"/>
      <c r="AU138" s="664"/>
      <c r="AV138" s="664"/>
      <c r="AW138" s="664"/>
      <c r="AX138" s="664"/>
      <c r="AY138" s="664"/>
      <c r="AZ138" s="216"/>
      <c r="BA138" s="2573"/>
      <c r="BB138" s="159" t="s">
        <v>41</v>
      </c>
      <c r="BC138" s="1207" t="s">
        <v>35</v>
      </c>
      <c r="BD138" s="1227" t="s">
        <v>35</v>
      </c>
      <c r="BE138" s="1227" t="s">
        <v>35</v>
      </c>
      <c r="BF138" s="1227" t="s">
        <v>35</v>
      </c>
      <c r="BG138" s="1248" t="s">
        <v>35</v>
      </c>
      <c r="BH138" s="1269" t="s">
        <v>35</v>
      </c>
      <c r="BI138" s="1227" t="s">
        <v>35</v>
      </c>
      <c r="BJ138" s="1227" t="s">
        <v>35</v>
      </c>
      <c r="BK138" s="1227" t="s">
        <v>35</v>
      </c>
      <c r="BL138" s="1248" t="s">
        <v>35</v>
      </c>
      <c r="BM138" s="1269" t="s">
        <v>35</v>
      </c>
      <c r="BN138" s="1227" t="s">
        <v>35</v>
      </c>
      <c r="BO138" s="1227" t="s">
        <v>35</v>
      </c>
      <c r="BP138" s="1227" t="s">
        <v>35</v>
      </c>
      <c r="BQ138" s="1248" t="s">
        <v>35</v>
      </c>
      <c r="BR138" s="1269" t="s">
        <v>35</v>
      </c>
      <c r="BS138" s="1227" t="s">
        <v>35</v>
      </c>
      <c r="BT138" s="1227" t="s">
        <v>35</v>
      </c>
      <c r="BU138" s="2138" t="s">
        <v>35</v>
      </c>
      <c r="BV138" s="2200"/>
      <c r="BW138" s="2200"/>
      <c r="BX138" s="2200"/>
      <c r="BY138" s="2201"/>
      <c r="BZ138" s="2201"/>
      <c r="CA138" s="2201"/>
      <c r="CB138" s="2201"/>
      <c r="CC138" s="2201"/>
      <c r="CD138" s="2201"/>
      <c r="CE138" s="2201"/>
      <c r="CF138" s="2201"/>
      <c r="CG138" s="2201"/>
      <c r="CH138" s="2201"/>
      <c r="CI138" s="2201"/>
      <c r="CJ138" s="2201"/>
      <c r="CK138" s="2201"/>
      <c r="CL138" s="2201"/>
      <c r="CM138" s="2201"/>
      <c r="CN138" s="2201"/>
      <c r="CO138" s="2201"/>
      <c r="CP138" s="2201"/>
      <c r="CQ138" s="2201"/>
      <c r="CR138" s="2201"/>
      <c r="CS138" s="2201"/>
      <c r="CT138" s="2201"/>
      <c r="CU138" s="2201"/>
      <c r="CV138" s="2201"/>
      <c r="CW138" s="2201"/>
      <c r="CX138" s="2201"/>
      <c r="CY138" s="2201"/>
      <c r="CZ138" s="2201"/>
    </row>
    <row r="139" s="693" customFormat="true" ht="15" customHeight="true" x14ac:dyDescent="0.2">
      <c r="A139" s="2712"/>
      <c r="B139" s="1490" t="s">
        <v>19</v>
      </c>
      <c r="C139" s="1453">
        <v>63.887909218817128</v>
      </c>
      <c r="D139" s="1454">
        <v>42.019060983473963</v>
      </c>
      <c r="E139" s="1454">
        <v>14.699238629717176</v>
      </c>
      <c r="F139" s="1454">
        <v>1.3102136803969529</v>
      </c>
      <c r="G139" s="1455">
        <v>0.16165615845781062</v>
      </c>
      <c r="H139" s="1456">
        <v>11.917059727807388</v>
      </c>
      <c r="I139" s="1454">
        <v>1.4957823175348643</v>
      </c>
      <c r="J139" s="1454">
        <v>1.1311159620162159</v>
      </c>
      <c r="K139" s="1454">
        <v>0</v>
      </c>
      <c r="L139" s="1457">
        <v>0</v>
      </c>
      <c r="M139" s="1458">
        <v>65.446305386698825</v>
      </c>
      <c r="N139" s="1454">
        <v>66.339854688166483</v>
      </c>
      <c r="O139" s="1454">
        <v>58.627494740261042</v>
      </c>
      <c r="P139" s="1454">
        <v>37.075300035364862</v>
      </c>
      <c r="Q139" s="1455">
        <v>27.46747909802097</v>
      </c>
      <c r="R139" s="1456">
        <v>39.826259189259602</v>
      </c>
      <c r="S139" s="1454">
        <v>57.710501633634628</v>
      </c>
      <c r="T139" s="1454">
        <v>0.13308286296600089</v>
      </c>
      <c r="U139" s="2269">
        <v>28.636444521708199</v>
      </c>
      <c r="V139" s="664"/>
      <c r="W139" s="664"/>
      <c r="X139" s="664"/>
      <c r="Y139" s="664"/>
      <c r="Z139" s="664"/>
      <c r="AA139" s="664"/>
      <c r="AB139" s="664"/>
      <c r="AC139" s="664"/>
      <c r="AD139" s="664"/>
      <c r="AE139" s="664"/>
      <c r="AF139" s="664"/>
      <c r="AG139" s="664"/>
      <c r="AH139" s="664"/>
      <c r="AI139" s="664"/>
      <c r="AJ139" s="664"/>
      <c r="AK139" s="664"/>
      <c r="AL139" s="664"/>
      <c r="AM139" s="664"/>
      <c r="AN139" s="664"/>
      <c r="AO139" s="664"/>
      <c r="AP139" s="664"/>
      <c r="AQ139" s="664"/>
      <c r="AR139" s="664"/>
      <c r="AS139" s="664"/>
      <c r="AT139" s="664"/>
      <c r="AU139" s="664"/>
      <c r="AV139" s="664"/>
      <c r="AW139" s="664"/>
      <c r="AX139" s="664"/>
      <c r="AY139" s="664"/>
      <c r="AZ139" s="216"/>
      <c r="BA139" s="2573"/>
      <c r="BB139" s="159" t="s">
        <v>19</v>
      </c>
      <c r="BC139" s="1207" t="s">
        <v>35</v>
      </c>
      <c r="BD139" s="1227" t="s">
        <v>35</v>
      </c>
      <c r="BE139" s="1227" t="s">
        <v>35</v>
      </c>
      <c r="BF139" s="1227" t="s">
        <v>35</v>
      </c>
      <c r="BG139" s="1248" t="s">
        <v>35</v>
      </c>
      <c r="BH139" s="1269" t="s">
        <v>35</v>
      </c>
      <c r="BI139" s="1227" t="s">
        <v>35</v>
      </c>
      <c r="BJ139" s="1227" t="s">
        <v>35</v>
      </c>
      <c r="BK139" s="1227" t="s">
        <v>35</v>
      </c>
      <c r="BL139" s="1248" t="s">
        <v>35</v>
      </c>
      <c r="BM139" s="1269" t="s">
        <v>35</v>
      </c>
      <c r="BN139" s="1227" t="s">
        <v>35</v>
      </c>
      <c r="BO139" s="1227" t="s">
        <v>35</v>
      </c>
      <c r="BP139" s="1227" t="s">
        <v>35</v>
      </c>
      <c r="BQ139" s="1248" t="s">
        <v>35</v>
      </c>
      <c r="BR139" s="1269" t="s">
        <v>35</v>
      </c>
      <c r="BS139" s="1227" t="s">
        <v>35</v>
      </c>
      <c r="BT139" s="1227" t="s">
        <v>35</v>
      </c>
      <c r="BU139" s="2138" t="s">
        <v>35</v>
      </c>
      <c r="BV139" s="2200"/>
      <c r="BW139" s="2200"/>
      <c r="BX139" s="2200"/>
      <c r="BY139" s="2201"/>
      <c r="BZ139" s="2201"/>
      <c r="CA139" s="2201"/>
      <c r="CB139" s="2201"/>
      <c r="CC139" s="2201"/>
      <c r="CD139" s="2201"/>
      <c r="CE139" s="2201"/>
      <c r="CF139" s="2201"/>
      <c r="CG139" s="2201"/>
      <c r="CH139" s="2201"/>
      <c r="CI139" s="2201"/>
      <c r="CJ139" s="2201"/>
      <c r="CK139" s="2201"/>
      <c r="CL139" s="2201"/>
      <c r="CM139" s="2201"/>
      <c r="CN139" s="2201"/>
      <c r="CO139" s="2201"/>
      <c r="CP139" s="2201"/>
      <c r="CQ139" s="2201"/>
      <c r="CR139" s="2201"/>
      <c r="CS139" s="2201"/>
      <c r="CT139" s="2201"/>
      <c r="CU139" s="2201"/>
      <c r="CV139" s="2201"/>
      <c r="CW139" s="2201"/>
      <c r="CX139" s="2201"/>
      <c r="CY139" s="2201"/>
      <c r="CZ139" s="2201"/>
    </row>
    <row r="140" s="130" customFormat="true" ht="15" customHeight="true" x14ac:dyDescent="0.2">
      <c r="A140" s="2516" t="s">
        <v>105</v>
      </c>
      <c r="B140" s="252" t="s">
        <v>63</v>
      </c>
      <c r="C140" s="1138" t="s">
        <v>35</v>
      </c>
      <c r="D140" s="1148" t="s">
        <v>35</v>
      </c>
      <c r="E140" s="1148" t="s">
        <v>35</v>
      </c>
      <c r="F140" s="1148" t="s">
        <v>35</v>
      </c>
      <c r="G140" s="1158" t="s">
        <v>35</v>
      </c>
      <c r="H140" s="1168" t="s">
        <v>35</v>
      </c>
      <c r="I140" s="1148" t="s">
        <v>35</v>
      </c>
      <c r="J140" s="1148" t="s">
        <v>35</v>
      </c>
      <c r="K140" s="1148" t="s">
        <v>35</v>
      </c>
      <c r="L140" s="1178" t="s">
        <v>35</v>
      </c>
      <c r="M140" s="1185" t="s">
        <v>35</v>
      </c>
      <c r="N140" s="1148" t="s">
        <v>35</v>
      </c>
      <c r="O140" s="1148" t="s">
        <v>35</v>
      </c>
      <c r="P140" s="1148" t="s">
        <v>35</v>
      </c>
      <c r="Q140" s="1158" t="s">
        <v>35</v>
      </c>
      <c r="R140" s="1168" t="s">
        <v>35</v>
      </c>
      <c r="S140" s="1148" t="s">
        <v>35</v>
      </c>
      <c r="T140" s="1148" t="s">
        <v>35</v>
      </c>
      <c r="U140" s="2096" t="s">
        <v>35</v>
      </c>
      <c r="V140" s="2117"/>
      <c r="W140" s="2117"/>
      <c r="X140" s="2117"/>
      <c r="Y140" s="2118"/>
      <c r="Z140" s="2118"/>
      <c r="AA140" s="2118"/>
      <c r="AB140" s="2118"/>
      <c r="AC140" s="2118"/>
      <c r="AD140" s="2118"/>
      <c r="AE140" s="2118"/>
      <c r="AF140" s="2118"/>
      <c r="AG140" s="2118"/>
      <c r="AH140" s="2118"/>
      <c r="AI140" s="2118"/>
      <c r="AJ140" s="2118"/>
      <c r="AK140" s="2118"/>
      <c r="AL140" s="2118"/>
      <c r="AM140" s="2118"/>
      <c r="AN140" s="2118"/>
      <c r="AO140" s="2118"/>
      <c r="AP140" s="2118"/>
      <c r="AQ140" s="2118"/>
      <c r="AR140" s="2118"/>
      <c r="AS140" s="2118"/>
      <c r="AT140" s="2118"/>
      <c r="AU140" s="2118"/>
      <c r="AV140" s="2118"/>
      <c r="AW140" s="2118"/>
      <c r="AX140" s="2118"/>
      <c r="AY140" s="2118"/>
      <c r="AZ140" s="215"/>
      <c r="BA140" s="2573" t="s">
        <v>105</v>
      </c>
      <c r="BB140" s="159" t="s">
        <v>63</v>
      </c>
      <c r="BC140" s="1207" t="s">
        <v>35</v>
      </c>
      <c r="BD140" s="1227" t="s">
        <v>35</v>
      </c>
      <c r="BE140" s="1227" t="s">
        <v>35</v>
      </c>
      <c r="BF140" s="1227" t="s">
        <v>35</v>
      </c>
      <c r="BG140" s="1248" t="s">
        <v>35</v>
      </c>
      <c r="BH140" s="1269" t="s">
        <v>35</v>
      </c>
      <c r="BI140" s="1227" t="s">
        <v>35</v>
      </c>
      <c r="BJ140" s="1227" t="s">
        <v>35</v>
      </c>
      <c r="BK140" s="1227" t="s">
        <v>35</v>
      </c>
      <c r="BL140" s="1248" t="s">
        <v>35</v>
      </c>
      <c r="BM140" s="1269" t="s">
        <v>35</v>
      </c>
      <c r="BN140" s="1227" t="s">
        <v>35</v>
      </c>
      <c r="BO140" s="1227" t="s">
        <v>35</v>
      </c>
      <c r="BP140" s="1227" t="s">
        <v>35</v>
      </c>
      <c r="BQ140" s="1248" t="s">
        <v>35</v>
      </c>
      <c r="BR140" s="1269" t="s">
        <v>35</v>
      </c>
      <c r="BS140" s="1227" t="s">
        <v>35</v>
      </c>
      <c r="BT140" s="1227" t="s">
        <v>35</v>
      </c>
      <c r="BU140" s="2138" t="s">
        <v>35</v>
      </c>
      <c r="BV140" s="2200"/>
      <c r="BW140" s="2200"/>
      <c r="BX140" s="2200"/>
      <c r="BY140" s="2201"/>
      <c r="BZ140" s="2201"/>
      <c r="CA140" s="2201"/>
      <c r="CB140" s="2201"/>
      <c r="CC140" s="2201"/>
      <c r="CD140" s="2201"/>
      <c r="CE140" s="2201"/>
      <c r="CF140" s="2201"/>
      <c r="CG140" s="2201"/>
      <c r="CH140" s="2201"/>
      <c r="CI140" s="2201"/>
      <c r="CJ140" s="2201"/>
      <c r="CK140" s="2201"/>
      <c r="CL140" s="2201"/>
      <c r="CM140" s="2201"/>
      <c r="CN140" s="2201"/>
      <c r="CO140" s="2201"/>
      <c r="CP140" s="2201"/>
      <c r="CQ140" s="2201"/>
      <c r="CR140" s="2201"/>
      <c r="CS140" s="2201"/>
      <c r="CT140" s="2201"/>
      <c r="CU140" s="2201"/>
      <c r="CV140" s="2201"/>
      <c r="CW140" s="2201"/>
      <c r="CX140" s="2201"/>
      <c r="CY140" s="2201"/>
      <c r="CZ140" s="2201"/>
    </row>
    <row r="141" s="130" customFormat="true" ht="15" customHeight="true" x14ac:dyDescent="0.2">
      <c r="A141" s="2516"/>
      <c r="B141" s="252" t="s">
        <v>64</v>
      </c>
      <c r="C141" s="1138" t="s">
        <v>35</v>
      </c>
      <c r="D141" s="1148" t="s">
        <v>35</v>
      </c>
      <c r="E141" s="1148" t="s">
        <v>35</v>
      </c>
      <c r="F141" s="1148" t="s">
        <v>35</v>
      </c>
      <c r="G141" s="1158" t="s">
        <v>35</v>
      </c>
      <c r="H141" s="1168" t="s">
        <v>35</v>
      </c>
      <c r="I141" s="1148" t="s">
        <v>35</v>
      </c>
      <c r="J141" s="1148" t="s">
        <v>35</v>
      </c>
      <c r="K141" s="1148" t="s">
        <v>35</v>
      </c>
      <c r="L141" s="1178" t="s">
        <v>35</v>
      </c>
      <c r="M141" s="1185" t="s">
        <v>35</v>
      </c>
      <c r="N141" s="1148" t="s">
        <v>35</v>
      </c>
      <c r="O141" s="1148" t="s">
        <v>35</v>
      </c>
      <c r="P141" s="1148" t="s">
        <v>35</v>
      </c>
      <c r="Q141" s="1158" t="s">
        <v>35</v>
      </c>
      <c r="R141" s="1168" t="s">
        <v>35</v>
      </c>
      <c r="S141" s="1148" t="s">
        <v>35</v>
      </c>
      <c r="T141" s="1148" t="s">
        <v>35</v>
      </c>
      <c r="U141" s="2096" t="s">
        <v>35</v>
      </c>
      <c r="V141" s="2117"/>
      <c r="W141" s="2117"/>
      <c r="X141" s="2117"/>
      <c r="Y141" s="2118"/>
      <c r="Z141" s="2118"/>
      <c r="AA141" s="2118"/>
      <c r="AB141" s="2118"/>
      <c r="AC141" s="2118"/>
      <c r="AD141" s="2118"/>
      <c r="AE141" s="2118"/>
      <c r="AF141" s="2118"/>
      <c r="AG141" s="2118"/>
      <c r="AH141" s="2118"/>
      <c r="AI141" s="2118"/>
      <c r="AJ141" s="2118"/>
      <c r="AK141" s="2118"/>
      <c r="AL141" s="2118"/>
      <c r="AM141" s="2118"/>
      <c r="AN141" s="2118"/>
      <c r="AO141" s="2118"/>
      <c r="AP141" s="2118"/>
      <c r="AQ141" s="2118"/>
      <c r="AR141" s="2118"/>
      <c r="AS141" s="2118"/>
      <c r="AT141" s="2118"/>
      <c r="AU141" s="2118"/>
      <c r="AV141" s="2118"/>
      <c r="AW141" s="2118"/>
      <c r="AX141" s="2118"/>
      <c r="AY141" s="2118"/>
      <c r="AZ141" s="215"/>
      <c r="BA141" s="2573"/>
      <c r="BB141" s="159" t="s">
        <v>64</v>
      </c>
      <c r="BC141" s="1207" t="s">
        <v>35</v>
      </c>
      <c r="BD141" s="1227" t="s">
        <v>35</v>
      </c>
      <c r="BE141" s="1227" t="s">
        <v>35</v>
      </c>
      <c r="BF141" s="1227" t="s">
        <v>35</v>
      </c>
      <c r="BG141" s="1248" t="s">
        <v>35</v>
      </c>
      <c r="BH141" s="1269" t="s">
        <v>35</v>
      </c>
      <c r="BI141" s="1227" t="s">
        <v>35</v>
      </c>
      <c r="BJ141" s="1227" t="s">
        <v>35</v>
      </c>
      <c r="BK141" s="1227" t="s">
        <v>35</v>
      </c>
      <c r="BL141" s="1248" t="s">
        <v>35</v>
      </c>
      <c r="BM141" s="1269" t="s">
        <v>35</v>
      </c>
      <c r="BN141" s="1227" t="s">
        <v>35</v>
      </c>
      <c r="BO141" s="1227" t="s">
        <v>35</v>
      </c>
      <c r="BP141" s="1227" t="s">
        <v>35</v>
      </c>
      <c r="BQ141" s="1248" t="s">
        <v>35</v>
      </c>
      <c r="BR141" s="1269" t="s">
        <v>35</v>
      </c>
      <c r="BS141" s="1227" t="s">
        <v>35</v>
      </c>
      <c r="BT141" s="1227" t="s">
        <v>35</v>
      </c>
      <c r="BU141" s="2138" t="s">
        <v>35</v>
      </c>
      <c r="BV141" s="2200"/>
      <c r="BW141" s="2200"/>
      <c r="BX141" s="2200"/>
      <c r="BY141" s="2201"/>
      <c r="BZ141" s="2201"/>
      <c r="CA141" s="2201"/>
      <c r="CB141" s="2201"/>
      <c r="CC141" s="2201"/>
      <c r="CD141" s="2201"/>
      <c r="CE141" s="2201"/>
      <c r="CF141" s="2201"/>
      <c r="CG141" s="2201"/>
      <c r="CH141" s="2201"/>
      <c r="CI141" s="2201"/>
      <c r="CJ141" s="2201"/>
      <c r="CK141" s="2201"/>
      <c r="CL141" s="2201"/>
      <c r="CM141" s="2201"/>
      <c r="CN141" s="2201"/>
      <c r="CO141" s="2201"/>
      <c r="CP141" s="2201"/>
      <c r="CQ141" s="2201"/>
      <c r="CR141" s="2201"/>
      <c r="CS141" s="2201"/>
      <c r="CT141" s="2201"/>
      <c r="CU141" s="2201"/>
      <c r="CV141" s="2201"/>
      <c r="CW141" s="2201"/>
      <c r="CX141" s="2201"/>
      <c r="CY141" s="2201"/>
      <c r="CZ141" s="2201"/>
    </row>
    <row r="142" s="130" customFormat="true" ht="15" customHeight="true" x14ac:dyDescent="0.2">
      <c r="A142" s="2516"/>
      <c r="B142" s="252" t="s">
        <v>65</v>
      </c>
      <c r="C142" s="1138" t="s">
        <v>35</v>
      </c>
      <c r="D142" s="1148" t="s">
        <v>35</v>
      </c>
      <c r="E142" s="1148" t="s">
        <v>35</v>
      </c>
      <c r="F142" s="1148" t="s">
        <v>35</v>
      </c>
      <c r="G142" s="1158" t="s">
        <v>35</v>
      </c>
      <c r="H142" s="1168" t="s">
        <v>35</v>
      </c>
      <c r="I142" s="1148" t="s">
        <v>35</v>
      </c>
      <c r="J142" s="1148" t="s">
        <v>35</v>
      </c>
      <c r="K142" s="1148" t="s">
        <v>35</v>
      </c>
      <c r="L142" s="1178" t="s">
        <v>35</v>
      </c>
      <c r="M142" s="1185" t="s">
        <v>35</v>
      </c>
      <c r="N142" s="1148" t="s">
        <v>35</v>
      </c>
      <c r="O142" s="1148" t="s">
        <v>35</v>
      </c>
      <c r="P142" s="1148" t="s">
        <v>35</v>
      </c>
      <c r="Q142" s="1158" t="s">
        <v>35</v>
      </c>
      <c r="R142" s="1168" t="s">
        <v>35</v>
      </c>
      <c r="S142" s="1148" t="s">
        <v>35</v>
      </c>
      <c r="T142" s="1148" t="s">
        <v>35</v>
      </c>
      <c r="U142" s="2096" t="s">
        <v>35</v>
      </c>
      <c r="V142" s="2117"/>
      <c r="W142" s="2117"/>
      <c r="X142" s="2117"/>
      <c r="Y142" s="2118"/>
      <c r="Z142" s="2118"/>
      <c r="AA142" s="2118"/>
      <c r="AB142" s="2118"/>
      <c r="AC142" s="2118"/>
      <c r="AD142" s="2118"/>
      <c r="AE142" s="2118"/>
      <c r="AF142" s="2118"/>
      <c r="AG142" s="2118"/>
      <c r="AH142" s="2118"/>
      <c r="AI142" s="2118"/>
      <c r="AJ142" s="2118"/>
      <c r="AK142" s="2118"/>
      <c r="AL142" s="2118"/>
      <c r="AM142" s="2118"/>
      <c r="AN142" s="2118"/>
      <c r="AO142" s="2118"/>
      <c r="AP142" s="2118"/>
      <c r="AQ142" s="2118"/>
      <c r="AR142" s="2118"/>
      <c r="AS142" s="2118"/>
      <c r="AT142" s="2118"/>
      <c r="AU142" s="2118"/>
      <c r="AV142" s="2118"/>
      <c r="AW142" s="2118"/>
      <c r="AX142" s="2118"/>
      <c r="AY142" s="2118"/>
      <c r="AZ142" s="215"/>
      <c r="BA142" s="2573"/>
      <c r="BB142" s="159" t="s">
        <v>65</v>
      </c>
      <c r="BC142" s="1207" t="s">
        <v>35</v>
      </c>
      <c r="BD142" s="1227" t="s">
        <v>35</v>
      </c>
      <c r="BE142" s="1227" t="s">
        <v>35</v>
      </c>
      <c r="BF142" s="1227" t="s">
        <v>35</v>
      </c>
      <c r="BG142" s="1248" t="s">
        <v>35</v>
      </c>
      <c r="BH142" s="1269" t="s">
        <v>35</v>
      </c>
      <c r="BI142" s="1227" t="s">
        <v>35</v>
      </c>
      <c r="BJ142" s="1227" t="s">
        <v>35</v>
      </c>
      <c r="BK142" s="1227" t="s">
        <v>35</v>
      </c>
      <c r="BL142" s="1248" t="s">
        <v>35</v>
      </c>
      <c r="BM142" s="1269" t="s">
        <v>35</v>
      </c>
      <c r="BN142" s="1227" t="s">
        <v>35</v>
      </c>
      <c r="BO142" s="1227" t="s">
        <v>35</v>
      </c>
      <c r="BP142" s="1227" t="s">
        <v>35</v>
      </c>
      <c r="BQ142" s="1248" t="s">
        <v>35</v>
      </c>
      <c r="BR142" s="1269" t="s">
        <v>35</v>
      </c>
      <c r="BS142" s="1227" t="s">
        <v>35</v>
      </c>
      <c r="BT142" s="1227" t="s">
        <v>35</v>
      </c>
      <c r="BU142" s="2138" t="s">
        <v>35</v>
      </c>
      <c r="BV142" s="2200"/>
      <c r="BW142" s="2200"/>
      <c r="BX142" s="2200"/>
      <c r="BY142" s="2201"/>
      <c r="BZ142" s="2201"/>
      <c r="CA142" s="2201"/>
      <c r="CB142" s="2201"/>
      <c r="CC142" s="2201"/>
      <c r="CD142" s="2201"/>
      <c r="CE142" s="2201"/>
      <c r="CF142" s="2201"/>
      <c r="CG142" s="2201"/>
      <c r="CH142" s="2201"/>
      <c r="CI142" s="2201"/>
      <c r="CJ142" s="2201"/>
      <c r="CK142" s="2201"/>
      <c r="CL142" s="2201"/>
      <c r="CM142" s="2201"/>
      <c r="CN142" s="2201"/>
      <c r="CO142" s="2201"/>
      <c r="CP142" s="2201"/>
      <c r="CQ142" s="2201"/>
      <c r="CR142" s="2201"/>
      <c r="CS142" s="2201"/>
      <c r="CT142" s="2201"/>
      <c r="CU142" s="2201"/>
      <c r="CV142" s="2201"/>
      <c r="CW142" s="2201"/>
      <c r="CX142" s="2201"/>
      <c r="CY142" s="2201"/>
      <c r="CZ142" s="2201"/>
    </row>
    <row r="143" s="130" customFormat="true" ht="15" customHeight="true" x14ac:dyDescent="0.2">
      <c r="A143" s="2516"/>
      <c r="B143" s="252" t="s">
        <v>66</v>
      </c>
      <c r="C143" s="1138" t="s">
        <v>35</v>
      </c>
      <c r="D143" s="1148" t="s">
        <v>35</v>
      </c>
      <c r="E143" s="1148" t="s">
        <v>35</v>
      </c>
      <c r="F143" s="1148" t="s">
        <v>35</v>
      </c>
      <c r="G143" s="1158" t="s">
        <v>35</v>
      </c>
      <c r="H143" s="1168" t="s">
        <v>35</v>
      </c>
      <c r="I143" s="1148" t="s">
        <v>35</v>
      </c>
      <c r="J143" s="1148" t="s">
        <v>35</v>
      </c>
      <c r="K143" s="1148" t="s">
        <v>35</v>
      </c>
      <c r="L143" s="1178" t="s">
        <v>35</v>
      </c>
      <c r="M143" s="1185" t="s">
        <v>35</v>
      </c>
      <c r="N143" s="1148" t="s">
        <v>35</v>
      </c>
      <c r="O143" s="1148" t="s">
        <v>35</v>
      </c>
      <c r="P143" s="1148" t="s">
        <v>35</v>
      </c>
      <c r="Q143" s="1158" t="s">
        <v>35</v>
      </c>
      <c r="R143" s="1168" t="s">
        <v>35</v>
      </c>
      <c r="S143" s="1148" t="s">
        <v>35</v>
      </c>
      <c r="T143" s="1148" t="s">
        <v>35</v>
      </c>
      <c r="U143" s="2096" t="s">
        <v>35</v>
      </c>
      <c r="V143" s="2117"/>
      <c r="W143" s="2117"/>
      <c r="X143" s="2117"/>
      <c r="Y143" s="2118"/>
      <c r="Z143" s="2118"/>
      <c r="AA143" s="2118"/>
      <c r="AB143" s="2118"/>
      <c r="AC143" s="2118"/>
      <c r="AD143" s="2118"/>
      <c r="AE143" s="2118"/>
      <c r="AF143" s="2118"/>
      <c r="AG143" s="2118"/>
      <c r="AH143" s="2118"/>
      <c r="AI143" s="2118"/>
      <c r="AJ143" s="2118"/>
      <c r="AK143" s="2118"/>
      <c r="AL143" s="2118"/>
      <c r="AM143" s="2118"/>
      <c r="AN143" s="2118"/>
      <c r="AO143" s="2118"/>
      <c r="AP143" s="2118"/>
      <c r="AQ143" s="2118"/>
      <c r="AR143" s="2118"/>
      <c r="AS143" s="2118"/>
      <c r="AT143" s="2118"/>
      <c r="AU143" s="2118"/>
      <c r="AV143" s="2118"/>
      <c r="AW143" s="2118"/>
      <c r="AX143" s="2118"/>
      <c r="AY143" s="2118"/>
      <c r="AZ143" s="215"/>
      <c r="BA143" s="2573"/>
      <c r="BB143" s="159" t="s">
        <v>66</v>
      </c>
      <c r="BC143" s="1207" t="s">
        <v>35</v>
      </c>
      <c r="BD143" s="1227" t="s">
        <v>35</v>
      </c>
      <c r="BE143" s="1227" t="s">
        <v>35</v>
      </c>
      <c r="BF143" s="1227" t="s">
        <v>35</v>
      </c>
      <c r="BG143" s="1248" t="s">
        <v>35</v>
      </c>
      <c r="BH143" s="1269" t="s">
        <v>35</v>
      </c>
      <c r="BI143" s="1227" t="s">
        <v>35</v>
      </c>
      <c r="BJ143" s="1227" t="s">
        <v>35</v>
      </c>
      <c r="BK143" s="1227" t="s">
        <v>35</v>
      </c>
      <c r="BL143" s="1248" t="s">
        <v>35</v>
      </c>
      <c r="BM143" s="1269" t="s">
        <v>35</v>
      </c>
      <c r="BN143" s="1227" t="s">
        <v>35</v>
      </c>
      <c r="BO143" s="1227" t="s">
        <v>35</v>
      </c>
      <c r="BP143" s="1227" t="s">
        <v>35</v>
      </c>
      <c r="BQ143" s="1248" t="s">
        <v>35</v>
      </c>
      <c r="BR143" s="1269" t="s">
        <v>35</v>
      </c>
      <c r="BS143" s="1227" t="s">
        <v>35</v>
      </c>
      <c r="BT143" s="1227" t="s">
        <v>35</v>
      </c>
      <c r="BU143" s="2138" t="s">
        <v>35</v>
      </c>
      <c r="BV143" s="2200"/>
      <c r="BW143" s="2200"/>
      <c r="BX143" s="2200"/>
      <c r="BY143" s="2201"/>
      <c r="BZ143" s="2201"/>
      <c r="CA143" s="2201"/>
      <c r="CB143" s="2201"/>
      <c r="CC143" s="2201"/>
      <c r="CD143" s="2201"/>
      <c r="CE143" s="2201"/>
      <c r="CF143" s="2201"/>
      <c r="CG143" s="2201"/>
      <c r="CH143" s="2201"/>
      <c r="CI143" s="2201"/>
      <c r="CJ143" s="2201"/>
      <c r="CK143" s="2201"/>
      <c r="CL143" s="2201"/>
      <c r="CM143" s="2201"/>
      <c r="CN143" s="2201"/>
      <c r="CO143" s="2201"/>
      <c r="CP143" s="2201"/>
      <c r="CQ143" s="2201"/>
      <c r="CR143" s="2201"/>
      <c r="CS143" s="2201"/>
      <c r="CT143" s="2201"/>
      <c r="CU143" s="2201"/>
      <c r="CV143" s="2201"/>
      <c r="CW143" s="2201"/>
      <c r="CX143" s="2201"/>
      <c r="CY143" s="2201"/>
      <c r="CZ143" s="2201"/>
    </row>
    <row r="144" s="130" customFormat="true" ht="15" customHeight="true" x14ac:dyDescent="0.2">
      <c r="A144" s="2516" t="s">
        <v>106</v>
      </c>
      <c r="B144" s="252" t="s">
        <v>63</v>
      </c>
      <c r="C144" s="1138" t="s">
        <v>35</v>
      </c>
      <c r="D144" s="1148" t="s">
        <v>35</v>
      </c>
      <c r="E144" s="1148" t="s">
        <v>35</v>
      </c>
      <c r="F144" s="1148" t="s">
        <v>35</v>
      </c>
      <c r="G144" s="1158" t="s">
        <v>35</v>
      </c>
      <c r="H144" s="1168" t="s">
        <v>35</v>
      </c>
      <c r="I144" s="1148" t="s">
        <v>35</v>
      </c>
      <c r="J144" s="1148" t="s">
        <v>35</v>
      </c>
      <c r="K144" s="1148" t="s">
        <v>35</v>
      </c>
      <c r="L144" s="1178" t="s">
        <v>35</v>
      </c>
      <c r="M144" s="1185" t="s">
        <v>35</v>
      </c>
      <c r="N144" s="1148" t="s">
        <v>35</v>
      </c>
      <c r="O144" s="1148" t="s">
        <v>35</v>
      </c>
      <c r="P144" s="1148" t="s">
        <v>35</v>
      </c>
      <c r="Q144" s="1158" t="s">
        <v>35</v>
      </c>
      <c r="R144" s="1168" t="s">
        <v>35</v>
      </c>
      <c r="S144" s="1148" t="s">
        <v>35</v>
      </c>
      <c r="T144" s="1148" t="s">
        <v>35</v>
      </c>
      <c r="U144" s="2096" t="s">
        <v>35</v>
      </c>
      <c r="V144" s="2117"/>
      <c r="W144" s="2117"/>
      <c r="X144" s="2117"/>
      <c r="Y144" s="2118"/>
      <c r="Z144" s="2118"/>
      <c r="AA144" s="2118"/>
      <c r="AB144" s="2118"/>
      <c r="AC144" s="2118"/>
      <c r="AD144" s="2118"/>
      <c r="AE144" s="2118"/>
      <c r="AF144" s="2118"/>
      <c r="AG144" s="2118"/>
      <c r="AH144" s="2118"/>
      <c r="AI144" s="2118"/>
      <c r="AJ144" s="2118"/>
      <c r="AK144" s="2118"/>
      <c r="AL144" s="2118"/>
      <c r="AM144" s="2118"/>
      <c r="AN144" s="2118"/>
      <c r="AO144" s="2118"/>
      <c r="AP144" s="2118"/>
      <c r="AQ144" s="2118"/>
      <c r="AR144" s="2118"/>
      <c r="AS144" s="2118"/>
      <c r="AT144" s="2118"/>
      <c r="AU144" s="2118"/>
      <c r="AV144" s="2118"/>
      <c r="AW144" s="2118"/>
      <c r="AX144" s="2118"/>
      <c r="AY144" s="2118"/>
      <c r="AZ144" s="215"/>
      <c r="BA144" s="2573" t="s">
        <v>106</v>
      </c>
      <c r="BB144" s="159" t="s">
        <v>63</v>
      </c>
      <c r="BC144" s="1207" t="s">
        <v>35</v>
      </c>
      <c r="BD144" s="1227" t="s">
        <v>35</v>
      </c>
      <c r="BE144" s="1227" t="s">
        <v>35</v>
      </c>
      <c r="BF144" s="1227" t="s">
        <v>35</v>
      </c>
      <c r="BG144" s="1248" t="s">
        <v>35</v>
      </c>
      <c r="BH144" s="1269" t="s">
        <v>35</v>
      </c>
      <c r="BI144" s="1227" t="s">
        <v>35</v>
      </c>
      <c r="BJ144" s="1227" t="s">
        <v>35</v>
      </c>
      <c r="BK144" s="1227" t="s">
        <v>35</v>
      </c>
      <c r="BL144" s="1248" t="s">
        <v>35</v>
      </c>
      <c r="BM144" s="1269" t="s">
        <v>35</v>
      </c>
      <c r="BN144" s="1227" t="s">
        <v>35</v>
      </c>
      <c r="BO144" s="1227" t="s">
        <v>35</v>
      </c>
      <c r="BP144" s="1227" t="s">
        <v>35</v>
      </c>
      <c r="BQ144" s="1248" t="s">
        <v>35</v>
      </c>
      <c r="BR144" s="1269" t="s">
        <v>35</v>
      </c>
      <c r="BS144" s="1227" t="s">
        <v>35</v>
      </c>
      <c r="BT144" s="1227" t="s">
        <v>35</v>
      </c>
      <c r="BU144" s="2138" t="s">
        <v>35</v>
      </c>
      <c r="BV144" s="2200"/>
      <c r="BW144" s="2200"/>
      <c r="BX144" s="2200"/>
      <c r="BY144" s="2201"/>
      <c r="BZ144" s="2201"/>
      <c r="CA144" s="2201"/>
      <c r="CB144" s="2201"/>
      <c r="CC144" s="2201"/>
      <c r="CD144" s="2201"/>
      <c r="CE144" s="2201"/>
      <c r="CF144" s="2201"/>
      <c r="CG144" s="2201"/>
      <c r="CH144" s="2201"/>
      <c r="CI144" s="2201"/>
      <c r="CJ144" s="2201"/>
      <c r="CK144" s="2201"/>
      <c r="CL144" s="2201"/>
      <c r="CM144" s="2201"/>
      <c r="CN144" s="2201"/>
      <c r="CO144" s="2201"/>
      <c r="CP144" s="2201"/>
      <c r="CQ144" s="2201"/>
      <c r="CR144" s="2201"/>
      <c r="CS144" s="2201"/>
      <c r="CT144" s="2201"/>
      <c r="CU144" s="2201"/>
      <c r="CV144" s="2201"/>
      <c r="CW144" s="2201"/>
      <c r="CX144" s="2201"/>
      <c r="CY144" s="2201"/>
      <c r="CZ144" s="2201"/>
    </row>
    <row r="145" s="130" customFormat="true" ht="15" customHeight="true" x14ac:dyDescent="0.2">
      <c r="A145" s="2516"/>
      <c r="B145" s="252" t="s">
        <v>64</v>
      </c>
      <c r="C145" s="1138" t="s">
        <v>35</v>
      </c>
      <c r="D145" s="1148" t="s">
        <v>35</v>
      </c>
      <c r="E145" s="1148" t="s">
        <v>35</v>
      </c>
      <c r="F145" s="1148" t="s">
        <v>35</v>
      </c>
      <c r="G145" s="1158" t="s">
        <v>35</v>
      </c>
      <c r="H145" s="1168" t="s">
        <v>35</v>
      </c>
      <c r="I145" s="1148" t="s">
        <v>35</v>
      </c>
      <c r="J145" s="1148" t="s">
        <v>35</v>
      </c>
      <c r="K145" s="1148" t="s">
        <v>35</v>
      </c>
      <c r="L145" s="1178" t="s">
        <v>35</v>
      </c>
      <c r="M145" s="1185" t="s">
        <v>35</v>
      </c>
      <c r="N145" s="1148" t="s">
        <v>35</v>
      </c>
      <c r="O145" s="1148" t="s">
        <v>35</v>
      </c>
      <c r="P145" s="1148" t="s">
        <v>35</v>
      </c>
      <c r="Q145" s="1158" t="s">
        <v>35</v>
      </c>
      <c r="R145" s="1168" t="s">
        <v>35</v>
      </c>
      <c r="S145" s="1148" t="s">
        <v>35</v>
      </c>
      <c r="T145" s="1148" t="s">
        <v>35</v>
      </c>
      <c r="U145" s="2096" t="s">
        <v>35</v>
      </c>
      <c r="V145" s="2117"/>
      <c r="W145" s="2117"/>
      <c r="X145" s="2117"/>
      <c r="Y145" s="2118"/>
      <c r="Z145" s="2118"/>
      <c r="AA145" s="2118"/>
      <c r="AB145" s="2118"/>
      <c r="AC145" s="2118"/>
      <c r="AD145" s="2118"/>
      <c r="AE145" s="2118"/>
      <c r="AF145" s="2118"/>
      <c r="AG145" s="2118"/>
      <c r="AH145" s="2118"/>
      <c r="AI145" s="2118"/>
      <c r="AJ145" s="2118"/>
      <c r="AK145" s="2118"/>
      <c r="AL145" s="2118"/>
      <c r="AM145" s="2118"/>
      <c r="AN145" s="2118"/>
      <c r="AO145" s="2118"/>
      <c r="AP145" s="2118"/>
      <c r="AQ145" s="2118"/>
      <c r="AR145" s="2118"/>
      <c r="AS145" s="2118"/>
      <c r="AT145" s="2118"/>
      <c r="AU145" s="2118"/>
      <c r="AV145" s="2118"/>
      <c r="AW145" s="2118"/>
      <c r="AX145" s="2118"/>
      <c r="AY145" s="2118"/>
      <c r="AZ145" s="215"/>
      <c r="BA145" s="2573"/>
      <c r="BB145" s="159" t="s">
        <v>64</v>
      </c>
      <c r="BC145" s="1207" t="s">
        <v>35</v>
      </c>
      <c r="BD145" s="1227" t="s">
        <v>35</v>
      </c>
      <c r="BE145" s="1227" t="s">
        <v>35</v>
      </c>
      <c r="BF145" s="1227" t="s">
        <v>35</v>
      </c>
      <c r="BG145" s="1248" t="s">
        <v>35</v>
      </c>
      <c r="BH145" s="1269" t="s">
        <v>35</v>
      </c>
      <c r="BI145" s="1227" t="s">
        <v>35</v>
      </c>
      <c r="BJ145" s="1227" t="s">
        <v>35</v>
      </c>
      <c r="BK145" s="1227" t="s">
        <v>35</v>
      </c>
      <c r="BL145" s="1248" t="s">
        <v>35</v>
      </c>
      <c r="BM145" s="1269" t="s">
        <v>35</v>
      </c>
      <c r="BN145" s="1227" t="s">
        <v>35</v>
      </c>
      <c r="BO145" s="1227" t="s">
        <v>35</v>
      </c>
      <c r="BP145" s="1227" t="s">
        <v>35</v>
      </c>
      <c r="BQ145" s="1248" t="s">
        <v>35</v>
      </c>
      <c r="BR145" s="1269" t="s">
        <v>35</v>
      </c>
      <c r="BS145" s="1227" t="s">
        <v>35</v>
      </c>
      <c r="BT145" s="1227" t="s">
        <v>35</v>
      </c>
      <c r="BU145" s="2138" t="s">
        <v>35</v>
      </c>
      <c r="BV145" s="2200"/>
      <c r="BW145" s="2200"/>
      <c r="BX145" s="2200"/>
      <c r="BY145" s="2201"/>
      <c r="BZ145" s="2201"/>
      <c r="CA145" s="2201"/>
      <c r="CB145" s="2201"/>
      <c r="CC145" s="2201"/>
      <c r="CD145" s="2201"/>
      <c r="CE145" s="2201"/>
      <c r="CF145" s="2201"/>
      <c r="CG145" s="2201"/>
      <c r="CH145" s="2201"/>
      <c r="CI145" s="2201"/>
      <c r="CJ145" s="2201"/>
      <c r="CK145" s="2201"/>
      <c r="CL145" s="2201"/>
      <c r="CM145" s="2201"/>
      <c r="CN145" s="2201"/>
      <c r="CO145" s="2201"/>
      <c r="CP145" s="2201"/>
      <c r="CQ145" s="2201"/>
      <c r="CR145" s="2201"/>
      <c r="CS145" s="2201"/>
      <c r="CT145" s="2201"/>
      <c r="CU145" s="2201"/>
      <c r="CV145" s="2201"/>
      <c r="CW145" s="2201"/>
      <c r="CX145" s="2201"/>
      <c r="CY145" s="2201"/>
      <c r="CZ145" s="2201"/>
    </row>
    <row r="146" s="130" customFormat="true" ht="15" customHeight="true" x14ac:dyDescent="0.2">
      <c r="A146" s="2516"/>
      <c r="B146" s="252" t="s">
        <v>65</v>
      </c>
      <c r="C146" s="1138" t="s">
        <v>35</v>
      </c>
      <c r="D146" s="1148" t="s">
        <v>35</v>
      </c>
      <c r="E146" s="1148" t="s">
        <v>35</v>
      </c>
      <c r="F146" s="1148" t="s">
        <v>35</v>
      </c>
      <c r="G146" s="1158" t="s">
        <v>35</v>
      </c>
      <c r="H146" s="1168" t="s">
        <v>35</v>
      </c>
      <c r="I146" s="1148" t="s">
        <v>35</v>
      </c>
      <c r="J146" s="1148" t="s">
        <v>35</v>
      </c>
      <c r="K146" s="1148" t="s">
        <v>35</v>
      </c>
      <c r="L146" s="1178" t="s">
        <v>35</v>
      </c>
      <c r="M146" s="1185" t="s">
        <v>35</v>
      </c>
      <c r="N146" s="1148" t="s">
        <v>35</v>
      </c>
      <c r="O146" s="1148" t="s">
        <v>35</v>
      </c>
      <c r="P146" s="1148" t="s">
        <v>35</v>
      </c>
      <c r="Q146" s="1158" t="s">
        <v>35</v>
      </c>
      <c r="R146" s="1168" t="s">
        <v>35</v>
      </c>
      <c r="S146" s="1148" t="s">
        <v>35</v>
      </c>
      <c r="T146" s="1148" t="s">
        <v>35</v>
      </c>
      <c r="U146" s="2096" t="s">
        <v>35</v>
      </c>
      <c r="V146" s="2117"/>
      <c r="W146" s="2117"/>
      <c r="X146" s="2117"/>
      <c r="Y146" s="2118"/>
      <c r="Z146" s="2118"/>
      <c r="AA146" s="2118"/>
      <c r="AB146" s="2118"/>
      <c r="AC146" s="2118"/>
      <c r="AD146" s="2118"/>
      <c r="AE146" s="2118"/>
      <c r="AF146" s="2118"/>
      <c r="AG146" s="2118"/>
      <c r="AH146" s="2118"/>
      <c r="AI146" s="2118"/>
      <c r="AJ146" s="2118"/>
      <c r="AK146" s="2118"/>
      <c r="AL146" s="2118"/>
      <c r="AM146" s="2118"/>
      <c r="AN146" s="2118"/>
      <c r="AO146" s="2118"/>
      <c r="AP146" s="2118"/>
      <c r="AQ146" s="2118"/>
      <c r="AR146" s="2118"/>
      <c r="AS146" s="2118"/>
      <c r="AT146" s="2118"/>
      <c r="AU146" s="2118"/>
      <c r="AV146" s="2118"/>
      <c r="AW146" s="2118"/>
      <c r="AX146" s="2118"/>
      <c r="AY146" s="2118"/>
      <c r="AZ146" s="215"/>
      <c r="BA146" s="2573"/>
      <c r="BB146" s="159" t="s">
        <v>65</v>
      </c>
      <c r="BC146" s="1207" t="s">
        <v>35</v>
      </c>
      <c r="BD146" s="1227" t="s">
        <v>35</v>
      </c>
      <c r="BE146" s="1227" t="s">
        <v>35</v>
      </c>
      <c r="BF146" s="1227" t="s">
        <v>35</v>
      </c>
      <c r="BG146" s="1248" t="s">
        <v>35</v>
      </c>
      <c r="BH146" s="1269" t="s">
        <v>35</v>
      </c>
      <c r="BI146" s="1227" t="s">
        <v>35</v>
      </c>
      <c r="BJ146" s="1227" t="s">
        <v>35</v>
      </c>
      <c r="BK146" s="1227" t="s">
        <v>35</v>
      </c>
      <c r="BL146" s="1248" t="s">
        <v>35</v>
      </c>
      <c r="BM146" s="1269" t="s">
        <v>35</v>
      </c>
      <c r="BN146" s="1227" t="s">
        <v>35</v>
      </c>
      <c r="BO146" s="1227" t="s">
        <v>35</v>
      </c>
      <c r="BP146" s="1227" t="s">
        <v>35</v>
      </c>
      <c r="BQ146" s="1248" t="s">
        <v>35</v>
      </c>
      <c r="BR146" s="1269" t="s">
        <v>35</v>
      </c>
      <c r="BS146" s="1227" t="s">
        <v>35</v>
      </c>
      <c r="BT146" s="1227" t="s">
        <v>35</v>
      </c>
      <c r="BU146" s="2138" t="s">
        <v>35</v>
      </c>
      <c r="BV146" s="2200"/>
      <c r="BW146" s="2200"/>
      <c r="BX146" s="2200"/>
      <c r="BY146" s="2201"/>
      <c r="BZ146" s="2201"/>
      <c r="CA146" s="2201"/>
      <c r="CB146" s="2201"/>
      <c r="CC146" s="2201"/>
      <c r="CD146" s="2201"/>
      <c r="CE146" s="2201"/>
      <c r="CF146" s="2201"/>
      <c r="CG146" s="2201"/>
      <c r="CH146" s="2201"/>
      <c r="CI146" s="2201"/>
      <c r="CJ146" s="2201"/>
      <c r="CK146" s="2201"/>
      <c r="CL146" s="2201"/>
      <c r="CM146" s="2201"/>
      <c r="CN146" s="2201"/>
      <c r="CO146" s="2201"/>
      <c r="CP146" s="2201"/>
      <c r="CQ146" s="2201"/>
      <c r="CR146" s="2201"/>
      <c r="CS146" s="2201"/>
      <c r="CT146" s="2201"/>
      <c r="CU146" s="2201"/>
      <c r="CV146" s="2201"/>
      <c r="CW146" s="2201"/>
      <c r="CX146" s="2201"/>
      <c r="CY146" s="2201"/>
      <c r="CZ146" s="2201"/>
    </row>
    <row r="147" s="130" customFormat="true" ht="15" customHeight="true" x14ac:dyDescent="0.2">
      <c r="A147" s="2516"/>
      <c r="B147" s="252" t="s">
        <v>66</v>
      </c>
      <c r="C147" s="1138" t="s">
        <v>35</v>
      </c>
      <c r="D147" s="1148" t="s">
        <v>35</v>
      </c>
      <c r="E147" s="1148" t="s">
        <v>35</v>
      </c>
      <c r="F147" s="1148" t="s">
        <v>35</v>
      </c>
      <c r="G147" s="1158" t="s">
        <v>35</v>
      </c>
      <c r="H147" s="1168" t="s">
        <v>35</v>
      </c>
      <c r="I147" s="1148" t="s">
        <v>35</v>
      </c>
      <c r="J147" s="1148" t="s">
        <v>35</v>
      </c>
      <c r="K147" s="1148" t="s">
        <v>35</v>
      </c>
      <c r="L147" s="1178" t="s">
        <v>35</v>
      </c>
      <c r="M147" s="1185" t="s">
        <v>35</v>
      </c>
      <c r="N147" s="1148" t="s">
        <v>35</v>
      </c>
      <c r="O147" s="1148" t="s">
        <v>35</v>
      </c>
      <c r="P147" s="1148" t="s">
        <v>35</v>
      </c>
      <c r="Q147" s="1158" t="s">
        <v>35</v>
      </c>
      <c r="R147" s="1168" t="s">
        <v>35</v>
      </c>
      <c r="S147" s="1148" t="s">
        <v>35</v>
      </c>
      <c r="T147" s="1148" t="s">
        <v>35</v>
      </c>
      <c r="U147" s="2096" t="s">
        <v>35</v>
      </c>
      <c r="V147" s="2117"/>
      <c r="W147" s="2117"/>
      <c r="X147" s="2117"/>
      <c r="Y147" s="2118"/>
      <c r="Z147" s="2118"/>
      <c r="AA147" s="2118"/>
      <c r="AB147" s="2118"/>
      <c r="AC147" s="2118"/>
      <c r="AD147" s="2118"/>
      <c r="AE147" s="2118"/>
      <c r="AF147" s="2118"/>
      <c r="AG147" s="2118"/>
      <c r="AH147" s="2118"/>
      <c r="AI147" s="2118"/>
      <c r="AJ147" s="2118"/>
      <c r="AK147" s="2118"/>
      <c r="AL147" s="2118"/>
      <c r="AM147" s="2118"/>
      <c r="AN147" s="2118"/>
      <c r="AO147" s="2118"/>
      <c r="AP147" s="2118"/>
      <c r="AQ147" s="2118"/>
      <c r="AR147" s="2118"/>
      <c r="AS147" s="2118"/>
      <c r="AT147" s="2118"/>
      <c r="AU147" s="2118"/>
      <c r="AV147" s="2118"/>
      <c r="AW147" s="2118"/>
      <c r="AX147" s="2118"/>
      <c r="AY147" s="2118"/>
      <c r="AZ147" s="215"/>
      <c r="BA147" s="2573"/>
      <c r="BB147" s="159" t="s">
        <v>66</v>
      </c>
      <c r="BC147" s="1207" t="s">
        <v>35</v>
      </c>
      <c r="BD147" s="1227" t="s">
        <v>35</v>
      </c>
      <c r="BE147" s="1227" t="s">
        <v>35</v>
      </c>
      <c r="BF147" s="1227" t="s">
        <v>35</v>
      </c>
      <c r="BG147" s="1248" t="s">
        <v>35</v>
      </c>
      <c r="BH147" s="1269" t="s">
        <v>35</v>
      </c>
      <c r="BI147" s="1227" t="s">
        <v>35</v>
      </c>
      <c r="BJ147" s="1227" t="s">
        <v>35</v>
      </c>
      <c r="BK147" s="1227" t="s">
        <v>35</v>
      </c>
      <c r="BL147" s="1248" t="s">
        <v>35</v>
      </c>
      <c r="BM147" s="1269" t="s">
        <v>35</v>
      </c>
      <c r="BN147" s="1227" t="s">
        <v>35</v>
      </c>
      <c r="BO147" s="1227" t="s">
        <v>35</v>
      </c>
      <c r="BP147" s="1227" t="s">
        <v>35</v>
      </c>
      <c r="BQ147" s="1248" t="s">
        <v>35</v>
      </c>
      <c r="BR147" s="1269" t="s">
        <v>35</v>
      </c>
      <c r="BS147" s="1227" t="s">
        <v>35</v>
      </c>
      <c r="BT147" s="1227" t="s">
        <v>35</v>
      </c>
      <c r="BU147" s="2138" t="s">
        <v>35</v>
      </c>
      <c r="BV147" s="2200"/>
      <c r="BW147" s="2200"/>
      <c r="BX147" s="2200"/>
      <c r="BY147" s="2201"/>
      <c r="BZ147" s="2201"/>
      <c r="CA147" s="2201"/>
      <c r="CB147" s="2201"/>
      <c r="CC147" s="2201"/>
      <c r="CD147" s="2201"/>
      <c r="CE147" s="2201"/>
      <c r="CF147" s="2201"/>
      <c r="CG147" s="2201"/>
      <c r="CH147" s="2201"/>
      <c r="CI147" s="2201"/>
      <c r="CJ147" s="2201"/>
      <c r="CK147" s="2201"/>
      <c r="CL147" s="2201"/>
      <c r="CM147" s="2201"/>
      <c r="CN147" s="2201"/>
      <c r="CO147" s="2201"/>
      <c r="CP147" s="2201"/>
      <c r="CQ147" s="2201"/>
      <c r="CR147" s="2201"/>
      <c r="CS147" s="2201"/>
      <c r="CT147" s="2201"/>
      <c r="CU147" s="2201"/>
      <c r="CV147" s="2201"/>
      <c r="CW147" s="2201"/>
      <c r="CX147" s="2201"/>
      <c r="CY147" s="2201"/>
      <c r="CZ147" s="2201"/>
    </row>
    <row r="148" s="130" customFormat="true" ht="15" customHeight="true" x14ac:dyDescent="0.2">
      <c r="A148" s="2516" t="s">
        <v>107</v>
      </c>
      <c r="B148" s="252" t="s">
        <v>49</v>
      </c>
      <c r="C148" s="1138" t="s">
        <v>35</v>
      </c>
      <c r="D148" s="1148" t="s">
        <v>35</v>
      </c>
      <c r="E148" s="1148" t="s">
        <v>35</v>
      </c>
      <c r="F148" s="1148" t="s">
        <v>35</v>
      </c>
      <c r="G148" s="1158" t="s">
        <v>35</v>
      </c>
      <c r="H148" s="1168" t="s">
        <v>35</v>
      </c>
      <c r="I148" s="1148" t="s">
        <v>35</v>
      </c>
      <c r="J148" s="1148" t="s">
        <v>35</v>
      </c>
      <c r="K148" s="1148" t="s">
        <v>35</v>
      </c>
      <c r="L148" s="1178" t="s">
        <v>35</v>
      </c>
      <c r="M148" s="1185" t="s">
        <v>35</v>
      </c>
      <c r="N148" s="1148" t="s">
        <v>35</v>
      </c>
      <c r="O148" s="1148" t="s">
        <v>35</v>
      </c>
      <c r="P148" s="1148" t="s">
        <v>35</v>
      </c>
      <c r="Q148" s="1158" t="s">
        <v>35</v>
      </c>
      <c r="R148" s="1168" t="s">
        <v>35</v>
      </c>
      <c r="S148" s="1148" t="s">
        <v>35</v>
      </c>
      <c r="T148" s="1148" t="s">
        <v>35</v>
      </c>
      <c r="U148" s="2096" t="s">
        <v>35</v>
      </c>
      <c r="V148" s="2117"/>
      <c r="W148" s="2117"/>
      <c r="X148" s="2117"/>
      <c r="Y148" s="2118"/>
      <c r="Z148" s="2118"/>
      <c r="AA148" s="2118"/>
      <c r="AB148" s="2118"/>
      <c r="AC148" s="2118"/>
      <c r="AD148" s="2118"/>
      <c r="AE148" s="2118"/>
      <c r="AF148" s="2118"/>
      <c r="AG148" s="2118"/>
      <c r="AH148" s="2118"/>
      <c r="AI148" s="2118"/>
      <c r="AJ148" s="2118"/>
      <c r="AK148" s="2118"/>
      <c r="AL148" s="2118"/>
      <c r="AM148" s="2118"/>
      <c r="AN148" s="2118"/>
      <c r="AO148" s="2118"/>
      <c r="AP148" s="2118"/>
      <c r="AQ148" s="2118"/>
      <c r="AR148" s="2118"/>
      <c r="AS148" s="2118"/>
      <c r="AT148" s="2118"/>
      <c r="AU148" s="2118"/>
      <c r="AV148" s="2118"/>
      <c r="AW148" s="2118"/>
      <c r="AX148" s="2118"/>
      <c r="AY148" s="2118"/>
      <c r="AZ148" s="215"/>
      <c r="BA148" s="2573" t="s">
        <v>107</v>
      </c>
      <c r="BB148" s="159" t="s">
        <v>49</v>
      </c>
      <c r="BC148" s="1207" t="s">
        <v>35</v>
      </c>
      <c r="BD148" s="1227" t="s">
        <v>35</v>
      </c>
      <c r="BE148" s="1227" t="s">
        <v>35</v>
      </c>
      <c r="BF148" s="1227" t="s">
        <v>35</v>
      </c>
      <c r="BG148" s="1248" t="s">
        <v>35</v>
      </c>
      <c r="BH148" s="1269" t="s">
        <v>35</v>
      </c>
      <c r="BI148" s="1227" t="s">
        <v>35</v>
      </c>
      <c r="BJ148" s="1227" t="s">
        <v>35</v>
      </c>
      <c r="BK148" s="1227" t="s">
        <v>35</v>
      </c>
      <c r="BL148" s="1248" t="s">
        <v>35</v>
      </c>
      <c r="BM148" s="1269" t="s">
        <v>35</v>
      </c>
      <c r="BN148" s="1227" t="s">
        <v>35</v>
      </c>
      <c r="BO148" s="1227" t="s">
        <v>35</v>
      </c>
      <c r="BP148" s="1227" t="s">
        <v>35</v>
      </c>
      <c r="BQ148" s="1248" t="s">
        <v>35</v>
      </c>
      <c r="BR148" s="1269" t="s">
        <v>35</v>
      </c>
      <c r="BS148" s="1227" t="s">
        <v>35</v>
      </c>
      <c r="BT148" s="1227" t="s">
        <v>35</v>
      </c>
      <c r="BU148" s="2138" t="s">
        <v>35</v>
      </c>
      <c r="BV148" s="2200"/>
      <c r="BW148" s="2200"/>
      <c r="BX148" s="2200"/>
      <c r="BY148" s="2201"/>
      <c r="BZ148" s="2201"/>
      <c r="CA148" s="2201"/>
      <c r="CB148" s="2201"/>
      <c r="CC148" s="2201"/>
      <c r="CD148" s="2201"/>
      <c r="CE148" s="2201"/>
      <c r="CF148" s="2201"/>
      <c r="CG148" s="2201"/>
      <c r="CH148" s="2201"/>
      <c r="CI148" s="2201"/>
      <c r="CJ148" s="2201"/>
      <c r="CK148" s="2201"/>
      <c r="CL148" s="2201"/>
      <c r="CM148" s="2201"/>
      <c r="CN148" s="2201"/>
      <c r="CO148" s="2201"/>
      <c r="CP148" s="2201"/>
      <c r="CQ148" s="2201"/>
      <c r="CR148" s="2201"/>
      <c r="CS148" s="2201"/>
      <c r="CT148" s="2201"/>
      <c r="CU148" s="2201"/>
      <c r="CV148" s="2201"/>
      <c r="CW148" s="2201"/>
      <c r="CX148" s="2201"/>
      <c r="CY148" s="2201"/>
      <c r="CZ148" s="2201"/>
    </row>
    <row r="149" s="130" customFormat="true" ht="15" customHeight="true" x14ac:dyDescent="0.2">
      <c r="A149" s="2516"/>
      <c r="B149" s="252" t="s">
        <v>48</v>
      </c>
      <c r="C149" s="1138" t="s">
        <v>35</v>
      </c>
      <c r="D149" s="1148" t="s">
        <v>35</v>
      </c>
      <c r="E149" s="1148" t="s">
        <v>35</v>
      </c>
      <c r="F149" s="1148" t="s">
        <v>35</v>
      </c>
      <c r="G149" s="1158" t="s">
        <v>35</v>
      </c>
      <c r="H149" s="1168" t="s">
        <v>35</v>
      </c>
      <c r="I149" s="1148" t="s">
        <v>35</v>
      </c>
      <c r="J149" s="1148" t="s">
        <v>35</v>
      </c>
      <c r="K149" s="1148" t="s">
        <v>35</v>
      </c>
      <c r="L149" s="1178" t="s">
        <v>35</v>
      </c>
      <c r="M149" s="1185" t="s">
        <v>35</v>
      </c>
      <c r="N149" s="1148" t="s">
        <v>35</v>
      </c>
      <c r="O149" s="1148" t="s">
        <v>35</v>
      </c>
      <c r="P149" s="1148" t="s">
        <v>35</v>
      </c>
      <c r="Q149" s="1158" t="s">
        <v>35</v>
      </c>
      <c r="R149" s="1168" t="s">
        <v>35</v>
      </c>
      <c r="S149" s="1148" t="s">
        <v>35</v>
      </c>
      <c r="T149" s="1148" t="s">
        <v>35</v>
      </c>
      <c r="U149" s="2096" t="s">
        <v>35</v>
      </c>
      <c r="V149" s="2117"/>
      <c r="W149" s="2117"/>
      <c r="X149" s="2117"/>
      <c r="Y149" s="2118"/>
      <c r="Z149" s="2118"/>
      <c r="AA149" s="2118"/>
      <c r="AB149" s="2118"/>
      <c r="AC149" s="2118"/>
      <c r="AD149" s="2118"/>
      <c r="AE149" s="2118"/>
      <c r="AF149" s="2118"/>
      <c r="AG149" s="2118"/>
      <c r="AH149" s="2118"/>
      <c r="AI149" s="2118"/>
      <c r="AJ149" s="2118"/>
      <c r="AK149" s="2118"/>
      <c r="AL149" s="2118"/>
      <c r="AM149" s="2118"/>
      <c r="AN149" s="2118"/>
      <c r="AO149" s="2118"/>
      <c r="AP149" s="2118"/>
      <c r="AQ149" s="2118"/>
      <c r="AR149" s="2118"/>
      <c r="AS149" s="2118"/>
      <c r="AT149" s="2118"/>
      <c r="AU149" s="2118"/>
      <c r="AV149" s="2118"/>
      <c r="AW149" s="2118"/>
      <c r="AX149" s="2118"/>
      <c r="AY149" s="2118"/>
      <c r="AZ149" s="215"/>
      <c r="BA149" s="2573"/>
      <c r="BB149" s="159" t="s">
        <v>48</v>
      </c>
      <c r="BC149" s="1207" t="s">
        <v>35</v>
      </c>
      <c r="BD149" s="1227" t="s">
        <v>35</v>
      </c>
      <c r="BE149" s="1227" t="s">
        <v>35</v>
      </c>
      <c r="BF149" s="1227" t="s">
        <v>35</v>
      </c>
      <c r="BG149" s="1248" t="s">
        <v>35</v>
      </c>
      <c r="BH149" s="1269" t="s">
        <v>35</v>
      </c>
      <c r="BI149" s="1227" t="s">
        <v>35</v>
      </c>
      <c r="BJ149" s="1227" t="s">
        <v>35</v>
      </c>
      <c r="BK149" s="1227" t="s">
        <v>35</v>
      </c>
      <c r="BL149" s="1248" t="s">
        <v>35</v>
      </c>
      <c r="BM149" s="1269" t="s">
        <v>35</v>
      </c>
      <c r="BN149" s="1227" t="s">
        <v>35</v>
      </c>
      <c r="BO149" s="1227" t="s">
        <v>35</v>
      </c>
      <c r="BP149" s="1227" t="s">
        <v>35</v>
      </c>
      <c r="BQ149" s="1248" t="s">
        <v>35</v>
      </c>
      <c r="BR149" s="1269" t="s">
        <v>35</v>
      </c>
      <c r="BS149" s="1227" t="s">
        <v>35</v>
      </c>
      <c r="BT149" s="1227" t="s">
        <v>35</v>
      </c>
      <c r="BU149" s="2138" t="s">
        <v>35</v>
      </c>
      <c r="BV149" s="2200"/>
      <c r="BW149" s="2200"/>
      <c r="BX149" s="2200"/>
      <c r="BY149" s="2201"/>
      <c r="BZ149" s="2201"/>
      <c r="CA149" s="2201"/>
      <c r="CB149" s="2201"/>
      <c r="CC149" s="2201"/>
      <c r="CD149" s="2201"/>
      <c r="CE149" s="2201"/>
      <c r="CF149" s="2201"/>
      <c r="CG149" s="2201"/>
      <c r="CH149" s="2201"/>
      <c r="CI149" s="2201"/>
      <c r="CJ149" s="2201"/>
      <c r="CK149" s="2201"/>
      <c r="CL149" s="2201"/>
      <c r="CM149" s="2201"/>
      <c r="CN149" s="2201"/>
      <c r="CO149" s="2201"/>
      <c r="CP149" s="2201"/>
      <c r="CQ149" s="2201"/>
      <c r="CR149" s="2201"/>
      <c r="CS149" s="2201"/>
      <c r="CT149" s="2201"/>
      <c r="CU149" s="2201"/>
      <c r="CV149" s="2201"/>
      <c r="CW149" s="2201"/>
      <c r="CX149" s="2201"/>
      <c r="CY149" s="2201"/>
      <c r="CZ149" s="2201"/>
    </row>
    <row r="150" s="130" customFormat="true" ht="15" customHeight="true" x14ac:dyDescent="0.2">
      <c r="A150" s="2516"/>
      <c r="B150" s="252" t="s">
        <v>109</v>
      </c>
      <c r="C150" s="1138" t="s">
        <v>35</v>
      </c>
      <c r="D150" s="1148" t="s">
        <v>35</v>
      </c>
      <c r="E150" s="1148" t="s">
        <v>35</v>
      </c>
      <c r="F150" s="1148" t="s">
        <v>35</v>
      </c>
      <c r="G150" s="1158" t="s">
        <v>35</v>
      </c>
      <c r="H150" s="1168" t="s">
        <v>35</v>
      </c>
      <c r="I150" s="1148" t="s">
        <v>35</v>
      </c>
      <c r="J150" s="1148" t="s">
        <v>35</v>
      </c>
      <c r="K150" s="1148" t="s">
        <v>35</v>
      </c>
      <c r="L150" s="1178" t="s">
        <v>35</v>
      </c>
      <c r="M150" s="1185" t="s">
        <v>35</v>
      </c>
      <c r="N150" s="1148" t="s">
        <v>35</v>
      </c>
      <c r="O150" s="1148" t="s">
        <v>35</v>
      </c>
      <c r="P150" s="1148" t="s">
        <v>35</v>
      </c>
      <c r="Q150" s="1158" t="s">
        <v>35</v>
      </c>
      <c r="R150" s="1168" t="s">
        <v>35</v>
      </c>
      <c r="S150" s="1148" t="s">
        <v>35</v>
      </c>
      <c r="T150" s="1148" t="s">
        <v>35</v>
      </c>
      <c r="U150" s="2096" t="s">
        <v>35</v>
      </c>
      <c r="V150" s="2117"/>
      <c r="W150" s="2117"/>
      <c r="X150" s="2117"/>
      <c r="Y150" s="2118"/>
      <c r="Z150" s="2118"/>
      <c r="AA150" s="2118"/>
      <c r="AB150" s="2118"/>
      <c r="AC150" s="2118"/>
      <c r="AD150" s="2118"/>
      <c r="AE150" s="2118"/>
      <c r="AF150" s="2118"/>
      <c r="AG150" s="2118"/>
      <c r="AH150" s="2118"/>
      <c r="AI150" s="2118"/>
      <c r="AJ150" s="2118"/>
      <c r="AK150" s="2118"/>
      <c r="AL150" s="2118"/>
      <c r="AM150" s="2118"/>
      <c r="AN150" s="2118"/>
      <c r="AO150" s="2118"/>
      <c r="AP150" s="2118"/>
      <c r="AQ150" s="2118"/>
      <c r="AR150" s="2118"/>
      <c r="AS150" s="2118"/>
      <c r="AT150" s="2118"/>
      <c r="AU150" s="2118"/>
      <c r="AV150" s="2118"/>
      <c r="AW150" s="2118"/>
      <c r="AX150" s="2118"/>
      <c r="AY150" s="2118"/>
      <c r="AZ150" s="215"/>
      <c r="BA150" s="2573"/>
      <c r="BB150" s="159" t="s">
        <v>109</v>
      </c>
      <c r="BC150" s="1207" t="s">
        <v>35</v>
      </c>
      <c r="BD150" s="1227" t="s">
        <v>35</v>
      </c>
      <c r="BE150" s="1227" t="s">
        <v>35</v>
      </c>
      <c r="BF150" s="1227" t="s">
        <v>35</v>
      </c>
      <c r="BG150" s="1248" t="s">
        <v>35</v>
      </c>
      <c r="BH150" s="1269" t="s">
        <v>35</v>
      </c>
      <c r="BI150" s="1227" t="s">
        <v>35</v>
      </c>
      <c r="BJ150" s="1227" t="s">
        <v>35</v>
      </c>
      <c r="BK150" s="1227" t="s">
        <v>35</v>
      </c>
      <c r="BL150" s="1248" t="s">
        <v>35</v>
      </c>
      <c r="BM150" s="1269" t="s">
        <v>35</v>
      </c>
      <c r="BN150" s="1227" t="s">
        <v>35</v>
      </c>
      <c r="BO150" s="1227" t="s">
        <v>35</v>
      </c>
      <c r="BP150" s="1227" t="s">
        <v>35</v>
      </c>
      <c r="BQ150" s="1248" t="s">
        <v>35</v>
      </c>
      <c r="BR150" s="1269" t="s">
        <v>35</v>
      </c>
      <c r="BS150" s="1227" t="s">
        <v>35</v>
      </c>
      <c r="BT150" s="1227" t="s">
        <v>35</v>
      </c>
      <c r="BU150" s="2138" t="s">
        <v>35</v>
      </c>
      <c r="BV150" s="2200"/>
      <c r="BW150" s="2200"/>
      <c r="BX150" s="2200"/>
      <c r="BY150" s="2201"/>
      <c r="BZ150" s="2201"/>
      <c r="CA150" s="2201"/>
      <c r="CB150" s="2201"/>
      <c r="CC150" s="2201"/>
      <c r="CD150" s="2201"/>
      <c r="CE150" s="2201"/>
      <c r="CF150" s="2201"/>
      <c r="CG150" s="2201"/>
      <c r="CH150" s="2201"/>
      <c r="CI150" s="2201"/>
      <c r="CJ150" s="2201"/>
      <c r="CK150" s="2201"/>
      <c r="CL150" s="2201"/>
      <c r="CM150" s="2201"/>
      <c r="CN150" s="2201"/>
      <c r="CO150" s="2201"/>
      <c r="CP150" s="2201"/>
      <c r="CQ150" s="2201"/>
      <c r="CR150" s="2201"/>
      <c r="CS150" s="2201"/>
      <c r="CT150" s="2201"/>
      <c r="CU150" s="2201"/>
      <c r="CV150" s="2201"/>
      <c r="CW150" s="2201"/>
      <c r="CX150" s="2201"/>
      <c r="CY150" s="2201"/>
      <c r="CZ150" s="2201"/>
    </row>
    <row r="151" s="130" customFormat="true" ht="15" customHeight="true" x14ac:dyDescent="0.2">
      <c r="A151" s="2516" t="s">
        <v>108</v>
      </c>
      <c r="B151" s="252" t="s">
        <v>49</v>
      </c>
      <c r="C151" s="1138" t="s">
        <v>35</v>
      </c>
      <c r="D151" s="1148" t="s">
        <v>35</v>
      </c>
      <c r="E151" s="1148" t="s">
        <v>35</v>
      </c>
      <c r="F151" s="1148" t="s">
        <v>35</v>
      </c>
      <c r="G151" s="1158" t="s">
        <v>35</v>
      </c>
      <c r="H151" s="1168" t="s">
        <v>35</v>
      </c>
      <c r="I151" s="1148" t="s">
        <v>35</v>
      </c>
      <c r="J151" s="1148" t="s">
        <v>35</v>
      </c>
      <c r="K151" s="1148" t="s">
        <v>35</v>
      </c>
      <c r="L151" s="1178" t="s">
        <v>35</v>
      </c>
      <c r="M151" s="1185" t="s">
        <v>35</v>
      </c>
      <c r="N151" s="1148" t="s">
        <v>35</v>
      </c>
      <c r="O151" s="1148" t="s">
        <v>35</v>
      </c>
      <c r="P151" s="1148" t="s">
        <v>35</v>
      </c>
      <c r="Q151" s="1158" t="s">
        <v>35</v>
      </c>
      <c r="R151" s="1168" t="s">
        <v>35</v>
      </c>
      <c r="S151" s="1148" t="s">
        <v>35</v>
      </c>
      <c r="T151" s="1148" t="s">
        <v>35</v>
      </c>
      <c r="U151" s="2096" t="s">
        <v>35</v>
      </c>
      <c r="V151" s="2117"/>
      <c r="W151" s="2117"/>
      <c r="X151" s="2117"/>
      <c r="Y151" s="2118"/>
      <c r="Z151" s="2118"/>
      <c r="AA151" s="2118"/>
      <c r="AB151" s="2118"/>
      <c r="AC151" s="2118"/>
      <c r="AD151" s="2118"/>
      <c r="AE151" s="2118"/>
      <c r="AF151" s="2118"/>
      <c r="AG151" s="2118"/>
      <c r="AH151" s="2118"/>
      <c r="AI151" s="2118"/>
      <c r="AJ151" s="2118"/>
      <c r="AK151" s="2118"/>
      <c r="AL151" s="2118"/>
      <c r="AM151" s="2118"/>
      <c r="AN151" s="2118"/>
      <c r="AO151" s="2118"/>
      <c r="AP151" s="2118"/>
      <c r="AQ151" s="2118"/>
      <c r="AR151" s="2118"/>
      <c r="AS151" s="2118"/>
      <c r="AT151" s="2118"/>
      <c r="AU151" s="2118"/>
      <c r="AV151" s="2118"/>
      <c r="AW151" s="2118"/>
      <c r="AX151" s="2118"/>
      <c r="AY151" s="2118"/>
      <c r="AZ151" s="215"/>
      <c r="BA151" s="2573" t="s">
        <v>108</v>
      </c>
      <c r="BB151" s="159" t="s">
        <v>49</v>
      </c>
      <c r="BC151" s="1207" t="s">
        <v>35</v>
      </c>
      <c r="BD151" s="1227" t="s">
        <v>35</v>
      </c>
      <c r="BE151" s="1227" t="s">
        <v>35</v>
      </c>
      <c r="BF151" s="1227" t="s">
        <v>35</v>
      </c>
      <c r="BG151" s="1248" t="s">
        <v>35</v>
      </c>
      <c r="BH151" s="1269" t="s">
        <v>35</v>
      </c>
      <c r="BI151" s="1227" t="s">
        <v>35</v>
      </c>
      <c r="BJ151" s="1227" t="s">
        <v>35</v>
      </c>
      <c r="BK151" s="1227" t="s">
        <v>35</v>
      </c>
      <c r="BL151" s="1248" t="s">
        <v>35</v>
      </c>
      <c r="BM151" s="1269" t="s">
        <v>35</v>
      </c>
      <c r="BN151" s="1227" t="s">
        <v>35</v>
      </c>
      <c r="BO151" s="1227" t="s">
        <v>35</v>
      </c>
      <c r="BP151" s="1227" t="s">
        <v>35</v>
      </c>
      <c r="BQ151" s="1248" t="s">
        <v>35</v>
      </c>
      <c r="BR151" s="1269" t="s">
        <v>35</v>
      </c>
      <c r="BS151" s="1227" t="s">
        <v>35</v>
      </c>
      <c r="BT151" s="1227" t="s">
        <v>35</v>
      </c>
      <c r="BU151" s="2138" t="s">
        <v>35</v>
      </c>
      <c r="BV151" s="2200"/>
      <c r="BW151" s="2200"/>
      <c r="BX151" s="2200"/>
      <c r="BY151" s="2201"/>
      <c r="BZ151" s="2201"/>
      <c r="CA151" s="2201"/>
      <c r="CB151" s="2201"/>
      <c r="CC151" s="2201"/>
      <c r="CD151" s="2201"/>
      <c r="CE151" s="2201"/>
      <c r="CF151" s="2201"/>
      <c r="CG151" s="2201"/>
      <c r="CH151" s="2201"/>
      <c r="CI151" s="2201"/>
      <c r="CJ151" s="2201"/>
      <c r="CK151" s="2201"/>
      <c r="CL151" s="2201"/>
      <c r="CM151" s="2201"/>
      <c r="CN151" s="2201"/>
      <c r="CO151" s="2201"/>
      <c r="CP151" s="2201"/>
      <c r="CQ151" s="2201"/>
      <c r="CR151" s="2201"/>
      <c r="CS151" s="2201"/>
      <c r="CT151" s="2201"/>
      <c r="CU151" s="2201"/>
      <c r="CV151" s="2201"/>
      <c r="CW151" s="2201"/>
      <c r="CX151" s="2201"/>
      <c r="CY151" s="2201"/>
      <c r="CZ151" s="2201"/>
    </row>
    <row r="152" s="130" customFormat="true" ht="15" customHeight="true" x14ac:dyDescent="0.2">
      <c r="A152" s="2695"/>
      <c r="B152" s="1371" t="s">
        <v>48</v>
      </c>
      <c r="C152" s="1139" t="s">
        <v>35</v>
      </c>
      <c r="D152" s="1149" t="s">
        <v>35</v>
      </c>
      <c r="E152" s="1149" t="s">
        <v>35</v>
      </c>
      <c r="F152" s="1149" t="s">
        <v>35</v>
      </c>
      <c r="G152" s="1159" t="s">
        <v>35</v>
      </c>
      <c r="H152" s="1169" t="s">
        <v>35</v>
      </c>
      <c r="I152" s="1149" t="s">
        <v>35</v>
      </c>
      <c r="J152" s="1149" t="s">
        <v>35</v>
      </c>
      <c r="K152" s="1149" t="s">
        <v>35</v>
      </c>
      <c r="L152" s="1179" t="s">
        <v>35</v>
      </c>
      <c r="M152" s="1186" t="s">
        <v>35</v>
      </c>
      <c r="N152" s="1149" t="s">
        <v>35</v>
      </c>
      <c r="O152" s="1149" t="s">
        <v>35</v>
      </c>
      <c r="P152" s="1149" t="s">
        <v>35</v>
      </c>
      <c r="Q152" s="1159" t="s">
        <v>35</v>
      </c>
      <c r="R152" s="1169" t="s">
        <v>35</v>
      </c>
      <c r="S152" s="1149" t="s">
        <v>35</v>
      </c>
      <c r="T152" s="1149" t="s">
        <v>35</v>
      </c>
      <c r="U152" s="2097" t="s">
        <v>35</v>
      </c>
      <c r="V152" s="2119"/>
      <c r="W152" s="2119"/>
      <c r="X152" s="2119"/>
      <c r="Y152" s="2120"/>
      <c r="Z152" s="2120"/>
      <c r="AA152" s="2120"/>
      <c r="AB152" s="2120"/>
      <c r="AC152" s="2120"/>
      <c r="AD152" s="2120"/>
      <c r="AE152" s="2120"/>
      <c r="AF152" s="2120"/>
      <c r="AG152" s="2120"/>
      <c r="AH152" s="2120"/>
      <c r="AI152" s="2120"/>
      <c r="AJ152" s="2120"/>
      <c r="AK152" s="2120"/>
      <c r="AL152" s="2120"/>
      <c r="AM152" s="2120"/>
      <c r="AN152" s="2120"/>
      <c r="AO152" s="2120"/>
      <c r="AP152" s="2120"/>
      <c r="AQ152" s="2120"/>
      <c r="AR152" s="2120"/>
      <c r="AS152" s="2120"/>
      <c r="AT152" s="2120"/>
      <c r="AU152" s="2120"/>
      <c r="AV152" s="2120"/>
      <c r="AW152" s="2120"/>
      <c r="AX152" s="2120"/>
      <c r="AY152" s="2120"/>
      <c r="AZ152" s="215"/>
      <c r="BA152" s="2586"/>
      <c r="BB152" s="235" t="s">
        <v>48</v>
      </c>
      <c r="BC152" s="1208" t="s">
        <v>35</v>
      </c>
      <c r="BD152" s="1228" t="s">
        <v>35</v>
      </c>
      <c r="BE152" s="1228" t="s">
        <v>35</v>
      </c>
      <c r="BF152" s="1228" t="s">
        <v>35</v>
      </c>
      <c r="BG152" s="1249" t="s">
        <v>35</v>
      </c>
      <c r="BH152" s="1270" t="s">
        <v>35</v>
      </c>
      <c r="BI152" s="1228" t="s">
        <v>35</v>
      </c>
      <c r="BJ152" s="1228" t="s">
        <v>35</v>
      </c>
      <c r="BK152" s="1228" t="s">
        <v>35</v>
      </c>
      <c r="BL152" s="1249" t="s">
        <v>35</v>
      </c>
      <c r="BM152" s="1270" t="s">
        <v>35</v>
      </c>
      <c r="BN152" s="1228" t="s">
        <v>35</v>
      </c>
      <c r="BO152" s="1228" t="s">
        <v>35</v>
      </c>
      <c r="BP152" s="1228" t="s">
        <v>35</v>
      </c>
      <c r="BQ152" s="1249" t="s">
        <v>35</v>
      </c>
      <c r="BR152" s="1270" t="s">
        <v>35</v>
      </c>
      <c r="BS152" s="1228" t="s">
        <v>35</v>
      </c>
      <c r="BT152" s="1228" t="s">
        <v>35</v>
      </c>
      <c r="BU152" s="2139" t="s">
        <v>35</v>
      </c>
      <c r="BV152" s="2202"/>
      <c r="BW152" s="2202"/>
      <c r="BX152" s="2202"/>
      <c r="BY152" s="2203"/>
      <c r="BZ152" s="2203"/>
      <c r="CA152" s="2203"/>
      <c r="CB152" s="2203"/>
      <c r="CC152" s="2203"/>
      <c r="CD152" s="2203"/>
      <c r="CE152" s="2203"/>
      <c r="CF152" s="2203"/>
      <c r="CG152" s="2203"/>
      <c r="CH152" s="2203"/>
      <c r="CI152" s="2203"/>
      <c r="CJ152" s="2203"/>
      <c r="CK152" s="2203"/>
      <c r="CL152" s="2203"/>
      <c r="CM152" s="2203"/>
      <c r="CN152" s="2203"/>
      <c r="CO152" s="2203"/>
      <c r="CP152" s="2203"/>
      <c r="CQ152" s="2203"/>
      <c r="CR152" s="2203"/>
      <c r="CS152" s="2203"/>
      <c r="CT152" s="2203"/>
      <c r="CU152" s="2203"/>
      <c r="CV152" s="2203"/>
      <c r="CW152" s="2203"/>
      <c r="CX152" s="2203"/>
      <c r="CY152" s="2203"/>
      <c r="CZ152" s="2203"/>
    </row>
    <row r="153" s="693" customFormat="true" ht="15" customHeight="true" x14ac:dyDescent="0.2">
      <c r="A153" s="2713" t="s">
        <v>61</v>
      </c>
      <c r="B153" s="1491" t="s">
        <v>248</v>
      </c>
      <c r="C153" s="1453">
        <v>0</v>
      </c>
      <c r="D153" s="1454">
        <v>0</v>
      </c>
      <c r="E153" s="1454">
        <v>2.2695783927244184</v>
      </c>
      <c r="F153" s="1454">
        <v>10.627653263927748</v>
      </c>
      <c r="G153" s="1455">
        <v>28.264170291489222</v>
      </c>
      <c r="H153" s="1456">
        <v>2.5979180247492413</v>
      </c>
      <c r="I153" s="1454">
        <v>4.3762898041748555</v>
      </c>
      <c r="J153" s="1454">
        <v>13.832360533947337</v>
      </c>
      <c r="K153" s="1454">
        <v>14.69233269892217</v>
      </c>
      <c r="L153" s="1457">
        <v>38.673567980237713</v>
      </c>
      <c r="M153" s="1458">
        <v>0</v>
      </c>
      <c r="N153" s="1454">
        <v>0</v>
      </c>
      <c r="O153" s="1454">
        <v>0</v>
      </c>
      <c r="P153" s="1454">
        <v>0</v>
      </c>
      <c r="Q153" s="1455">
        <v>0.87352711756522539</v>
      </c>
      <c r="R153" s="1456">
        <v>1.3833282722591471</v>
      </c>
      <c r="S153" s="1454">
        <v>0.6794709936040545</v>
      </c>
      <c r="T153" s="1454">
        <v>16.352698237500455</v>
      </c>
      <c r="U153" s="2269">
        <v>6.1927962637077707</v>
      </c>
      <c r="V153" s="664"/>
      <c r="W153" s="664"/>
      <c r="X153" s="664"/>
      <c r="Y153" s="664"/>
      <c r="Z153" s="664"/>
      <c r="AA153" s="664"/>
      <c r="AB153" s="664"/>
      <c r="AC153" s="664"/>
      <c r="AD153" s="664"/>
      <c r="AE153" s="664"/>
      <c r="AF153" s="664"/>
      <c r="AG153" s="664"/>
      <c r="AH153" s="664"/>
      <c r="AI153" s="664"/>
      <c r="AJ153" s="664"/>
      <c r="AK153" s="664"/>
      <c r="AL153" s="664"/>
      <c r="AM153" s="664"/>
      <c r="AN153" s="664"/>
      <c r="AO153" s="664"/>
      <c r="AP153" s="664"/>
      <c r="AQ153" s="664"/>
      <c r="AR153" s="664"/>
      <c r="AS153" s="664"/>
      <c r="AT153" s="664"/>
      <c r="AU153" s="664"/>
      <c r="AV153" s="664"/>
      <c r="AW153" s="664"/>
      <c r="AX153" s="664"/>
      <c r="AY153" s="664"/>
      <c r="AZ153" s="216"/>
      <c r="BA153" s="2611" t="s">
        <v>107</v>
      </c>
      <c r="BB153" s="234" t="s">
        <v>49</v>
      </c>
      <c r="BC153" s="1531" t="s">
        <v>35</v>
      </c>
      <c r="BD153" s="1532" t="s">
        <v>35</v>
      </c>
      <c r="BE153" s="1532" t="s">
        <v>35</v>
      </c>
      <c r="BF153" s="1532" t="s">
        <v>35</v>
      </c>
      <c r="BG153" s="1533" t="s">
        <v>35</v>
      </c>
      <c r="BH153" s="1534" t="s">
        <v>35</v>
      </c>
      <c r="BI153" s="1532" t="s">
        <v>35</v>
      </c>
      <c r="BJ153" s="1532" t="s">
        <v>35</v>
      </c>
      <c r="BK153" s="1532" t="s">
        <v>35</v>
      </c>
      <c r="BL153" s="1533" t="s">
        <v>35</v>
      </c>
      <c r="BM153" s="1534" t="s">
        <v>35</v>
      </c>
      <c r="BN153" s="1532" t="s">
        <v>35</v>
      </c>
      <c r="BO153" s="1532" t="s">
        <v>35</v>
      </c>
      <c r="BP153" s="1532" t="s">
        <v>35</v>
      </c>
      <c r="BQ153" s="1533" t="s">
        <v>35</v>
      </c>
      <c r="BR153" s="1534" t="s">
        <v>35</v>
      </c>
      <c r="BS153" s="1532" t="s">
        <v>35</v>
      </c>
      <c r="BT153" s="1532" t="s">
        <v>35</v>
      </c>
      <c r="BU153" s="2279" t="s">
        <v>35</v>
      </c>
      <c r="BV153" s="2200"/>
      <c r="BW153" s="2200"/>
      <c r="BX153" s="2200"/>
      <c r="BY153" s="2201"/>
      <c r="BZ153" s="2201"/>
      <c r="CA153" s="2201"/>
      <c r="CB153" s="2201"/>
      <c r="CC153" s="2201"/>
      <c r="CD153" s="2201"/>
      <c r="CE153" s="2201"/>
      <c r="CF153" s="2201"/>
      <c r="CG153" s="2201"/>
      <c r="CH153" s="2201"/>
      <c r="CI153" s="2201"/>
      <c r="CJ153" s="2201"/>
      <c r="CK153" s="2201"/>
      <c r="CL153" s="2201"/>
      <c r="CM153" s="2201"/>
      <c r="CN153" s="2201"/>
      <c r="CO153" s="2201"/>
      <c r="CP153" s="2201"/>
      <c r="CQ153" s="2201"/>
      <c r="CR153" s="2201"/>
      <c r="CS153" s="2201"/>
      <c r="CT153" s="2201"/>
      <c r="CU153" s="2201"/>
      <c r="CV153" s="2201"/>
      <c r="CW153" s="2201"/>
      <c r="CX153" s="2201"/>
      <c r="CY153" s="2201"/>
      <c r="CZ153" s="2205"/>
    </row>
    <row r="154" s="693" customFormat="true" ht="15" customHeight="true" x14ac:dyDescent="0.2">
      <c r="A154" s="2712"/>
      <c r="B154" s="1490" t="s">
        <v>249</v>
      </c>
      <c r="C154" s="1453">
        <v>0.18563856392755174</v>
      </c>
      <c r="D154" s="1454">
        <v>6.0703640682706661</v>
      </c>
      <c r="E154" s="1454">
        <v>15.9720545788237</v>
      </c>
      <c r="F154" s="1454">
        <v>36.655160957085279</v>
      </c>
      <c r="G154" s="1455">
        <v>47.031342270276696</v>
      </c>
      <c r="H154" s="1456">
        <v>17.064300646709853</v>
      </c>
      <c r="I154" s="1454">
        <v>24.089528283100734</v>
      </c>
      <c r="J154" s="1454">
        <v>35.888725963683335</v>
      </c>
      <c r="K154" s="1454">
        <v>55.286056557234765</v>
      </c>
      <c r="L154" s="1457">
        <v>43.271402345891858</v>
      </c>
      <c r="M154" s="1458">
        <v>0</v>
      </c>
      <c r="N154" s="1454">
        <v>0.52352907962858919</v>
      </c>
      <c r="O154" s="1454">
        <v>1.4283785477572251</v>
      </c>
      <c r="P154" s="1454">
        <v>4.556024501966438</v>
      </c>
      <c r="Q154" s="1455">
        <v>13.636766439445994</v>
      </c>
      <c r="R154" s="1456">
        <v>12.452897703345812</v>
      </c>
      <c r="S154" s="1454">
        <v>16.739575515528543</v>
      </c>
      <c r="T154" s="1454">
        <v>39.75693933131717</v>
      </c>
      <c r="U154" s="2269">
        <v>7.2076929710033255</v>
      </c>
      <c r="V154" s="664"/>
      <c r="W154" s="664"/>
      <c r="X154" s="664"/>
      <c r="Y154" s="664"/>
      <c r="Z154" s="664"/>
      <c r="AA154" s="664"/>
      <c r="AB154" s="664"/>
      <c r="AC154" s="664"/>
      <c r="AD154" s="664"/>
      <c r="AE154" s="664"/>
      <c r="AF154" s="664"/>
      <c r="AG154" s="664"/>
      <c r="AH154" s="664"/>
      <c r="AI154" s="664"/>
      <c r="AJ154" s="664"/>
      <c r="AK154" s="664"/>
      <c r="AL154" s="664"/>
      <c r="AM154" s="664"/>
      <c r="AN154" s="664"/>
      <c r="AO154" s="664"/>
      <c r="AP154" s="664"/>
      <c r="AQ154" s="664"/>
      <c r="AR154" s="664"/>
      <c r="AS154" s="664"/>
      <c r="AT154" s="664"/>
      <c r="AU154" s="664"/>
      <c r="AV154" s="664"/>
      <c r="AW154" s="664"/>
      <c r="AX154" s="664"/>
      <c r="AY154" s="664"/>
      <c r="AZ154" s="216"/>
      <c r="BA154" s="2612"/>
      <c r="BB154" s="159" t="s">
        <v>48</v>
      </c>
      <c r="BC154" s="1207" t="s">
        <v>35</v>
      </c>
      <c r="BD154" s="1227" t="s">
        <v>35</v>
      </c>
      <c r="BE154" s="1227" t="s">
        <v>35</v>
      </c>
      <c r="BF154" s="1227" t="s">
        <v>35</v>
      </c>
      <c r="BG154" s="1248" t="s">
        <v>35</v>
      </c>
      <c r="BH154" s="1269" t="s">
        <v>35</v>
      </c>
      <c r="BI154" s="1227" t="s">
        <v>35</v>
      </c>
      <c r="BJ154" s="1227" t="s">
        <v>35</v>
      </c>
      <c r="BK154" s="1227" t="s">
        <v>35</v>
      </c>
      <c r="BL154" s="1248" t="s">
        <v>35</v>
      </c>
      <c r="BM154" s="1269" t="s">
        <v>35</v>
      </c>
      <c r="BN154" s="1227" t="s">
        <v>35</v>
      </c>
      <c r="BO154" s="1227" t="s">
        <v>35</v>
      </c>
      <c r="BP154" s="1227" t="s">
        <v>35</v>
      </c>
      <c r="BQ154" s="1248" t="s">
        <v>35</v>
      </c>
      <c r="BR154" s="1269" t="s">
        <v>35</v>
      </c>
      <c r="BS154" s="1227" t="s">
        <v>35</v>
      </c>
      <c r="BT154" s="1227" t="s">
        <v>35</v>
      </c>
      <c r="BU154" s="2138" t="s">
        <v>35</v>
      </c>
      <c r="BV154" s="2200"/>
      <c r="BW154" s="2200"/>
      <c r="BX154" s="2200"/>
      <c r="BY154" s="2201"/>
      <c r="BZ154" s="2201"/>
      <c r="CA154" s="2201"/>
      <c r="CB154" s="2201"/>
      <c r="CC154" s="2201"/>
      <c r="CD154" s="2201"/>
      <c r="CE154" s="2201"/>
      <c r="CF154" s="2201"/>
      <c r="CG154" s="2201"/>
      <c r="CH154" s="2201"/>
      <c r="CI154" s="2201"/>
      <c r="CJ154" s="2201"/>
      <c r="CK154" s="2201"/>
      <c r="CL154" s="2201"/>
      <c r="CM154" s="2201"/>
      <c r="CN154" s="2201"/>
      <c r="CO154" s="2201"/>
      <c r="CP154" s="2201"/>
      <c r="CQ154" s="2201"/>
      <c r="CR154" s="2201"/>
      <c r="CS154" s="2201"/>
      <c r="CT154" s="2201"/>
      <c r="CU154" s="2201"/>
      <c r="CV154" s="2201"/>
      <c r="CW154" s="2201"/>
      <c r="CX154" s="2201"/>
      <c r="CY154" s="2201"/>
      <c r="CZ154" s="2205"/>
    </row>
    <row r="155" s="693" customFormat="true" ht="15" customHeight="true" x14ac:dyDescent="0.2">
      <c r="A155" s="2712"/>
      <c r="B155" s="1490" t="s">
        <v>250</v>
      </c>
      <c r="C155" s="1453">
        <v>9.0405067383640972E-2</v>
      </c>
      <c r="D155" s="1454">
        <v>0.36895140440066493</v>
      </c>
      <c r="E155" s="1454">
        <v>1.0603112581044243</v>
      </c>
      <c r="F155" s="1454">
        <v>2.0325446459705314</v>
      </c>
      <c r="G155" s="1455">
        <v>2.3794174538899924</v>
      </c>
      <c r="H155" s="1456">
        <v>0.39824627194503215</v>
      </c>
      <c r="I155" s="1454">
        <v>1.4354777238772556</v>
      </c>
      <c r="J155" s="1454">
        <v>2.8447294478919321</v>
      </c>
      <c r="K155" s="1454">
        <v>2.0529463326975002</v>
      </c>
      <c r="L155" s="1457">
        <v>2.8607473305213906</v>
      </c>
      <c r="M155" s="1458">
        <v>0</v>
      </c>
      <c r="N155" s="1454">
        <v>0.25495608627736027</v>
      </c>
      <c r="O155" s="1454">
        <v>0.2248388837308587</v>
      </c>
      <c r="P155" s="1454">
        <v>9.7080756763130147E-2</v>
      </c>
      <c r="Q155" s="1455">
        <v>0.87268179257842038</v>
      </c>
      <c r="R155" s="1456">
        <v>0.11911151911220133</v>
      </c>
      <c r="S155" s="1454">
        <v>0.12899142786147808</v>
      </c>
      <c r="T155" s="1454">
        <v>1.6348279249783837</v>
      </c>
      <c r="U155" s="2269">
        <v>1.7234026824746527</v>
      </c>
      <c r="V155" s="664"/>
      <c r="W155" s="664"/>
      <c r="X155" s="664"/>
      <c r="Y155" s="664"/>
      <c r="Z155" s="664"/>
      <c r="AA155" s="664"/>
      <c r="AB155" s="664"/>
      <c r="AC155" s="664"/>
      <c r="AD155" s="664"/>
      <c r="AE155" s="664"/>
      <c r="AF155" s="664"/>
      <c r="AG155" s="664"/>
      <c r="AH155" s="664"/>
      <c r="AI155" s="664"/>
      <c r="AJ155" s="664"/>
      <c r="AK155" s="664"/>
      <c r="AL155" s="664"/>
      <c r="AM155" s="664"/>
      <c r="AN155" s="664"/>
      <c r="AO155" s="664"/>
      <c r="AP155" s="664"/>
      <c r="AQ155" s="664"/>
      <c r="AR155" s="664"/>
      <c r="AS155" s="664"/>
      <c r="AT155" s="664"/>
      <c r="AU155" s="664"/>
      <c r="AV155" s="664"/>
      <c r="AW155" s="664"/>
      <c r="AX155" s="664"/>
      <c r="AY155" s="664"/>
      <c r="AZ155" s="216"/>
      <c r="BA155" s="474"/>
      <c r="BB155" s="159"/>
      <c r="BC155" s="341"/>
      <c r="BD155" s="307"/>
      <c r="BE155" s="307"/>
      <c r="BF155" s="307"/>
      <c r="BG155" s="342"/>
      <c r="BH155" s="352"/>
      <c r="BI155" s="307"/>
      <c r="BJ155" s="307"/>
      <c r="BK155" s="307"/>
      <c r="BL155" s="342"/>
      <c r="BM155" s="352"/>
      <c r="BN155" s="307"/>
      <c r="BO155" s="307"/>
      <c r="BP155" s="307"/>
      <c r="BQ155" s="342"/>
      <c r="BR155" s="352"/>
      <c r="BS155" s="307"/>
      <c r="BT155" s="307"/>
      <c r="BU155" s="2141"/>
      <c r="BV155" s="2204"/>
      <c r="BW155" s="2204"/>
      <c r="BX155" s="2204"/>
      <c r="BY155" s="2205"/>
      <c r="BZ155" s="2205"/>
      <c r="CA155" s="2205"/>
      <c r="CB155" s="2205"/>
      <c r="CC155" s="2205"/>
      <c r="CD155" s="2205"/>
      <c r="CE155" s="2205"/>
      <c r="CF155" s="2205"/>
      <c r="CG155" s="2205"/>
      <c r="CH155" s="2205"/>
      <c r="CI155" s="2205"/>
      <c r="CJ155" s="2205"/>
      <c r="CK155" s="2205"/>
      <c r="CL155" s="2205"/>
      <c r="CM155" s="2205"/>
      <c r="CN155" s="2205"/>
      <c r="CO155" s="2205"/>
      <c r="CP155" s="2205"/>
      <c r="CQ155" s="2205"/>
      <c r="CR155" s="2205"/>
      <c r="CS155" s="2205"/>
      <c r="CT155" s="2205"/>
      <c r="CU155" s="2205"/>
      <c r="CV155" s="2205"/>
      <c r="CW155" s="2205"/>
      <c r="CX155" s="2205"/>
      <c r="CY155" s="2205"/>
      <c r="CZ155" s="2205"/>
    </row>
    <row r="156" s="693" customFormat="true" ht="15" customHeight="true" x14ac:dyDescent="0.2">
      <c r="A156" s="2712"/>
      <c r="B156" s="1490" t="s">
        <v>251</v>
      </c>
      <c r="C156" s="1453">
        <v>0</v>
      </c>
      <c r="D156" s="1454">
        <v>0.36471106887874238</v>
      </c>
      <c r="E156" s="1454">
        <v>0.15009032379640733</v>
      </c>
      <c r="F156" s="1454">
        <v>0</v>
      </c>
      <c r="G156" s="1455">
        <v>0</v>
      </c>
      <c r="H156" s="1456">
        <v>0.65675070681586167</v>
      </c>
      <c r="I156" s="1454">
        <v>0</v>
      </c>
      <c r="J156" s="1454">
        <v>0</v>
      </c>
      <c r="K156" s="1454">
        <v>0</v>
      </c>
      <c r="L156" s="1457">
        <v>0</v>
      </c>
      <c r="M156" s="1458">
        <v>0</v>
      </c>
      <c r="N156" s="1454">
        <v>0</v>
      </c>
      <c r="O156" s="1454">
        <v>0</v>
      </c>
      <c r="P156" s="1454">
        <v>0</v>
      </c>
      <c r="Q156" s="1455">
        <v>0.33799941968447073</v>
      </c>
      <c r="R156" s="1456">
        <v>0.48100486980789314</v>
      </c>
      <c r="S156" s="1454">
        <v>0</v>
      </c>
      <c r="T156" s="1454">
        <v>0</v>
      </c>
      <c r="U156" s="2269">
        <v>5.7004811151887526E-2</v>
      </c>
      <c r="V156" s="664"/>
      <c r="W156" s="664"/>
      <c r="X156" s="664"/>
      <c r="Y156" s="664"/>
      <c r="Z156" s="664"/>
      <c r="AA156" s="664"/>
      <c r="AB156" s="664"/>
      <c r="AC156" s="664"/>
      <c r="AD156" s="664"/>
      <c r="AE156" s="664"/>
      <c r="AF156" s="664"/>
      <c r="AG156" s="664"/>
      <c r="AH156" s="664"/>
      <c r="AI156" s="664"/>
      <c r="AJ156" s="664"/>
      <c r="AK156" s="664"/>
      <c r="AL156" s="664"/>
      <c r="AM156" s="664"/>
      <c r="AN156" s="664"/>
      <c r="AO156" s="664"/>
      <c r="AP156" s="664"/>
      <c r="AQ156" s="664"/>
      <c r="AR156" s="664"/>
      <c r="AS156" s="664"/>
      <c r="AT156" s="664"/>
      <c r="AU156" s="664"/>
      <c r="AV156" s="664"/>
      <c r="AW156" s="664"/>
      <c r="AX156" s="664"/>
      <c r="AY156" s="664"/>
      <c r="AZ156" s="216"/>
      <c r="BA156" s="474"/>
      <c r="BB156" s="159"/>
      <c r="BC156" s="341"/>
      <c r="BD156" s="307"/>
      <c r="BE156" s="307"/>
      <c r="BF156" s="307"/>
      <c r="BG156" s="342"/>
      <c r="BH156" s="352"/>
      <c r="BI156" s="307"/>
      <c r="BJ156" s="307"/>
      <c r="BK156" s="307"/>
      <c r="BL156" s="342"/>
      <c r="BM156" s="352"/>
      <c r="BN156" s="307"/>
      <c r="BO156" s="307"/>
      <c r="BP156" s="307"/>
      <c r="BQ156" s="342"/>
      <c r="BR156" s="352"/>
      <c r="BS156" s="307"/>
      <c r="BT156" s="307"/>
      <c r="BU156" s="2141"/>
      <c r="BV156" s="2204"/>
      <c r="BW156" s="2204"/>
      <c r="BX156" s="2204"/>
      <c r="BY156" s="2205"/>
      <c r="BZ156" s="2205"/>
      <c r="CA156" s="2205"/>
      <c r="CB156" s="2205"/>
      <c r="CC156" s="2205"/>
      <c r="CD156" s="2205"/>
      <c r="CE156" s="2205"/>
      <c r="CF156" s="2205"/>
      <c r="CG156" s="2205"/>
      <c r="CH156" s="2205"/>
      <c r="CI156" s="2205"/>
      <c r="CJ156" s="2205"/>
      <c r="CK156" s="2205"/>
      <c r="CL156" s="2205"/>
      <c r="CM156" s="2205"/>
      <c r="CN156" s="2205"/>
      <c r="CO156" s="2205"/>
      <c r="CP156" s="2205"/>
      <c r="CQ156" s="2205"/>
      <c r="CR156" s="2205"/>
      <c r="CS156" s="2205"/>
      <c r="CT156" s="2205"/>
      <c r="CU156" s="2205"/>
      <c r="CV156" s="2205"/>
      <c r="CW156" s="2205"/>
      <c r="CX156" s="2205"/>
      <c r="CY156" s="2205"/>
      <c r="CZ156" s="2205"/>
    </row>
    <row r="157" s="693" customFormat="true" ht="15" customHeight="true" x14ac:dyDescent="0.2">
      <c r="A157" s="2712"/>
      <c r="B157" s="1490" t="s">
        <v>252</v>
      </c>
      <c r="C157" s="1453">
        <v>0</v>
      </c>
      <c r="D157" s="1454">
        <v>1.1468311989209672</v>
      </c>
      <c r="E157" s="1454">
        <v>0.94108900267679085</v>
      </c>
      <c r="F157" s="1454">
        <v>1.3734014590470804</v>
      </c>
      <c r="G157" s="1455">
        <v>2.8004250439580654</v>
      </c>
      <c r="H157" s="1456">
        <v>1.559983088511103</v>
      </c>
      <c r="I157" s="1454">
        <v>0.24576758159024661</v>
      </c>
      <c r="J157" s="1454">
        <v>1.3303385153492315</v>
      </c>
      <c r="K157" s="1454">
        <v>1.0420177697996573</v>
      </c>
      <c r="L157" s="1457">
        <v>4.3714543698989283</v>
      </c>
      <c r="M157" s="1458">
        <v>0</v>
      </c>
      <c r="N157" s="1454">
        <v>0</v>
      </c>
      <c r="O157" s="1454">
        <v>1.745796002814386</v>
      </c>
      <c r="P157" s="1454">
        <v>0</v>
      </c>
      <c r="Q157" s="1455">
        <v>1.6756498694203998</v>
      </c>
      <c r="R157" s="1456">
        <v>0.27582825284204793</v>
      </c>
      <c r="S157" s="1454">
        <v>3.0126657756492321</v>
      </c>
      <c r="T157" s="1454">
        <v>1.4976131140677271</v>
      </c>
      <c r="U157" s="2269">
        <v>0.74970018552703155</v>
      </c>
      <c r="V157" s="664"/>
      <c r="W157" s="664"/>
      <c r="X157" s="664"/>
      <c r="Y157" s="664"/>
      <c r="Z157" s="664"/>
      <c r="AA157" s="664"/>
      <c r="AB157" s="664"/>
      <c r="AC157" s="664"/>
      <c r="AD157" s="664"/>
      <c r="AE157" s="664"/>
      <c r="AF157" s="664"/>
      <c r="AG157" s="664"/>
      <c r="AH157" s="664"/>
      <c r="AI157" s="664"/>
      <c r="AJ157" s="664"/>
      <c r="AK157" s="664"/>
      <c r="AL157" s="664"/>
      <c r="AM157" s="664"/>
      <c r="AN157" s="664"/>
      <c r="AO157" s="664"/>
      <c r="AP157" s="664"/>
      <c r="AQ157" s="664"/>
      <c r="AR157" s="664"/>
      <c r="AS157" s="664"/>
      <c r="AT157" s="664"/>
      <c r="AU157" s="664"/>
      <c r="AV157" s="664"/>
      <c r="AW157" s="664"/>
      <c r="AX157" s="664"/>
      <c r="AY157" s="664"/>
      <c r="AZ157" s="216"/>
      <c r="BA157" s="474"/>
      <c r="BB157" s="159"/>
      <c r="BC157" s="341"/>
      <c r="BD157" s="307"/>
      <c r="BE157" s="307"/>
      <c r="BF157" s="307"/>
      <c r="BG157" s="342"/>
      <c r="BH157" s="352"/>
      <c r="BI157" s="307"/>
      <c r="BJ157" s="307"/>
      <c r="BK157" s="307"/>
      <c r="BL157" s="342"/>
      <c r="BM157" s="352"/>
      <c r="BN157" s="307"/>
      <c r="BO157" s="307"/>
      <c r="BP157" s="307"/>
      <c r="BQ157" s="342"/>
      <c r="BR157" s="352"/>
      <c r="BS157" s="307"/>
      <c r="BT157" s="307"/>
      <c r="BU157" s="2141"/>
      <c r="BV157" s="2204"/>
      <c r="BW157" s="2204"/>
      <c r="BX157" s="2204"/>
      <c r="BY157" s="2205"/>
      <c r="BZ157" s="2205"/>
      <c r="CA157" s="2205"/>
      <c r="CB157" s="2205"/>
      <c r="CC157" s="2205"/>
      <c r="CD157" s="2205"/>
      <c r="CE157" s="2205"/>
      <c r="CF157" s="2205"/>
      <c r="CG157" s="2205"/>
      <c r="CH157" s="2205"/>
      <c r="CI157" s="2205"/>
      <c r="CJ157" s="2205"/>
      <c r="CK157" s="2205"/>
      <c r="CL157" s="2205"/>
      <c r="CM157" s="2205"/>
      <c r="CN157" s="2205"/>
      <c r="CO157" s="2205"/>
      <c r="CP157" s="2205"/>
      <c r="CQ157" s="2205"/>
      <c r="CR157" s="2205"/>
      <c r="CS157" s="2205"/>
      <c r="CT157" s="2205"/>
      <c r="CU157" s="2205"/>
      <c r="CV157" s="2205"/>
      <c r="CW157" s="2205"/>
      <c r="CX157" s="2205"/>
      <c r="CY157" s="2205"/>
      <c r="CZ157" s="2205"/>
    </row>
    <row r="158" s="693" customFormat="true" ht="15" customHeight="true" x14ac:dyDescent="0.2">
      <c r="A158" s="2712"/>
      <c r="B158" s="1490" t="s">
        <v>253</v>
      </c>
      <c r="C158" s="1453">
        <v>1.8072202557225832</v>
      </c>
      <c r="D158" s="1454">
        <v>9.5336231640362517</v>
      </c>
      <c r="E158" s="1454">
        <v>37.211187178818498</v>
      </c>
      <c r="F158" s="1454">
        <v>35.394991313625859</v>
      </c>
      <c r="G158" s="1455">
        <v>16.641242442697621</v>
      </c>
      <c r="H158" s="1456">
        <v>28.575691184616375</v>
      </c>
      <c r="I158" s="1454">
        <v>49.777976792371192</v>
      </c>
      <c r="J158" s="1454">
        <v>35.375589206580926</v>
      </c>
      <c r="K158" s="1454">
        <v>23.940461739825338</v>
      </c>
      <c r="L158" s="1457">
        <v>7.6152142077553453</v>
      </c>
      <c r="M158" s="1458">
        <v>0</v>
      </c>
      <c r="N158" s="1454">
        <v>4.076055518993293</v>
      </c>
      <c r="O158" s="1454">
        <v>4.7821676173323597</v>
      </c>
      <c r="P158" s="1454">
        <v>9.8311206576398913</v>
      </c>
      <c r="Q158" s="1455">
        <v>26.891518172078619</v>
      </c>
      <c r="R158" s="1456">
        <v>10.384875085553649</v>
      </c>
      <c r="S158" s="1454">
        <v>10.866513589208978</v>
      </c>
      <c r="T158" s="1454">
        <v>34.117158453407789</v>
      </c>
      <c r="U158" s="2269">
        <v>13.91491961655854</v>
      </c>
      <c r="V158" s="664"/>
      <c r="W158" s="664"/>
      <c r="X158" s="664"/>
      <c r="Y158" s="664"/>
      <c r="Z158" s="664"/>
      <c r="AA158" s="664"/>
      <c r="AB158" s="664"/>
      <c r="AC158" s="664"/>
      <c r="AD158" s="664"/>
      <c r="AE158" s="664"/>
      <c r="AF158" s="664"/>
      <c r="AG158" s="664"/>
      <c r="AH158" s="664"/>
      <c r="AI158" s="664"/>
      <c r="AJ158" s="664"/>
      <c r="AK158" s="664"/>
      <c r="AL158" s="664"/>
      <c r="AM158" s="664"/>
      <c r="AN158" s="664"/>
      <c r="AO158" s="664"/>
      <c r="AP158" s="664"/>
      <c r="AQ158" s="664"/>
      <c r="AR158" s="664"/>
      <c r="AS158" s="664"/>
      <c r="AT158" s="664"/>
      <c r="AU158" s="664"/>
      <c r="AV158" s="664"/>
      <c r="AW158" s="664"/>
      <c r="AX158" s="664"/>
      <c r="AY158" s="664"/>
      <c r="AZ158" s="216"/>
      <c r="BA158" s="474"/>
      <c r="BB158" s="159"/>
      <c r="BC158" s="341"/>
      <c r="BD158" s="307"/>
      <c r="BE158" s="307"/>
      <c r="BF158" s="307"/>
      <c r="BG158" s="342"/>
      <c r="BH158" s="352"/>
      <c r="BI158" s="307"/>
      <c r="BJ158" s="307"/>
      <c r="BK158" s="307"/>
      <c r="BL158" s="342"/>
      <c r="BM158" s="352"/>
      <c r="BN158" s="307"/>
      <c r="BO158" s="307"/>
      <c r="BP158" s="307"/>
      <c r="BQ158" s="342"/>
      <c r="BR158" s="352"/>
      <c r="BS158" s="307"/>
      <c r="BT158" s="307"/>
      <c r="BU158" s="2141"/>
      <c r="BV158" s="2204"/>
      <c r="BW158" s="2204"/>
      <c r="BX158" s="2204"/>
      <c r="BY158" s="2205"/>
      <c r="BZ158" s="2205"/>
      <c r="CA158" s="2205"/>
      <c r="CB158" s="2205"/>
      <c r="CC158" s="2205"/>
      <c r="CD158" s="2205"/>
      <c r="CE158" s="2205"/>
      <c r="CF158" s="2205"/>
      <c r="CG158" s="2205"/>
      <c r="CH158" s="2205"/>
      <c r="CI158" s="2205"/>
      <c r="CJ158" s="2205"/>
      <c r="CK158" s="2205"/>
      <c r="CL158" s="2205"/>
      <c r="CM158" s="2205"/>
      <c r="CN158" s="2205"/>
      <c r="CO158" s="2205"/>
      <c r="CP158" s="2205"/>
      <c r="CQ158" s="2205"/>
      <c r="CR158" s="2205"/>
      <c r="CS158" s="2205"/>
      <c r="CT158" s="2205"/>
      <c r="CU158" s="2205"/>
      <c r="CV158" s="2205"/>
      <c r="CW158" s="2205"/>
      <c r="CX158" s="2205"/>
      <c r="CY158" s="2205"/>
      <c r="CZ158" s="2205"/>
    </row>
    <row r="159" s="693" customFormat="true" ht="15" customHeight="true" x14ac:dyDescent="0.2">
      <c r="A159" s="2712"/>
      <c r="B159" s="1490" t="s">
        <v>254</v>
      </c>
      <c r="C159" s="1453">
        <v>29.940584662205506</v>
      </c>
      <c r="D159" s="1454">
        <v>33.165199817952335</v>
      </c>
      <c r="E159" s="1454">
        <v>24.069713210261394</v>
      </c>
      <c r="F159" s="1454">
        <v>12.147408080717256</v>
      </c>
      <c r="G159" s="1455">
        <v>2.3292996630152407</v>
      </c>
      <c r="H159" s="1456">
        <v>31.998798955661119</v>
      </c>
      <c r="I159" s="1454">
        <v>16.020304561580836</v>
      </c>
      <c r="J159" s="1454">
        <v>9.5971403705309175</v>
      </c>
      <c r="K159" s="1454">
        <v>2.3512395142876206</v>
      </c>
      <c r="L159" s="1457">
        <v>3.2076137656948229</v>
      </c>
      <c r="M159" s="1458">
        <v>29.263316693369703</v>
      </c>
      <c r="N159" s="1454">
        <v>27.030244644616147</v>
      </c>
      <c r="O159" s="1454">
        <v>28.847594992227627</v>
      </c>
      <c r="P159" s="1454">
        <v>36.630028084973198</v>
      </c>
      <c r="Q159" s="1455">
        <v>26.935389529904867</v>
      </c>
      <c r="R159" s="1456">
        <v>31.57335667426247</v>
      </c>
      <c r="S159" s="1454">
        <v>10.810743256928083</v>
      </c>
      <c r="T159" s="1454">
        <v>5.9327516485981144</v>
      </c>
      <c r="U159" s="2269">
        <v>34.328583823406497</v>
      </c>
      <c r="V159" s="664"/>
      <c r="W159" s="664"/>
      <c r="X159" s="664"/>
      <c r="Y159" s="664"/>
      <c r="Z159" s="664"/>
      <c r="AA159" s="664"/>
      <c r="AB159" s="664"/>
      <c r="AC159" s="664"/>
      <c r="AD159" s="664"/>
      <c r="AE159" s="664"/>
      <c r="AF159" s="664"/>
      <c r="AG159" s="664"/>
      <c r="AH159" s="664"/>
      <c r="AI159" s="664"/>
      <c r="AJ159" s="664"/>
      <c r="AK159" s="664"/>
      <c r="AL159" s="664"/>
      <c r="AM159" s="664"/>
      <c r="AN159" s="664"/>
      <c r="AO159" s="664"/>
      <c r="AP159" s="664"/>
      <c r="AQ159" s="664"/>
      <c r="AR159" s="664"/>
      <c r="AS159" s="664"/>
      <c r="AT159" s="664"/>
      <c r="AU159" s="664"/>
      <c r="AV159" s="664"/>
      <c r="AW159" s="664"/>
      <c r="AX159" s="664"/>
      <c r="AY159" s="664"/>
      <c r="AZ159" s="216"/>
      <c r="BA159" s="474"/>
      <c r="BB159" s="159"/>
      <c r="BC159" s="341"/>
      <c r="BD159" s="307"/>
      <c r="BE159" s="307"/>
      <c r="BF159" s="307"/>
      <c r="BG159" s="342"/>
      <c r="BH159" s="352"/>
      <c r="BI159" s="307"/>
      <c r="BJ159" s="307"/>
      <c r="BK159" s="307"/>
      <c r="BL159" s="342"/>
      <c r="BM159" s="352"/>
      <c r="BN159" s="307"/>
      <c r="BO159" s="307"/>
      <c r="BP159" s="307"/>
      <c r="BQ159" s="342"/>
      <c r="BR159" s="352"/>
      <c r="BS159" s="307"/>
      <c r="BT159" s="307"/>
      <c r="BU159" s="2141"/>
      <c r="BV159" s="2204"/>
      <c r="BW159" s="2204"/>
      <c r="BX159" s="2204"/>
      <c r="BY159" s="2205"/>
      <c r="BZ159" s="2205"/>
      <c r="CA159" s="2205"/>
      <c r="CB159" s="2205"/>
      <c r="CC159" s="2205"/>
      <c r="CD159" s="2205"/>
      <c r="CE159" s="2205"/>
      <c r="CF159" s="2205"/>
      <c r="CG159" s="2205"/>
      <c r="CH159" s="2205"/>
      <c r="CI159" s="2205"/>
      <c r="CJ159" s="2205"/>
      <c r="CK159" s="2205"/>
      <c r="CL159" s="2205"/>
      <c r="CM159" s="2205"/>
      <c r="CN159" s="2205"/>
      <c r="CO159" s="2205"/>
      <c r="CP159" s="2205"/>
      <c r="CQ159" s="2205"/>
      <c r="CR159" s="2205"/>
      <c r="CS159" s="2205"/>
      <c r="CT159" s="2205"/>
      <c r="CU159" s="2205"/>
      <c r="CV159" s="2205"/>
      <c r="CW159" s="2205"/>
      <c r="CX159" s="2205"/>
      <c r="CY159" s="2205"/>
      <c r="CZ159" s="2205"/>
    </row>
    <row r="160" s="693" customFormat="true" ht="15" customHeight="true" x14ac:dyDescent="0.2">
      <c r="A160" s="2712"/>
      <c r="B160" s="1490" t="s">
        <v>20</v>
      </c>
      <c r="C160" s="1453">
        <v>63.964474588279039</v>
      </c>
      <c r="D160" s="1454">
        <v>42.157401631961591</v>
      </c>
      <c r="E160" s="1454">
        <v>14.699238629717176</v>
      </c>
      <c r="F160" s="1454">
        <v>1.3102136803969529</v>
      </c>
      <c r="G160" s="1455">
        <v>0.16165615845781062</v>
      </c>
      <c r="H160" s="1456">
        <v>11.917059727807388</v>
      </c>
      <c r="I160" s="1454">
        <v>1.4957823175348643</v>
      </c>
      <c r="J160" s="1454">
        <v>1.1311159620162159</v>
      </c>
      <c r="K160" s="1454">
        <v>0</v>
      </c>
      <c r="L160" s="1457">
        <v>0</v>
      </c>
      <c r="M160" s="1458">
        <v>65.446305386698825</v>
      </c>
      <c r="N160" s="1454">
        <v>66.564067710194834</v>
      </c>
      <c r="O160" s="1454">
        <v>58.627494740261042</v>
      </c>
      <c r="P160" s="1454">
        <v>37.352179410445594</v>
      </c>
      <c r="Q160" s="1455">
        <v>27.46747909802097</v>
      </c>
      <c r="R160" s="1456">
        <v>39.826259189259602</v>
      </c>
      <c r="S160" s="1454">
        <v>57.710501633634628</v>
      </c>
      <c r="T160" s="1454">
        <v>0.13308286296600089</v>
      </c>
      <c r="U160" s="2269">
        <v>28.715457002393624</v>
      </c>
      <c r="V160" s="664"/>
      <c r="W160" s="664"/>
      <c r="X160" s="664"/>
      <c r="Y160" s="664"/>
      <c r="Z160" s="664"/>
      <c r="AA160" s="664"/>
      <c r="AB160" s="664"/>
      <c r="AC160" s="664"/>
      <c r="AD160" s="664"/>
      <c r="AE160" s="664"/>
      <c r="AF160" s="664"/>
      <c r="AG160" s="664"/>
      <c r="AH160" s="664"/>
      <c r="AI160" s="664"/>
      <c r="AJ160" s="664"/>
      <c r="AK160" s="664"/>
      <c r="AL160" s="664"/>
      <c r="AM160" s="664"/>
      <c r="AN160" s="664"/>
      <c r="AO160" s="664"/>
      <c r="AP160" s="664"/>
      <c r="AQ160" s="664"/>
      <c r="AR160" s="664"/>
      <c r="AS160" s="664"/>
      <c r="AT160" s="664"/>
      <c r="AU160" s="664"/>
      <c r="AV160" s="664"/>
      <c r="AW160" s="664"/>
      <c r="AX160" s="664"/>
      <c r="AY160" s="664"/>
      <c r="AZ160" s="216"/>
      <c r="BA160" s="474"/>
      <c r="BB160" s="159"/>
      <c r="BC160" s="341"/>
      <c r="BD160" s="307"/>
      <c r="BE160" s="307"/>
      <c r="BF160" s="307"/>
      <c r="BG160" s="342"/>
      <c r="BH160" s="352"/>
      <c r="BI160" s="307"/>
      <c r="BJ160" s="307"/>
      <c r="BK160" s="307"/>
      <c r="BL160" s="342"/>
      <c r="BM160" s="352"/>
      <c r="BN160" s="307"/>
      <c r="BO160" s="307"/>
      <c r="BP160" s="307"/>
      <c r="BQ160" s="342"/>
      <c r="BR160" s="352"/>
      <c r="BS160" s="307"/>
      <c r="BT160" s="307"/>
      <c r="BU160" s="2141"/>
      <c r="BV160" s="2204"/>
      <c r="BW160" s="2204"/>
      <c r="BX160" s="2204"/>
      <c r="BY160" s="2205"/>
      <c r="BZ160" s="2205"/>
      <c r="CA160" s="2205"/>
      <c r="CB160" s="2205"/>
      <c r="CC160" s="2205"/>
      <c r="CD160" s="2205"/>
      <c r="CE160" s="2205"/>
      <c r="CF160" s="2205"/>
      <c r="CG160" s="2205"/>
      <c r="CH160" s="2205"/>
      <c r="CI160" s="2205"/>
      <c r="CJ160" s="2205"/>
      <c r="CK160" s="2205"/>
      <c r="CL160" s="2205"/>
      <c r="CM160" s="2205"/>
      <c r="CN160" s="2205"/>
      <c r="CO160" s="2205"/>
      <c r="CP160" s="2205"/>
      <c r="CQ160" s="2205"/>
      <c r="CR160" s="2205"/>
      <c r="CS160" s="2205"/>
      <c r="CT160" s="2205"/>
      <c r="CU160" s="2205"/>
      <c r="CV160" s="2205"/>
      <c r="CW160" s="2205"/>
      <c r="CX160" s="2205"/>
      <c r="CY160" s="2205"/>
      <c r="CZ160" s="2205"/>
    </row>
    <row r="161" s="693" customFormat="true" ht="15" customHeight="true" x14ac:dyDescent="0.2">
      <c r="A161" s="2712"/>
      <c r="B161" s="1490" t="s">
        <v>255</v>
      </c>
      <c r="C161" s="1453">
        <v>2.6416955243477069</v>
      </c>
      <c r="D161" s="1454">
        <v>6.9731676933758413</v>
      </c>
      <c r="E161" s="1454">
        <v>3.2385664305815522</v>
      </c>
      <c r="F161" s="1454">
        <v>0.37466700552998622</v>
      </c>
      <c r="G161" s="1455">
        <v>4.4172766111337816E-2</v>
      </c>
      <c r="H161" s="1456">
        <v>4.6009115593190231</v>
      </c>
      <c r="I161" s="1454">
        <v>2.2587866157218786</v>
      </c>
      <c r="J161" s="1454">
        <v>0</v>
      </c>
      <c r="K161" s="1454">
        <v>0</v>
      </c>
      <c r="L161" s="1457">
        <v>0</v>
      </c>
      <c r="M161" s="1458">
        <v>3.9958849115577344</v>
      </c>
      <c r="N161" s="1454">
        <v>1.4492806740175808</v>
      </c>
      <c r="O161" s="1454">
        <v>2.68884208161895</v>
      </c>
      <c r="P161" s="1454">
        <v>11.402177713758793</v>
      </c>
      <c r="Q161" s="1455">
        <v>1.3089885613010228</v>
      </c>
      <c r="R161" s="1456">
        <v>3.0704808411978961</v>
      </c>
      <c r="S161" s="1454">
        <v>0</v>
      </c>
      <c r="T161" s="1454">
        <v>0.46529525372978642</v>
      </c>
      <c r="U161" s="2269">
        <v>6.0017702322688287</v>
      </c>
      <c r="V161" s="664"/>
      <c r="W161" s="664"/>
      <c r="X161" s="664"/>
      <c r="Y161" s="664"/>
      <c r="Z161" s="664"/>
      <c r="AA161" s="664"/>
      <c r="AB161" s="664"/>
      <c r="AC161" s="664"/>
      <c r="AD161" s="664"/>
      <c r="AE161" s="664"/>
      <c r="AF161" s="664"/>
      <c r="AG161" s="664"/>
      <c r="AH161" s="664"/>
      <c r="AI161" s="664"/>
      <c r="AJ161" s="664"/>
      <c r="AK161" s="664"/>
      <c r="AL161" s="664"/>
      <c r="AM161" s="664"/>
      <c r="AN161" s="664"/>
      <c r="AO161" s="664"/>
      <c r="AP161" s="664"/>
      <c r="AQ161" s="664"/>
      <c r="AR161" s="664"/>
      <c r="AS161" s="664"/>
      <c r="AT161" s="664"/>
      <c r="AU161" s="664"/>
      <c r="AV161" s="664"/>
      <c r="AW161" s="664"/>
      <c r="AX161" s="664"/>
      <c r="AY161" s="664"/>
      <c r="AZ161" s="216"/>
      <c r="BA161" s="474"/>
      <c r="BB161" s="159"/>
      <c r="BC161" s="341"/>
      <c r="BD161" s="307"/>
      <c r="BE161" s="307"/>
      <c r="BF161" s="307"/>
      <c r="BG161" s="342"/>
      <c r="BH161" s="352"/>
      <c r="BI161" s="307"/>
      <c r="BJ161" s="307"/>
      <c r="BK161" s="307"/>
      <c r="BL161" s="342"/>
      <c r="BM161" s="352"/>
      <c r="BN161" s="307"/>
      <c r="BO161" s="307"/>
      <c r="BP161" s="307"/>
      <c r="BQ161" s="342"/>
      <c r="BR161" s="352"/>
      <c r="BS161" s="307"/>
      <c r="BT161" s="307"/>
      <c r="BU161" s="2141"/>
      <c r="BV161" s="2204"/>
      <c r="BW161" s="2204"/>
      <c r="BX161" s="2204"/>
      <c r="BY161" s="2205"/>
      <c r="BZ161" s="2205"/>
      <c r="CA161" s="2205"/>
      <c r="CB161" s="2205"/>
      <c r="CC161" s="2205"/>
      <c r="CD161" s="2205"/>
      <c r="CE161" s="2205"/>
      <c r="CF161" s="2205"/>
      <c r="CG161" s="2205"/>
      <c r="CH161" s="2205"/>
      <c r="CI161" s="2205"/>
      <c r="CJ161" s="2205"/>
      <c r="CK161" s="2205"/>
      <c r="CL161" s="2205"/>
      <c r="CM161" s="2205"/>
      <c r="CN161" s="2205"/>
      <c r="CO161" s="2205"/>
      <c r="CP161" s="2205"/>
      <c r="CQ161" s="2205"/>
      <c r="CR161" s="2205"/>
      <c r="CS161" s="2205"/>
      <c r="CT161" s="2205"/>
      <c r="CU161" s="2205"/>
      <c r="CV161" s="2205"/>
      <c r="CW161" s="2205"/>
      <c r="CX161" s="2205"/>
      <c r="CY161" s="2205"/>
      <c r="CZ161" s="2205"/>
    </row>
    <row r="162" s="693" customFormat="true" ht="15" customHeight="true" x14ac:dyDescent="0.2">
      <c r="A162" s="2712"/>
      <c r="B162" s="1490" t="s">
        <v>256</v>
      </c>
      <c r="C162" s="1453">
        <v>7.6244313884351045E-2</v>
      </c>
      <c r="D162" s="1454">
        <v>0</v>
      </c>
      <c r="E162" s="1454">
        <v>0</v>
      </c>
      <c r="F162" s="1454">
        <v>8.3959593699264062E-2</v>
      </c>
      <c r="G162" s="1455">
        <v>0</v>
      </c>
      <c r="H162" s="1456">
        <v>0</v>
      </c>
      <c r="I162" s="1454">
        <v>0.15004316002407306</v>
      </c>
      <c r="J162" s="1454">
        <v>0</v>
      </c>
      <c r="K162" s="1454">
        <v>0</v>
      </c>
      <c r="L162" s="1457">
        <v>0</v>
      </c>
      <c r="M162" s="1458">
        <v>0</v>
      </c>
      <c r="N162" s="1454">
        <v>0</v>
      </c>
      <c r="O162" s="1454">
        <v>0.16380058077650397</v>
      </c>
      <c r="P162" s="1454">
        <v>0</v>
      </c>
      <c r="Q162" s="1455">
        <v>0</v>
      </c>
      <c r="R162" s="1456">
        <v>0</v>
      </c>
      <c r="S162" s="1454">
        <v>0</v>
      </c>
      <c r="T162" s="1454">
        <v>4.6375572542677823E-2</v>
      </c>
      <c r="U162" s="2269">
        <v>4.6956594205224182E-2</v>
      </c>
      <c r="V162" s="664"/>
      <c r="W162" s="664"/>
      <c r="X162" s="664"/>
      <c r="Y162" s="664"/>
      <c r="Z162" s="664"/>
      <c r="AA162" s="664"/>
      <c r="AB162" s="664"/>
      <c r="AC162" s="664"/>
      <c r="AD162" s="664"/>
      <c r="AE162" s="664"/>
      <c r="AF162" s="664"/>
      <c r="AG162" s="664"/>
      <c r="AH162" s="664"/>
      <c r="AI162" s="664"/>
      <c r="AJ162" s="664"/>
      <c r="AK162" s="664"/>
      <c r="AL162" s="664"/>
      <c r="AM162" s="664"/>
      <c r="AN162" s="664"/>
      <c r="AO162" s="664"/>
      <c r="AP162" s="664"/>
      <c r="AQ162" s="664"/>
      <c r="AR162" s="664"/>
      <c r="AS162" s="664"/>
      <c r="AT162" s="664"/>
      <c r="AU162" s="664"/>
      <c r="AV162" s="664"/>
      <c r="AW162" s="664"/>
      <c r="AX162" s="664"/>
      <c r="AY162" s="664"/>
      <c r="AZ162" s="216"/>
      <c r="BA162" s="474"/>
      <c r="BB162" s="159"/>
      <c r="BC162" s="341"/>
      <c r="BD162" s="307"/>
      <c r="BE162" s="307"/>
      <c r="BF162" s="307"/>
      <c r="BG162" s="342"/>
      <c r="BH162" s="352"/>
      <c r="BI162" s="307"/>
      <c r="BJ162" s="307"/>
      <c r="BK162" s="307"/>
      <c r="BL162" s="342"/>
      <c r="BM162" s="352"/>
      <c r="BN162" s="307"/>
      <c r="BO162" s="307"/>
      <c r="BP162" s="307"/>
      <c r="BQ162" s="342"/>
      <c r="BR162" s="352"/>
      <c r="BS162" s="307"/>
      <c r="BT162" s="307"/>
      <c r="BU162" s="2141"/>
      <c r="BV162" s="2204"/>
      <c r="BW162" s="2204"/>
      <c r="BX162" s="2204"/>
      <c r="BY162" s="2205"/>
      <c r="BZ162" s="2205"/>
      <c r="CA162" s="2205"/>
      <c r="CB162" s="2205"/>
      <c r="CC162" s="2205"/>
      <c r="CD162" s="2205"/>
      <c r="CE162" s="2205"/>
      <c r="CF162" s="2205"/>
      <c r="CG162" s="2205"/>
      <c r="CH162" s="2205"/>
      <c r="CI162" s="2205"/>
      <c r="CJ162" s="2205"/>
      <c r="CK162" s="2205"/>
      <c r="CL162" s="2205"/>
      <c r="CM162" s="2205"/>
      <c r="CN162" s="2205"/>
      <c r="CO162" s="2205"/>
      <c r="CP162" s="2205"/>
      <c r="CQ162" s="2205"/>
      <c r="CR162" s="2205"/>
      <c r="CS162" s="2205"/>
      <c r="CT162" s="2205"/>
      <c r="CU162" s="2205"/>
      <c r="CV162" s="2205"/>
      <c r="CW162" s="2205"/>
      <c r="CX162" s="2205"/>
      <c r="CY162" s="2205"/>
      <c r="CZ162" s="2205"/>
    </row>
    <row r="163" s="693" customFormat="true" ht="15" customHeight="true" x14ac:dyDescent="0.2">
      <c r="A163" s="2712"/>
      <c r="B163" s="1490" t="s">
        <v>257</v>
      </c>
      <c r="C163" s="1453">
        <v>1.257616182386426</v>
      </c>
      <c r="D163" s="1454">
        <v>0.17928767254577826</v>
      </c>
      <c r="E163" s="1454">
        <v>3.013567697919111E-2</v>
      </c>
      <c r="F163" s="1454">
        <v>0</v>
      </c>
      <c r="G163" s="1455">
        <v>0.34827391010396486</v>
      </c>
      <c r="H163" s="1456">
        <v>5.5012032319190454E-2</v>
      </c>
      <c r="I163" s="1454">
        <v>0</v>
      </c>
      <c r="J163" s="1454">
        <v>0</v>
      </c>
      <c r="K163" s="1454">
        <v>0.63494538723297556</v>
      </c>
      <c r="L163" s="1457">
        <v>0</v>
      </c>
      <c r="M163" s="1458">
        <v>1.2944930083737054</v>
      </c>
      <c r="N163" s="1454">
        <v>0</v>
      </c>
      <c r="O163" s="1454">
        <v>1.4910865534810296</v>
      </c>
      <c r="P163" s="1454">
        <v>0.13138887445291428</v>
      </c>
      <c r="Q163" s="1455">
        <v>0</v>
      </c>
      <c r="R163" s="1456">
        <v>0.43285759235955329</v>
      </c>
      <c r="S163" s="1454">
        <v>0</v>
      </c>
      <c r="T163" s="1454">
        <v>1.6882028349242694E-2</v>
      </c>
      <c r="U163" s="2269">
        <v>0.86558599765008837</v>
      </c>
      <c r="V163" s="664"/>
      <c r="W163" s="664"/>
      <c r="X163" s="664"/>
      <c r="Y163" s="664"/>
      <c r="Z163" s="664"/>
      <c r="AA163" s="664"/>
      <c r="AB163" s="664"/>
      <c r="AC163" s="664"/>
      <c r="AD163" s="664"/>
      <c r="AE163" s="664"/>
      <c r="AF163" s="664"/>
      <c r="AG163" s="664"/>
      <c r="AH163" s="664"/>
      <c r="AI163" s="664"/>
      <c r="AJ163" s="664"/>
      <c r="AK163" s="664"/>
      <c r="AL163" s="664"/>
      <c r="AM163" s="664"/>
      <c r="AN163" s="664"/>
      <c r="AO163" s="664"/>
      <c r="AP163" s="664"/>
      <c r="AQ163" s="664"/>
      <c r="AR163" s="664"/>
      <c r="AS163" s="664"/>
      <c r="AT163" s="664"/>
      <c r="AU163" s="664"/>
      <c r="AV163" s="664"/>
      <c r="AW163" s="664"/>
      <c r="AX163" s="664"/>
      <c r="AY163" s="664"/>
      <c r="AZ163" s="216"/>
      <c r="BA163" s="474"/>
      <c r="BB163" s="159"/>
      <c r="BC163" s="341"/>
      <c r="BD163" s="307"/>
      <c r="BE163" s="307"/>
      <c r="BF163" s="307"/>
      <c r="BG163" s="342"/>
      <c r="BH163" s="352"/>
      <c r="BI163" s="307"/>
      <c r="BJ163" s="307"/>
      <c r="BK163" s="307"/>
      <c r="BL163" s="342"/>
      <c r="BM163" s="352"/>
      <c r="BN163" s="307"/>
      <c r="BO163" s="307"/>
      <c r="BP163" s="307"/>
      <c r="BQ163" s="342"/>
      <c r="BR163" s="352"/>
      <c r="BS163" s="307"/>
      <c r="BT163" s="307"/>
      <c r="BU163" s="2141"/>
      <c r="BV163" s="2204"/>
      <c r="BW163" s="2204"/>
      <c r="BX163" s="2204"/>
      <c r="BY163" s="2205"/>
      <c r="BZ163" s="2205"/>
      <c r="CA163" s="2205"/>
      <c r="CB163" s="2205"/>
      <c r="CC163" s="2205"/>
      <c r="CD163" s="2205"/>
      <c r="CE163" s="2205"/>
      <c r="CF163" s="2205"/>
      <c r="CG163" s="2205"/>
      <c r="CH163" s="2205"/>
      <c r="CI163" s="2205"/>
      <c r="CJ163" s="2205"/>
      <c r="CK163" s="2205"/>
      <c r="CL163" s="2205"/>
      <c r="CM163" s="2205"/>
      <c r="CN163" s="2205"/>
      <c r="CO163" s="2205"/>
      <c r="CP163" s="2205"/>
      <c r="CQ163" s="2205"/>
      <c r="CR163" s="2205"/>
      <c r="CS163" s="2205"/>
      <c r="CT163" s="2205"/>
      <c r="CU163" s="2205"/>
      <c r="CV163" s="2205"/>
      <c r="CW163" s="2205"/>
      <c r="CX163" s="2205"/>
      <c r="CY163" s="2205"/>
      <c r="CZ163" s="2205"/>
    </row>
    <row r="164" s="693" customFormat="true" ht="15" customHeight="true" x14ac:dyDescent="0.2">
      <c r="A164" s="2714"/>
      <c r="B164" s="1492" t="s">
        <v>258</v>
      </c>
      <c r="C164" s="1453">
        <v>3.6120841863505018E-2</v>
      </c>
      <c r="D164" s="1454">
        <v>4.0462279657311119E-2</v>
      </c>
      <c r="E164" s="1454">
        <v>0.35803531751654916</v>
      </c>
      <c r="F164" s="1454">
        <v>0</v>
      </c>
      <c r="G164" s="1455">
        <v>0</v>
      </c>
      <c r="H164" s="1456">
        <v>0.57532780154587715</v>
      </c>
      <c r="I164" s="1454">
        <v>0.15004316002407306</v>
      </c>
      <c r="J164" s="1454">
        <v>0</v>
      </c>
      <c r="K164" s="1454">
        <v>0</v>
      </c>
      <c r="L164" s="1457">
        <v>0</v>
      </c>
      <c r="M164" s="1458">
        <v>0</v>
      </c>
      <c r="N164" s="1454">
        <v>0.10186628627223508</v>
      </c>
      <c r="O164" s="1454">
        <v>0</v>
      </c>
      <c r="P164" s="1454">
        <v>0</v>
      </c>
      <c r="Q164" s="1455">
        <v>0</v>
      </c>
      <c r="R164" s="1456">
        <v>0</v>
      </c>
      <c r="S164" s="1454">
        <v>5.1537807585056598E-2</v>
      </c>
      <c r="T164" s="1454">
        <v>4.6375572542677823E-2</v>
      </c>
      <c r="U164" s="2269">
        <v>0.19612981965234097</v>
      </c>
      <c r="V164" s="664"/>
      <c r="W164" s="664"/>
      <c r="X164" s="664"/>
      <c r="Y164" s="664"/>
      <c r="Z164" s="664"/>
      <c r="AA164" s="664"/>
      <c r="AB164" s="664"/>
      <c r="AC164" s="664"/>
      <c r="AD164" s="664"/>
      <c r="AE164" s="664"/>
      <c r="AF164" s="664"/>
      <c r="AG164" s="664"/>
      <c r="AH164" s="664"/>
      <c r="AI164" s="664"/>
      <c r="AJ164" s="664"/>
      <c r="AK164" s="664"/>
      <c r="AL164" s="664"/>
      <c r="AM164" s="664"/>
      <c r="AN164" s="664"/>
      <c r="AO164" s="664"/>
      <c r="AP164" s="664"/>
      <c r="AQ164" s="664"/>
      <c r="AR164" s="664"/>
      <c r="AS164" s="664"/>
      <c r="AT164" s="664"/>
      <c r="AU164" s="664"/>
      <c r="AV164" s="664"/>
      <c r="AW164" s="664"/>
      <c r="AX164" s="664"/>
      <c r="AY164" s="664"/>
      <c r="AZ164" s="216"/>
      <c r="BA164" s="474"/>
      <c r="BB164" s="159"/>
      <c r="BC164" s="341"/>
      <c r="BD164" s="307"/>
      <c r="BE164" s="307"/>
      <c r="BF164" s="307"/>
      <c r="BG164" s="342"/>
      <c r="BH164" s="352"/>
      <c r="BI164" s="307"/>
      <c r="BJ164" s="307"/>
      <c r="BK164" s="307"/>
      <c r="BL164" s="342"/>
      <c r="BM164" s="352"/>
      <c r="BN164" s="307"/>
      <c r="BO164" s="307"/>
      <c r="BP164" s="307"/>
      <c r="BQ164" s="342"/>
      <c r="BR164" s="352"/>
      <c r="BS164" s="307"/>
      <c r="BT164" s="307"/>
      <c r="BU164" s="2141"/>
      <c r="BV164" s="2204"/>
      <c r="BW164" s="2204"/>
      <c r="BX164" s="2204"/>
      <c r="BY164" s="2205"/>
      <c r="BZ164" s="2205"/>
      <c r="CA164" s="2205"/>
      <c r="CB164" s="2205"/>
      <c r="CC164" s="2205"/>
      <c r="CD164" s="2205"/>
      <c r="CE164" s="2205"/>
      <c r="CF164" s="2205"/>
      <c r="CG164" s="2205"/>
      <c r="CH164" s="2205"/>
      <c r="CI164" s="2205"/>
      <c r="CJ164" s="2205"/>
      <c r="CK164" s="2205"/>
      <c r="CL164" s="2205"/>
      <c r="CM164" s="2205"/>
      <c r="CN164" s="2205"/>
      <c r="CO164" s="2205"/>
      <c r="CP164" s="2205"/>
      <c r="CQ164" s="2205"/>
      <c r="CR164" s="2205"/>
      <c r="CS164" s="2205"/>
      <c r="CT164" s="2205"/>
      <c r="CU164" s="2205"/>
      <c r="CV164" s="2205"/>
      <c r="CW164" s="2205"/>
      <c r="CX164" s="2205"/>
      <c r="CY164" s="2205"/>
      <c r="CZ164" s="2205"/>
    </row>
    <row r="165" s="693" customFormat="true" ht="15" customHeight="true" x14ac:dyDescent="0.2">
      <c r="A165" s="854"/>
      <c r="B165" s="1372"/>
      <c r="C165" s="1018"/>
      <c r="D165" s="1019"/>
      <c r="E165" s="1019"/>
      <c r="F165" s="1019"/>
      <c r="G165" s="1020"/>
      <c r="H165" s="1021"/>
      <c r="I165" s="1019"/>
      <c r="J165" s="1019"/>
      <c r="K165" s="1019"/>
      <c r="L165" s="1022"/>
      <c r="M165" s="1023"/>
      <c r="N165" s="1019"/>
      <c r="O165" s="1019"/>
      <c r="P165" s="1019"/>
      <c r="Q165" s="1020"/>
      <c r="R165" s="1021"/>
      <c r="S165" s="1019"/>
      <c r="T165" s="1019"/>
      <c r="U165" s="2098"/>
      <c r="V165" s="664"/>
      <c r="W165" s="664"/>
      <c r="X165" s="664"/>
      <c r="Y165" s="664"/>
      <c r="Z165" s="664"/>
      <c r="AA165" s="664"/>
      <c r="AB165" s="664"/>
      <c r="AC165" s="664"/>
      <c r="AD165" s="664"/>
      <c r="AE165" s="664"/>
      <c r="AF165" s="664"/>
      <c r="AG165" s="664"/>
      <c r="AH165" s="664"/>
      <c r="AI165" s="664"/>
      <c r="AJ165" s="664"/>
      <c r="AK165" s="664"/>
      <c r="AL165" s="664"/>
      <c r="AM165" s="664"/>
      <c r="AN165" s="664"/>
      <c r="AO165" s="664"/>
      <c r="AP165" s="664"/>
      <c r="AQ165" s="664"/>
      <c r="AR165" s="664"/>
      <c r="AS165" s="664"/>
      <c r="AT165" s="664"/>
      <c r="AU165" s="664"/>
      <c r="AV165" s="664"/>
      <c r="AW165" s="664"/>
      <c r="AX165" s="664"/>
      <c r="AY165" s="664"/>
      <c r="AZ165" s="216"/>
      <c r="BA165" s="474"/>
      <c r="BB165" s="159"/>
      <c r="BC165" s="341"/>
      <c r="BD165" s="307"/>
      <c r="BE165" s="307"/>
      <c r="BF165" s="307"/>
      <c r="BG165" s="342"/>
      <c r="BH165" s="352"/>
      <c r="BI165" s="307"/>
      <c r="BJ165" s="307"/>
      <c r="BK165" s="307"/>
      <c r="BL165" s="342"/>
      <c r="BM165" s="352"/>
      <c r="BN165" s="307"/>
      <c r="BO165" s="307"/>
      <c r="BP165" s="307"/>
      <c r="BQ165" s="342"/>
      <c r="BR165" s="352"/>
      <c r="BS165" s="307"/>
      <c r="BT165" s="307"/>
      <c r="BU165" s="2141"/>
      <c r="BV165" s="2204"/>
      <c r="BW165" s="2204"/>
      <c r="BX165" s="2204"/>
      <c r="BY165" s="2205"/>
      <c r="BZ165" s="2205"/>
      <c r="CA165" s="2205"/>
      <c r="CB165" s="2205"/>
      <c r="CC165" s="2205"/>
      <c r="CD165" s="2205"/>
      <c r="CE165" s="2205"/>
      <c r="CF165" s="2205"/>
      <c r="CG165" s="2205"/>
      <c r="CH165" s="2205"/>
      <c r="CI165" s="2205"/>
      <c r="CJ165" s="2205"/>
      <c r="CK165" s="2205"/>
      <c r="CL165" s="2205"/>
      <c r="CM165" s="2205"/>
      <c r="CN165" s="2205"/>
      <c r="CO165" s="2205"/>
      <c r="CP165" s="2205"/>
      <c r="CQ165" s="2205"/>
      <c r="CR165" s="2205"/>
      <c r="CS165" s="2205"/>
      <c r="CT165" s="2205"/>
      <c r="CU165" s="2205"/>
      <c r="CV165" s="2205"/>
      <c r="CW165" s="2205"/>
      <c r="CX165" s="2205"/>
      <c r="CY165" s="2205"/>
      <c r="CZ165" s="2205"/>
    </row>
    <row r="166" s="693" customFormat="true" ht="15" customHeight="true" x14ac:dyDescent="0.2">
      <c r="A166" s="1360"/>
      <c r="B166" s="1493"/>
      <c r="C166" s="1316"/>
      <c r="D166" s="1317"/>
      <c r="E166" s="1317"/>
      <c r="F166" s="1317"/>
      <c r="G166" s="1351"/>
      <c r="H166" s="1343"/>
      <c r="I166" s="1317"/>
      <c r="J166" s="1317"/>
      <c r="K166" s="1317"/>
      <c r="L166" s="1324"/>
      <c r="M166" s="1333"/>
      <c r="N166" s="1317"/>
      <c r="O166" s="1317"/>
      <c r="P166" s="1317"/>
      <c r="Q166" s="1351"/>
      <c r="R166" s="1343"/>
      <c r="S166" s="1317"/>
      <c r="T166" s="1317"/>
      <c r="U166" s="2270"/>
      <c r="V166" s="664"/>
      <c r="W166" s="664"/>
      <c r="X166" s="664"/>
      <c r="Y166" s="664"/>
      <c r="Z166" s="664"/>
      <c r="AA166" s="664"/>
      <c r="AB166" s="664"/>
      <c r="AC166" s="664"/>
      <c r="AD166" s="664"/>
      <c r="AE166" s="664"/>
      <c r="AF166" s="664"/>
      <c r="AG166" s="664"/>
      <c r="AH166" s="664"/>
      <c r="AI166" s="664"/>
      <c r="AJ166" s="664"/>
      <c r="AK166" s="664"/>
      <c r="AL166" s="664"/>
      <c r="AM166" s="664"/>
      <c r="AN166" s="664"/>
      <c r="AO166" s="664"/>
      <c r="AP166" s="664"/>
      <c r="AQ166" s="664"/>
      <c r="AR166" s="664"/>
      <c r="AS166" s="664"/>
      <c r="AT166" s="664"/>
      <c r="AU166" s="664"/>
      <c r="AV166" s="664"/>
      <c r="AW166" s="664"/>
      <c r="AX166" s="664"/>
      <c r="AY166" s="664"/>
      <c r="AZ166" s="216"/>
      <c r="BA166" s="474"/>
      <c r="BB166" s="159"/>
      <c r="BC166" s="341"/>
      <c r="BD166" s="307"/>
      <c r="BE166" s="307"/>
      <c r="BF166" s="307"/>
      <c r="BG166" s="342"/>
      <c r="BH166" s="352"/>
      <c r="BI166" s="307"/>
      <c r="BJ166" s="307"/>
      <c r="BK166" s="307"/>
      <c r="BL166" s="342"/>
      <c r="BM166" s="352"/>
      <c r="BN166" s="307"/>
      <c r="BO166" s="307"/>
      <c r="BP166" s="307"/>
      <c r="BQ166" s="342"/>
      <c r="BR166" s="352"/>
      <c r="BS166" s="307"/>
      <c r="BT166" s="307"/>
      <c r="BU166" s="2141"/>
      <c r="BV166" s="2204"/>
      <c r="BW166" s="2204"/>
      <c r="BX166" s="2204"/>
      <c r="BY166" s="2205"/>
      <c r="BZ166" s="2205"/>
      <c r="CA166" s="2205"/>
      <c r="CB166" s="2205"/>
      <c r="CC166" s="2205"/>
      <c r="CD166" s="2205"/>
      <c r="CE166" s="2205"/>
      <c r="CF166" s="2205"/>
      <c r="CG166" s="2205"/>
      <c r="CH166" s="2205"/>
      <c r="CI166" s="2205"/>
      <c r="CJ166" s="2205"/>
      <c r="CK166" s="2205"/>
      <c r="CL166" s="2205"/>
      <c r="CM166" s="2205"/>
      <c r="CN166" s="2205"/>
      <c r="CO166" s="2205"/>
      <c r="CP166" s="2205"/>
      <c r="CQ166" s="2205"/>
      <c r="CR166" s="2205"/>
      <c r="CS166" s="2205"/>
      <c r="CT166" s="2205"/>
      <c r="CU166" s="2205"/>
      <c r="CV166" s="2205"/>
      <c r="CW166" s="2205"/>
      <c r="CX166" s="2205"/>
      <c r="CY166" s="2205"/>
      <c r="CZ166" s="2205"/>
    </row>
    <row r="167" s="693" customFormat="true" ht="15" customHeight="true" x14ac:dyDescent="0.2">
      <c r="A167" s="1361"/>
      <c r="B167" s="1494"/>
      <c r="C167" s="1318"/>
      <c r="D167" s="1319"/>
      <c r="E167" s="1319"/>
      <c r="F167" s="1319"/>
      <c r="G167" s="1352"/>
      <c r="H167" s="1344"/>
      <c r="I167" s="1319"/>
      <c r="J167" s="1319"/>
      <c r="K167" s="1319"/>
      <c r="L167" s="1325"/>
      <c r="M167" s="1334"/>
      <c r="N167" s="1319"/>
      <c r="O167" s="1319"/>
      <c r="P167" s="1319"/>
      <c r="Q167" s="1352"/>
      <c r="R167" s="1344"/>
      <c r="S167" s="1319"/>
      <c r="T167" s="1319"/>
      <c r="U167" s="2271"/>
      <c r="V167" s="664"/>
      <c r="W167" s="664"/>
      <c r="X167" s="664"/>
      <c r="Y167" s="664"/>
      <c r="Z167" s="664"/>
      <c r="AA167" s="664"/>
      <c r="AB167" s="664"/>
      <c r="AC167" s="664"/>
      <c r="AD167" s="664"/>
      <c r="AE167" s="664"/>
      <c r="AF167" s="664"/>
      <c r="AG167" s="664"/>
      <c r="AH167" s="664"/>
      <c r="AI167" s="664"/>
      <c r="AJ167" s="664"/>
      <c r="AK167" s="664"/>
      <c r="AL167" s="664"/>
      <c r="AM167" s="664"/>
      <c r="AN167" s="664"/>
      <c r="AO167" s="664"/>
      <c r="AP167" s="664"/>
      <c r="AQ167" s="664"/>
      <c r="AR167" s="664"/>
      <c r="AS167" s="664"/>
      <c r="AT167" s="664"/>
      <c r="AU167" s="664"/>
      <c r="AV167" s="664"/>
      <c r="AW167" s="664"/>
      <c r="AX167" s="664"/>
      <c r="AY167" s="664"/>
      <c r="AZ167" s="216"/>
      <c r="BA167" s="474"/>
      <c r="BB167" s="159"/>
      <c r="BC167" s="341"/>
      <c r="BD167" s="307"/>
      <c r="BE167" s="307"/>
      <c r="BF167" s="307"/>
      <c r="BG167" s="342"/>
      <c r="BH167" s="352"/>
      <c r="BI167" s="307"/>
      <c r="BJ167" s="307"/>
      <c r="BK167" s="307"/>
      <c r="BL167" s="342"/>
      <c r="BM167" s="352"/>
      <c r="BN167" s="307"/>
      <c r="BO167" s="307"/>
      <c r="BP167" s="307"/>
      <c r="BQ167" s="342"/>
      <c r="BR167" s="352"/>
      <c r="BS167" s="307"/>
      <c r="BT167" s="307"/>
      <c r="BU167" s="2141"/>
      <c r="BV167" s="2204"/>
      <c r="BW167" s="2204"/>
      <c r="BX167" s="2204"/>
      <c r="BY167" s="2205"/>
      <c r="BZ167" s="2205"/>
      <c r="CA167" s="2205"/>
      <c r="CB167" s="2205"/>
      <c r="CC167" s="2205"/>
      <c r="CD167" s="2205"/>
      <c r="CE167" s="2205"/>
      <c r="CF167" s="2205"/>
      <c r="CG167" s="2205"/>
      <c r="CH167" s="2205"/>
      <c r="CI167" s="2205"/>
      <c r="CJ167" s="2205"/>
      <c r="CK167" s="2205"/>
      <c r="CL167" s="2205"/>
      <c r="CM167" s="2205"/>
      <c r="CN167" s="2205"/>
      <c r="CO167" s="2205"/>
      <c r="CP167" s="2205"/>
      <c r="CQ167" s="2205"/>
      <c r="CR167" s="2205"/>
      <c r="CS167" s="2205"/>
      <c r="CT167" s="2205"/>
      <c r="CU167" s="2205"/>
      <c r="CV167" s="2205"/>
      <c r="CW167" s="2205"/>
      <c r="CX167" s="2205"/>
      <c r="CY167" s="2205"/>
      <c r="CZ167" s="2205"/>
    </row>
    <row r="168" s="693" customFormat="true" ht="15" customHeight="true" x14ac:dyDescent="0.2">
      <c r="A168" s="1362"/>
      <c r="B168" s="1495"/>
      <c r="C168" s="1459"/>
      <c r="D168" s="1460"/>
      <c r="E168" s="1460"/>
      <c r="F168" s="1460"/>
      <c r="G168" s="1461"/>
      <c r="H168" s="1462"/>
      <c r="I168" s="1460"/>
      <c r="J168" s="1460"/>
      <c r="K168" s="1460"/>
      <c r="L168" s="1463"/>
      <c r="M168" s="1464"/>
      <c r="N168" s="1460"/>
      <c r="O168" s="1460"/>
      <c r="P168" s="1460"/>
      <c r="Q168" s="1461"/>
      <c r="R168" s="1462"/>
      <c r="S168" s="1460"/>
      <c r="T168" s="1460"/>
      <c r="U168" s="2272"/>
      <c r="V168" s="664"/>
      <c r="W168" s="664"/>
      <c r="X168" s="664"/>
      <c r="Y168" s="664"/>
      <c r="Z168" s="664"/>
      <c r="AA168" s="664"/>
      <c r="AB168" s="664"/>
      <c r="AC168" s="664"/>
      <c r="AD168" s="664"/>
      <c r="AE168" s="664"/>
      <c r="AF168" s="664"/>
      <c r="AG168" s="664"/>
      <c r="AH168" s="664"/>
      <c r="AI168" s="664"/>
      <c r="AJ168" s="664"/>
      <c r="AK168" s="664"/>
      <c r="AL168" s="664"/>
      <c r="AM168" s="664"/>
      <c r="AN168" s="664"/>
      <c r="AO168" s="664"/>
      <c r="AP168" s="664"/>
      <c r="AQ168" s="664"/>
      <c r="AR168" s="664"/>
      <c r="AS168" s="664"/>
      <c r="AT168" s="664"/>
      <c r="AU168" s="664"/>
      <c r="AV168" s="664"/>
      <c r="AW168" s="664"/>
      <c r="AX168" s="664"/>
      <c r="AY168" s="664"/>
      <c r="AZ168" s="216"/>
      <c r="BA168" s="474"/>
      <c r="BB168" s="159"/>
      <c r="BC168" s="341"/>
      <c r="BD168" s="307"/>
      <c r="BE168" s="307"/>
      <c r="BF168" s="307"/>
      <c r="BG168" s="342"/>
      <c r="BH168" s="352"/>
      <c r="BI168" s="307"/>
      <c r="BJ168" s="307"/>
      <c r="BK168" s="307"/>
      <c r="BL168" s="342"/>
      <c r="BM168" s="352"/>
      <c r="BN168" s="307"/>
      <c r="BO168" s="307"/>
      <c r="BP168" s="307"/>
      <c r="BQ168" s="342"/>
      <c r="BR168" s="352"/>
      <c r="BS168" s="307"/>
      <c r="BT168" s="307"/>
      <c r="BU168" s="2141"/>
      <c r="BV168" s="2204"/>
      <c r="BW168" s="2204"/>
      <c r="BX168" s="2204"/>
      <c r="BY168" s="2205"/>
      <c r="BZ168" s="2205"/>
      <c r="CA168" s="2205"/>
      <c r="CB168" s="2205"/>
      <c r="CC168" s="2205"/>
      <c r="CD168" s="2205"/>
      <c r="CE168" s="2205"/>
      <c r="CF168" s="2205"/>
      <c r="CG168" s="2205"/>
      <c r="CH168" s="2205"/>
      <c r="CI168" s="2205"/>
      <c r="CJ168" s="2205"/>
      <c r="CK168" s="2205"/>
      <c r="CL168" s="2205"/>
      <c r="CM168" s="2205"/>
      <c r="CN168" s="2205"/>
      <c r="CO168" s="2205"/>
      <c r="CP168" s="2205"/>
      <c r="CQ168" s="2205"/>
      <c r="CR168" s="2205"/>
      <c r="CS168" s="2205"/>
      <c r="CT168" s="2205"/>
      <c r="CU168" s="2205"/>
      <c r="CV168" s="2205"/>
      <c r="CW168" s="2205"/>
      <c r="CX168" s="2205"/>
      <c r="CY168" s="2205"/>
      <c r="CZ168" s="2205"/>
    </row>
    <row r="169" s="693" customFormat="true" ht="15" customHeight="true" x14ac:dyDescent="0.2">
      <c r="A169" s="1363"/>
      <c r="B169" s="1496"/>
      <c r="C169" s="1465"/>
      <c r="D169" s="1466"/>
      <c r="E169" s="1466"/>
      <c r="F169" s="1466"/>
      <c r="G169" s="1467"/>
      <c r="H169" s="1468"/>
      <c r="I169" s="1466"/>
      <c r="J169" s="1466"/>
      <c r="K169" s="1466"/>
      <c r="L169" s="1469"/>
      <c r="M169" s="1470"/>
      <c r="N169" s="1466"/>
      <c r="O169" s="1466"/>
      <c r="P169" s="1466"/>
      <c r="Q169" s="1467"/>
      <c r="R169" s="1468"/>
      <c r="S169" s="1466"/>
      <c r="T169" s="1466"/>
      <c r="U169" s="2273"/>
      <c r="V169" s="664"/>
      <c r="W169" s="664"/>
      <c r="X169" s="664"/>
      <c r="Y169" s="664"/>
      <c r="Z169" s="664"/>
      <c r="AA169" s="664"/>
      <c r="AB169" s="664"/>
      <c r="AC169" s="664"/>
      <c r="AD169" s="664"/>
      <c r="AE169" s="664"/>
      <c r="AF169" s="664"/>
      <c r="AG169" s="664"/>
      <c r="AH169" s="664"/>
      <c r="AI169" s="664"/>
      <c r="AJ169" s="664"/>
      <c r="AK169" s="664"/>
      <c r="AL169" s="664"/>
      <c r="AM169" s="664"/>
      <c r="AN169" s="664"/>
      <c r="AO169" s="664"/>
      <c r="AP169" s="664"/>
      <c r="AQ169" s="664"/>
      <c r="AR169" s="664"/>
      <c r="AS169" s="664"/>
      <c r="AT169" s="664"/>
      <c r="AU169" s="664"/>
      <c r="AV169" s="664"/>
      <c r="AW169" s="664"/>
      <c r="AX169" s="664"/>
      <c r="AY169" s="664"/>
      <c r="AZ169" s="216"/>
      <c r="BA169" s="474"/>
      <c r="BB169" s="159"/>
      <c r="BC169" s="341"/>
      <c r="BD169" s="307"/>
      <c r="BE169" s="307"/>
      <c r="BF169" s="307"/>
      <c r="BG169" s="342"/>
      <c r="BH169" s="352"/>
      <c r="BI169" s="307"/>
      <c r="BJ169" s="307"/>
      <c r="BK169" s="307"/>
      <c r="BL169" s="342"/>
      <c r="BM169" s="352"/>
      <c r="BN169" s="307"/>
      <c r="BO169" s="307"/>
      <c r="BP169" s="307"/>
      <c r="BQ169" s="342"/>
      <c r="BR169" s="352"/>
      <c r="BS169" s="307"/>
      <c r="BT169" s="307"/>
      <c r="BU169" s="2141"/>
      <c r="BV169" s="2204"/>
      <c r="BW169" s="2204"/>
      <c r="BX169" s="2204"/>
      <c r="BY169" s="2205"/>
      <c r="BZ169" s="2205"/>
      <c r="CA169" s="2205"/>
      <c r="CB169" s="2205"/>
      <c r="CC169" s="2205"/>
      <c r="CD169" s="2205"/>
      <c r="CE169" s="2205"/>
      <c r="CF169" s="2205"/>
      <c r="CG169" s="2205"/>
      <c r="CH169" s="2205"/>
      <c r="CI169" s="2205"/>
      <c r="CJ169" s="2205"/>
      <c r="CK169" s="2205"/>
      <c r="CL169" s="2205"/>
      <c r="CM169" s="2205"/>
      <c r="CN169" s="2205"/>
      <c r="CO169" s="2205"/>
      <c r="CP169" s="2205"/>
      <c r="CQ169" s="2205"/>
      <c r="CR169" s="2205"/>
      <c r="CS169" s="2205"/>
      <c r="CT169" s="2205"/>
      <c r="CU169" s="2205"/>
      <c r="CV169" s="2205"/>
      <c r="CW169" s="2205"/>
      <c r="CX169" s="2205"/>
      <c r="CY169" s="2205"/>
      <c r="CZ169" s="2205"/>
    </row>
    <row r="170" s="693" customFormat="true" ht="15" customHeight="true" x14ac:dyDescent="0.2">
      <c r="A170" s="1363"/>
      <c r="B170" s="1496"/>
      <c r="C170" s="1465"/>
      <c r="D170" s="1466"/>
      <c r="E170" s="1466"/>
      <c r="F170" s="1466"/>
      <c r="G170" s="1467"/>
      <c r="H170" s="1468"/>
      <c r="I170" s="1466"/>
      <c r="J170" s="1466"/>
      <c r="K170" s="1466"/>
      <c r="L170" s="1469"/>
      <c r="M170" s="1470"/>
      <c r="N170" s="1466"/>
      <c r="O170" s="1466"/>
      <c r="P170" s="1466"/>
      <c r="Q170" s="1467"/>
      <c r="R170" s="1468"/>
      <c r="S170" s="1466"/>
      <c r="T170" s="1466"/>
      <c r="U170" s="2273"/>
      <c r="V170" s="664"/>
      <c r="W170" s="664"/>
      <c r="X170" s="664"/>
      <c r="Y170" s="664"/>
      <c r="Z170" s="664"/>
      <c r="AA170" s="664"/>
      <c r="AB170" s="664"/>
      <c r="AC170" s="664"/>
      <c r="AD170" s="664"/>
      <c r="AE170" s="664"/>
      <c r="AF170" s="664"/>
      <c r="AG170" s="664"/>
      <c r="AH170" s="664"/>
      <c r="AI170" s="664"/>
      <c r="AJ170" s="664"/>
      <c r="AK170" s="664"/>
      <c r="AL170" s="664"/>
      <c r="AM170" s="664"/>
      <c r="AN170" s="664"/>
      <c r="AO170" s="664"/>
      <c r="AP170" s="664"/>
      <c r="AQ170" s="664"/>
      <c r="AR170" s="664"/>
      <c r="AS170" s="664"/>
      <c r="AT170" s="664"/>
      <c r="AU170" s="664"/>
      <c r="AV170" s="664"/>
      <c r="AW170" s="664"/>
      <c r="AX170" s="664"/>
      <c r="AY170" s="664"/>
      <c r="AZ170" s="216"/>
      <c r="BA170" s="474"/>
      <c r="BB170" s="159"/>
      <c r="BC170" s="341"/>
      <c r="BD170" s="307"/>
      <c r="BE170" s="307"/>
      <c r="BF170" s="307"/>
      <c r="BG170" s="342"/>
      <c r="BH170" s="352"/>
      <c r="BI170" s="307"/>
      <c r="BJ170" s="307"/>
      <c r="BK170" s="307"/>
      <c r="BL170" s="342"/>
      <c r="BM170" s="352"/>
      <c r="BN170" s="307"/>
      <c r="BO170" s="307"/>
      <c r="BP170" s="307"/>
      <c r="BQ170" s="342"/>
      <c r="BR170" s="352"/>
      <c r="BS170" s="307"/>
      <c r="BT170" s="307"/>
      <c r="BU170" s="2141"/>
      <c r="BV170" s="2204"/>
      <c r="BW170" s="2204"/>
      <c r="BX170" s="2204"/>
      <c r="BY170" s="2205"/>
      <c r="BZ170" s="2205"/>
      <c r="CA170" s="2205"/>
      <c r="CB170" s="2205"/>
      <c r="CC170" s="2205"/>
      <c r="CD170" s="2205"/>
      <c r="CE170" s="2205"/>
      <c r="CF170" s="2205"/>
      <c r="CG170" s="2205"/>
      <c r="CH170" s="2205"/>
      <c r="CI170" s="2205"/>
      <c r="CJ170" s="2205"/>
      <c r="CK170" s="2205"/>
      <c r="CL170" s="2205"/>
      <c r="CM170" s="2205"/>
      <c r="CN170" s="2205"/>
      <c r="CO170" s="2205"/>
      <c r="CP170" s="2205"/>
      <c r="CQ170" s="2205"/>
      <c r="CR170" s="2205"/>
      <c r="CS170" s="2205"/>
      <c r="CT170" s="2205"/>
      <c r="CU170" s="2205"/>
      <c r="CV170" s="2205"/>
      <c r="CW170" s="2205"/>
      <c r="CX170" s="2205"/>
      <c r="CY170" s="2205"/>
      <c r="CZ170" s="2205"/>
    </row>
    <row r="171" s="693" customFormat="true" ht="15" customHeight="true" x14ac:dyDescent="0.2">
      <c r="A171" s="1363"/>
      <c r="B171" s="1496"/>
      <c r="C171" s="1465"/>
      <c r="D171" s="1466"/>
      <c r="E171" s="1466"/>
      <c r="F171" s="1466"/>
      <c r="G171" s="1467"/>
      <c r="H171" s="1468"/>
      <c r="I171" s="1466"/>
      <c r="J171" s="1466"/>
      <c r="K171" s="1466"/>
      <c r="L171" s="1469"/>
      <c r="M171" s="1470"/>
      <c r="N171" s="1466"/>
      <c r="O171" s="1466"/>
      <c r="P171" s="1466"/>
      <c r="Q171" s="1467"/>
      <c r="R171" s="1468"/>
      <c r="S171" s="1466"/>
      <c r="T171" s="1466"/>
      <c r="U171" s="2273"/>
      <c r="V171" s="664"/>
      <c r="W171" s="664"/>
      <c r="X171" s="664"/>
      <c r="Y171" s="664"/>
      <c r="Z171" s="664"/>
      <c r="AA171" s="664"/>
      <c r="AB171" s="664"/>
      <c r="AC171" s="664"/>
      <c r="AD171" s="664"/>
      <c r="AE171" s="664"/>
      <c r="AF171" s="664"/>
      <c r="AG171" s="664"/>
      <c r="AH171" s="664"/>
      <c r="AI171" s="664"/>
      <c r="AJ171" s="664"/>
      <c r="AK171" s="664"/>
      <c r="AL171" s="664"/>
      <c r="AM171" s="664"/>
      <c r="AN171" s="664"/>
      <c r="AO171" s="664"/>
      <c r="AP171" s="664"/>
      <c r="AQ171" s="664"/>
      <c r="AR171" s="664"/>
      <c r="AS171" s="664"/>
      <c r="AT171" s="664"/>
      <c r="AU171" s="664"/>
      <c r="AV171" s="664"/>
      <c r="AW171" s="664"/>
      <c r="AX171" s="664"/>
      <c r="AY171" s="664"/>
      <c r="AZ171" s="216"/>
      <c r="BA171" s="474"/>
      <c r="BB171" s="159"/>
      <c r="BC171" s="341"/>
      <c r="BD171" s="307"/>
      <c r="BE171" s="307"/>
      <c r="BF171" s="307"/>
      <c r="BG171" s="342"/>
      <c r="BH171" s="352"/>
      <c r="BI171" s="307"/>
      <c r="BJ171" s="307"/>
      <c r="BK171" s="307"/>
      <c r="BL171" s="342"/>
      <c r="BM171" s="352"/>
      <c r="BN171" s="307"/>
      <c r="BO171" s="307"/>
      <c r="BP171" s="307"/>
      <c r="BQ171" s="342"/>
      <c r="BR171" s="352"/>
      <c r="BS171" s="307"/>
      <c r="BT171" s="307"/>
      <c r="BU171" s="2141"/>
      <c r="BV171" s="2204"/>
      <c r="BW171" s="2204"/>
      <c r="BX171" s="2204"/>
      <c r="BY171" s="2205"/>
      <c r="BZ171" s="2205"/>
      <c r="CA171" s="2205"/>
      <c r="CB171" s="2205"/>
      <c r="CC171" s="2205"/>
      <c r="CD171" s="2205"/>
      <c r="CE171" s="2205"/>
      <c r="CF171" s="2205"/>
      <c r="CG171" s="2205"/>
      <c r="CH171" s="2205"/>
      <c r="CI171" s="2205"/>
      <c r="CJ171" s="2205"/>
      <c r="CK171" s="2205"/>
      <c r="CL171" s="2205"/>
      <c r="CM171" s="2205"/>
      <c r="CN171" s="2205"/>
      <c r="CO171" s="2205"/>
      <c r="CP171" s="2205"/>
      <c r="CQ171" s="2205"/>
      <c r="CR171" s="2205"/>
      <c r="CS171" s="2205"/>
      <c r="CT171" s="2205"/>
      <c r="CU171" s="2205"/>
      <c r="CV171" s="2205"/>
      <c r="CW171" s="2205"/>
      <c r="CX171" s="2205"/>
      <c r="CY171" s="2205"/>
      <c r="CZ171" s="2205"/>
    </row>
    <row r="172" s="693" customFormat="true" ht="15" customHeight="true" x14ac:dyDescent="0.2">
      <c r="A172" s="1363"/>
      <c r="B172" s="1496"/>
      <c r="C172" s="1465"/>
      <c r="D172" s="1466"/>
      <c r="E172" s="1466"/>
      <c r="F172" s="1466"/>
      <c r="G172" s="1467"/>
      <c r="H172" s="1468"/>
      <c r="I172" s="1466"/>
      <c r="J172" s="1466"/>
      <c r="K172" s="1466"/>
      <c r="L172" s="1469"/>
      <c r="M172" s="1470"/>
      <c r="N172" s="1466"/>
      <c r="O172" s="1466"/>
      <c r="P172" s="1466"/>
      <c r="Q172" s="1467"/>
      <c r="R172" s="1468"/>
      <c r="S172" s="1466"/>
      <c r="T172" s="1466"/>
      <c r="U172" s="2273"/>
      <c r="V172" s="664"/>
      <c r="W172" s="664"/>
      <c r="X172" s="664"/>
      <c r="Y172" s="664"/>
      <c r="Z172" s="664"/>
      <c r="AA172" s="664"/>
      <c r="AB172" s="664"/>
      <c r="AC172" s="664"/>
      <c r="AD172" s="664"/>
      <c r="AE172" s="664"/>
      <c r="AF172" s="664"/>
      <c r="AG172" s="664"/>
      <c r="AH172" s="664"/>
      <c r="AI172" s="664"/>
      <c r="AJ172" s="664"/>
      <c r="AK172" s="664"/>
      <c r="AL172" s="664"/>
      <c r="AM172" s="664"/>
      <c r="AN172" s="664"/>
      <c r="AO172" s="664"/>
      <c r="AP172" s="664"/>
      <c r="AQ172" s="664"/>
      <c r="AR172" s="664"/>
      <c r="AS172" s="664"/>
      <c r="AT172" s="664"/>
      <c r="AU172" s="664"/>
      <c r="AV172" s="664"/>
      <c r="AW172" s="664"/>
      <c r="AX172" s="664"/>
      <c r="AY172" s="664"/>
      <c r="AZ172" s="216"/>
      <c r="BA172" s="474"/>
      <c r="BB172" s="159"/>
      <c r="BC172" s="341"/>
      <c r="BD172" s="307"/>
      <c r="BE172" s="307"/>
      <c r="BF172" s="307"/>
      <c r="BG172" s="342"/>
      <c r="BH172" s="352"/>
      <c r="BI172" s="307"/>
      <c r="BJ172" s="307"/>
      <c r="BK172" s="307"/>
      <c r="BL172" s="342"/>
      <c r="BM172" s="352"/>
      <c r="BN172" s="307"/>
      <c r="BO172" s="307"/>
      <c r="BP172" s="307"/>
      <c r="BQ172" s="342"/>
      <c r="BR172" s="352"/>
      <c r="BS172" s="307"/>
      <c r="BT172" s="307"/>
      <c r="BU172" s="2141"/>
      <c r="BV172" s="2204"/>
      <c r="BW172" s="2204"/>
      <c r="BX172" s="2204"/>
      <c r="BY172" s="2205"/>
      <c r="BZ172" s="2205"/>
      <c r="CA172" s="2205"/>
      <c r="CB172" s="2205"/>
      <c r="CC172" s="2205"/>
      <c r="CD172" s="2205"/>
      <c r="CE172" s="2205"/>
      <c r="CF172" s="2205"/>
      <c r="CG172" s="2205"/>
      <c r="CH172" s="2205"/>
      <c r="CI172" s="2205"/>
      <c r="CJ172" s="2205"/>
      <c r="CK172" s="2205"/>
      <c r="CL172" s="2205"/>
      <c r="CM172" s="2205"/>
      <c r="CN172" s="2205"/>
      <c r="CO172" s="2205"/>
      <c r="CP172" s="2205"/>
      <c r="CQ172" s="2205"/>
      <c r="CR172" s="2205"/>
      <c r="CS172" s="2205"/>
      <c r="CT172" s="2205"/>
      <c r="CU172" s="2205"/>
      <c r="CV172" s="2205"/>
      <c r="CW172" s="2205"/>
      <c r="CX172" s="2205"/>
      <c r="CY172" s="2205"/>
      <c r="CZ172" s="2205"/>
    </row>
    <row r="173" s="693" customFormat="true" ht="15" customHeight="true" x14ac:dyDescent="0.2">
      <c r="A173" s="1363"/>
      <c r="B173" s="1496"/>
      <c r="C173" s="1465"/>
      <c r="D173" s="1466"/>
      <c r="E173" s="1466"/>
      <c r="F173" s="1466"/>
      <c r="G173" s="1467"/>
      <c r="H173" s="1468"/>
      <c r="I173" s="1466"/>
      <c r="J173" s="1466"/>
      <c r="K173" s="1466"/>
      <c r="L173" s="1469"/>
      <c r="M173" s="1470"/>
      <c r="N173" s="1466"/>
      <c r="O173" s="1466"/>
      <c r="P173" s="1466"/>
      <c r="Q173" s="1467"/>
      <c r="R173" s="1468"/>
      <c r="S173" s="1466"/>
      <c r="T173" s="1466"/>
      <c r="U173" s="2273"/>
      <c r="V173" s="664"/>
      <c r="W173" s="664"/>
      <c r="X173" s="664"/>
      <c r="Y173" s="664"/>
      <c r="Z173" s="664"/>
      <c r="AA173" s="664"/>
      <c r="AB173" s="664"/>
      <c r="AC173" s="664"/>
      <c r="AD173" s="664"/>
      <c r="AE173" s="664"/>
      <c r="AF173" s="664"/>
      <c r="AG173" s="664"/>
      <c r="AH173" s="664"/>
      <c r="AI173" s="664"/>
      <c r="AJ173" s="664"/>
      <c r="AK173" s="664"/>
      <c r="AL173" s="664"/>
      <c r="AM173" s="664"/>
      <c r="AN173" s="664"/>
      <c r="AO173" s="664"/>
      <c r="AP173" s="664"/>
      <c r="AQ173" s="664"/>
      <c r="AR173" s="664"/>
      <c r="AS173" s="664"/>
      <c r="AT173" s="664"/>
      <c r="AU173" s="664"/>
      <c r="AV173" s="664"/>
      <c r="AW173" s="664"/>
      <c r="AX173" s="664"/>
      <c r="AY173" s="664"/>
      <c r="AZ173" s="216"/>
      <c r="BA173" s="474"/>
      <c r="BB173" s="159"/>
      <c r="BC173" s="341"/>
      <c r="BD173" s="307"/>
      <c r="BE173" s="307"/>
      <c r="BF173" s="307"/>
      <c r="BG173" s="342"/>
      <c r="BH173" s="352"/>
      <c r="BI173" s="307"/>
      <c r="BJ173" s="307"/>
      <c r="BK173" s="307"/>
      <c r="BL173" s="342"/>
      <c r="BM173" s="352"/>
      <c r="BN173" s="307"/>
      <c r="BO173" s="307"/>
      <c r="BP173" s="307"/>
      <c r="BQ173" s="342"/>
      <c r="BR173" s="352"/>
      <c r="BS173" s="307"/>
      <c r="BT173" s="307"/>
      <c r="BU173" s="2141"/>
      <c r="BV173" s="2204"/>
      <c r="BW173" s="2204"/>
      <c r="BX173" s="2204"/>
      <c r="BY173" s="2205"/>
      <c r="BZ173" s="2205"/>
      <c r="CA173" s="2205"/>
      <c r="CB173" s="2205"/>
      <c r="CC173" s="2205"/>
      <c r="CD173" s="2205"/>
      <c r="CE173" s="2205"/>
      <c r="CF173" s="2205"/>
      <c r="CG173" s="2205"/>
      <c r="CH173" s="2205"/>
      <c r="CI173" s="2205"/>
      <c r="CJ173" s="2205"/>
      <c r="CK173" s="2205"/>
      <c r="CL173" s="2205"/>
      <c r="CM173" s="2205"/>
      <c r="CN173" s="2205"/>
      <c r="CO173" s="2205"/>
      <c r="CP173" s="2205"/>
      <c r="CQ173" s="2205"/>
      <c r="CR173" s="2205"/>
      <c r="CS173" s="2205"/>
      <c r="CT173" s="2205"/>
      <c r="CU173" s="2205"/>
      <c r="CV173" s="2205"/>
      <c r="CW173" s="2205"/>
      <c r="CX173" s="2205"/>
      <c r="CY173" s="2205"/>
      <c r="CZ173" s="2205"/>
    </row>
    <row r="174" s="693" customFormat="true" ht="15" customHeight="true" x14ac:dyDescent="0.2">
      <c r="A174" s="1363"/>
      <c r="B174" s="1496"/>
      <c r="C174" s="1465"/>
      <c r="D174" s="1466"/>
      <c r="E174" s="1466"/>
      <c r="F174" s="1466"/>
      <c r="G174" s="1467"/>
      <c r="H174" s="1468"/>
      <c r="I174" s="1466"/>
      <c r="J174" s="1466"/>
      <c r="K174" s="1466"/>
      <c r="L174" s="1469"/>
      <c r="M174" s="1470"/>
      <c r="N174" s="1466"/>
      <c r="O174" s="1466"/>
      <c r="P174" s="1466"/>
      <c r="Q174" s="1467"/>
      <c r="R174" s="1468"/>
      <c r="S174" s="1466"/>
      <c r="T174" s="1466"/>
      <c r="U174" s="2273"/>
      <c r="V174" s="664"/>
      <c r="W174" s="664"/>
      <c r="X174" s="664"/>
      <c r="Y174" s="664"/>
      <c r="Z174" s="664"/>
      <c r="AA174" s="664"/>
      <c r="AB174" s="664"/>
      <c r="AC174" s="664"/>
      <c r="AD174" s="664"/>
      <c r="AE174" s="664"/>
      <c r="AF174" s="664"/>
      <c r="AG174" s="664"/>
      <c r="AH174" s="664"/>
      <c r="AI174" s="664"/>
      <c r="AJ174" s="664"/>
      <c r="AK174" s="664"/>
      <c r="AL174" s="664"/>
      <c r="AM174" s="664"/>
      <c r="AN174" s="664"/>
      <c r="AO174" s="664"/>
      <c r="AP174" s="664"/>
      <c r="AQ174" s="664"/>
      <c r="AR174" s="664"/>
      <c r="AS174" s="664"/>
      <c r="AT174" s="664"/>
      <c r="AU174" s="664"/>
      <c r="AV174" s="664"/>
      <c r="AW174" s="664"/>
      <c r="AX174" s="664"/>
      <c r="AY174" s="664"/>
      <c r="AZ174" s="216"/>
      <c r="BA174" s="474"/>
      <c r="BB174" s="159"/>
      <c r="BC174" s="341"/>
      <c r="BD174" s="307"/>
      <c r="BE174" s="307"/>
      <c r="BF174" s="307"/>
      <c r="BG174" s="342"/>
      <c r="BH174" s="352"/>
      <c r="BI174" s="307"/>
      <c r="BJ174" s="307"/>
      <c r="BK174" s="307"/>
      <c r="BL174" s="342"/>
      <c r="BM174" s="352"/>
      <c r="BN174" s="307"/>
      <c r="BO174" s="307"/>
      <c r="BP174" s="307"/>
      <c r="BQ174" s="342"/>
      <c r="BR174" s="352"/>
      <c r="BS174" s="307"/>
      <c r="BT174" s="307"/>
      <c r="BU174" s="2141"/>
      <c r="BV174" s="2204"/>
      <c r="BW174" s="2204"/>
      <c r="BX174" s="2204"/>
      <c r="BY174" s="2205"/>
      <c r="BZ174" s="2205"/>
      <c r="CA174" s="2205"/>
      <c r="CB174" s="2205"/>
      <c r="CC174" s="2205"/>
      <c r="CD174" s="2205"/>
      <c r="CE174" s="2205"/>
      <c r="CF174" s="2205"/>
      <c r="CG174" s="2205"/>
      <c r="CH174" s="2205"/>
      <c r="CI174" s="2205"/>
      <c r="CJ174" s="2205"/>
      <c r="CK174" s="2205"/>
      <c r="CL174" s="2205"/>
      <c r="CM174" s="2205"/>
      <c r="CN174" s="2205"/>
      <c r="CO174" s="2205"/>
      <c r="CP174" s="2205"/>
      <c r="CQ174" s="2205"/>
      <c r="CR174" s="2205"/>
      <c r="CS174" s="2205"/>
      <c r="CT174" s="2205"/>
      <c r="CU174" s="2205"/>
      <c r="CV174" s="2205"/>
      <c r="CW174" s="2205"/>
      <c r="CX174" s="2205"/>
      <c r="CY174" s="2205"/>
      <c r="CZ174" s="2205"/>
    </row>
    <row r="175" s="693" customFormat="true" ht="15" customHeight="true" x14ac:dyDescent="0.2">
      <c r="A175" s="1363"/>
      <c r="B175" s="1496"/>
      <c r="C175" s="1465"/>
      <c r="D175" s="1466"/>
      <c r="E175" s="1466"/>
      <c r="F175" s="1466"/>
      <c r="G175" s="1467"/>
      <c r="H175" s="1468"/>
      <c r="I175" s="1466"/>
      <c r="J175" s="1466"/>
      <c r="K175" s="1466"/>
      <c r="L175" s="1469"/>
      <c r="M175" s="1470"/>
      <c r="N175" s="1466"/>
      <c r="O175" s="1466"/>
      <c r="P175" s="1466"/>
      <c r="Q175" s="1467"/>
      <c r="R175" s="1468"/>
      <c r="S175" s="1466"/>
      <c r="T175" s="1466"/>
      <c r="U175" s="2273"/>
      <c r="V175" s="664"/>
      <c r="W175" s="664"/>
      <c r="X175" s="664"/>
      <c r="Y175" s="664"/>
      <c r="Z175" s="664"/>
      <c r="AA175" s="664"/>
      <c r="AB175" s="664"/>
      <c r="AC175" s="664"/>
      <c r="AD175" s="664"/>
      <c r="AE175" s="664"/>
      <c r="AF175" s="664"/>
      <c r="AG175" s="664"/>
      <c r="AH175" s="664"/>
      <c r="AI175" s="664"/>
      <c r="AJ175" s="664"/>
      <c r="AK175" s="664"/>
      <c r="AL175" s="664"/>
      <c r="AM175" s="664"/>
      <c r="AN175" s="664"/>
      <c r="AO175" s="664"/>
      <c r="AP175" s="664"/>
      <c r="AQ175" s="664"/>
      <c r="AR175" s="664"/>
      <c r="AS175" s="664"/>
      <c r="AT175" s="664"/>
      <c r="AU175" s="664"/>
      <c r="AV175" s="664"/>
      <c r="AW175" s="664"/>
      <c r="AX175" s="664"/>
      <c r="AY175" s="664"/>
      <c r="AZ175" s="216"/>
      <c r="BA175" s="474"/>
      <c r="BB175" s="159"/>
      <c r="BC175" s="341"/>
      <c r="BD175" s="307"/>
      <c r="BE175" s="307"/>
      <c r="BF175" s="307"/>
      <c r="BG175" s="342"/>
      <c r="BH175" s="352"/>
      <c r="BI175" s="307"/>
      <c r="BJ175" s="307"/>
      <c r="BK175" s="307"/>
      <c r="BL175" s="342"/>
      <c r="BM175" s="352"/>
      <c r="BN175" s="307"/>
      <c r="BO175" s="307"/>
      <c r="BP175" s="307"/>
      <c r="BQ175" s="342"/>
      <c r="BR175" s="352"/>
      <c r="BS175" s="307"/>
      <c r="BT175" s="307"/>
      <c r="BU175" s="2141"/>
      <c r="BV175" s="2204"/>
      <c r="BW175" s="2204"/>
      <c r="BX175" s="2204"/>
      <c r="BY175" s="2205"/>
      <c r="BZ175" s="2205"/>
      <c r="CA175" s="2205"/>
      <c r="CB175" s="2205"/>
      <c r="CC175" s="2205"/>
      <c r="CD175" s="2205"/>
      <c r="CE175" s="2205"/>
      <c r="CF175" s="2205"/>
      <c r="CG175" s="2205"/>
      <c r="CH175" s="2205"/>
      <c r="CI175" s="2205"/>
      <c r="CJ175" s="2205"/>
      <c r="CK175" s="2205"/>
      <c r="CL175" s="2205"/>
      <c r="CM175" s="2205"/>
      <c r="CN175" s="2205"/>
      <c r="CO175" s="2205"/>
      <c r="CP175" s="2205"/>
      <c r="CQ175" s="2205"/>
      <c r="CR175" s="2205"/>
      <c r="CS175" s="2205"/>
      <c r="CT175" s="2205"/>
      <c r="CU175" s="2205"/>
      <c r="CV175" s="2205"/>
      <c r="CW175" s="2205"/>
      <c r="CX175" s="2205"/>
      <c r="CY175" s="2205"/>
      <c r="CZ175" s="2205"/>
    </row>
    <row r="176" s="693" customFormat="true" ht="15" customHeight="true" x14ac:dyDescent="0.2">
      <c r="A176" s="1363"/>
      <c r="B176" s="1496"/>
      <c r="C176" s="1465"/>
      <c r="D176" s="1466"/>
      <c r="E176" s="1466"/>
      <c r="F176" s="1466"/>
      <c r="G176" s="1467"/>
      <c r="H176" s="1468"/>
      <c r="I176" s="1466"/>
      <c r="J176" s="1466"/>
      <c r="K176" s="1466"/>
      <c r="L176" s="1469"/>
      <c r="M176" s="1470"/>
      <c r="N176" s="1466"/>
      <c r="O176" s="1466"/>
      <c r="P176" s="1466"/>
      <c r="Q176" s="1467"/>
      <c r="R176" s="1468"/>
      <c r="S176" s="1466"/>
      <c r="T176" s="1466"/>
      <c r="U176" s="2273"/>
      <c r="V176" s="664"/>
      <c r="W176" s="664"/>
      <c r="X176" s="664"/>
      <c r="Y176" s="664"/>
      <c r="Z176" s="664"/>
      <c r="AA176" s="664"/>
      <c r="AB176" s="664"/>
      <c r="AC176" s="664"/>
      <c r="AD176" s="664"/>
      <c r="AE176" s="664"/>
      <c r="AF176" s="664"/>
      <c r="AG176" s="664"/>
      <c r="AH176" s="664"/>
      <c r="AI176" s="664"/>
      <c r="AJ176" s="664"/>
      <c r="AK176" s="664"/>
      <c r="AL176" s="664"/>
      <c r="AM176" s="664"/>
      <c r="AN176" s="664"/>
      <c r="AO176" s="664"/>
      <c r="AP176" s="664"/>
      <c r="AQ176" s="664"/>
      <c r="AR176" s="664"/>
      <c r="AS176" s="664"/>
      <c r="AT176" s="664"/>
      <c r="AU176" s="664"/>
      <c r="AV176" s="664"/>
      <c r="AW176" s="664"/>
      <c r="AX176" s="664"/>
      <c r="AY176" s="664"/>
      <c r="AZ176" s="216"/>
      <c r="BA176" s="474"/>
      <c r="BB176" s="159"/>
      <c r="BC176" s="341"/>
      <c r="BD176" s="307"/>
      <c r="BE176" s="307"/>
      <c r="BF176" s="307"/>
      <c r="BG176" s="342"/>
      <c r="BH176" s="352"/>
      <c r="BI176" s="307"/>
      <c r="BJ176" s="307"/>
      <c r="BK176" s="307"/>
      <c r="BL176" s="342"/>
      <c r="BM176" s="352"/>
      <c r="BN176" s="307"/>
      <c r="BO176" s="307"/>
      <c r="BP176" s="307"/>
      <c r="BQ176" s="342"/>
      <c r="BR176" s="352"/>
      <c r="BS176" s="307"/>
      <c r="BT176" s="307"/>
      <c r="BU176" s="2141"/>
      <c r="BV176" s="2204"/>
      <c r="BW176" s="2204"/>
      <c r="BX176" s="2204"/>
      <c r="BY176" s="2205"/>
      <c r="BZ176" s="2205"/>
      <c r="CA176" s="2205"/>
      <c r="CB176" s="2205"/>
      <c r="CC176" s="2205"/>
      <c r="CD176" s="2205"/>
      <c r="CE176" s="2205"/>
      <c r="CF176" s="2205"/>
      <c r="CG176" s="2205"/>
      <c r="CH176" s="2205"/>
      <c r="CI176" s="2205"/>
      <c r="CJ176" s="2205"/>
      <c r="CK176" s="2205"/>
      <c r="CL176" s="2205"/>
      <c r="CM176" s="2205"/>
      <c r="CN176" s="2205"/>
      <c r="CO176" s="2205"/>
      <c r="CP176" s="2205"/>
      <c r="CQ176" s="2205"/>
      <c r="CR176" s="2205"/>
      <c r="CS176" s="2205"/>
      <c r="CT176" s="2205"/>
      <c r="CU176" s="2205"/>
      <c r="CV176" s="2205"/>
      <c r="CW176" s="2205"/>
      <c r="CX176" s="2205"/>
      <c r="CY176" s="2205"/>
      <c r="CZ176" s="2205"/>
    </row>
    <row r="177" s="693" customFormat="true" ht="15" customHeight="true" x14ac:dyDescent="0.2">
      <c r="A177" s="1363"/>
      <c r="B177" s="1496"/>
      <c r="C177" s="1465"/>
      <c r="D177" s="1466"/>
      <c r="E177" s="1466"/>
      <c r="F177" s="1466"/>
      <c r="G177" s="1467"/>
      <c r="H177" s="1468"/>
      <c r="I177" s="1466"/>
      <c r="J177" s="1466"/>
      <c r="K177" s="1466"/>
      <c r="L177" s="1469"/>
      <c r="M177" s="1470"/>
      <c r="N177" s="1466"/>
      <c r="O177" s="1466"/>
      <c r="P177" s="1466"/>
      <c r="Q177" s="1467"/>
      <c r="R177" s="1468"/>
      <c r="S177" s="1466"/>
      <c r="T177" s="1466"/>
      <c r="U177" s="2273"/>
      <c r="V177" s="664"/>
      <c r="W177" s="664"/>
      <c r="X177" s="664"/>
      <c r="Y177" s="664"/>
      <c r="Z177" s="664"/>
      <c r="AA177" s="664"/>
      <c r="AB177" s="664"/>
      <c r="AC177" s="664"/>
      <c r="AD177" s="664"/>
      <c r="AE177" s="664"/>
      <c r="AF177" s="664"/>
      <c r="AG177" s="664"/>
      <c r="AH177" s="664"/>
      <c r="AI177" s="664"/>
      <c r="AJ177" s="664"/>
      <c r="AK177" s="664"/>
      <c r="AL177" s="664"/>
      <c r="AM177" s="664"/>
      <c r="AN177" s="664"/>
      <c r="AO177" s="664"/>
      <c r="AP177" s="664"/>
      <c r="AQ177" s="664"/>
      <c r="AR177" s="664"/>
      <c r="AS177" s="664"/>
      <c r="AT177" s="664"/>
      <c r="AU177" s="664"/>
      <c r="AV177" s="664"/>
      <c r="AW177" s="664"/>
      <c r="AX177" s="664"/>
      <c r="AY177" s="664"/>
      <c r="AZ177" s="216"/>
      <c r="BA177" s="474"/>
      <c r="BB177" s="159"/>
      <c r="BC177" s="341"/>
      <c r="BD177" s="307"/>
      <c r="BE177" s="307"/>
      <c r="BF177" s="307"/>
      <c r="BG177" s="342"/>
      <c r="BH177" s="352"/>
      <c r="BI177" s="307"/>
      <c r="BJ177" s="307"/>
      <c r="BK177" s="307"/>
      <c r="BL177" s="342"/>
      <c r="BM177" s="352"/>
      <c r="BN177" s="307"/>
      <c r="BO177" s="307"/>
      <c r="BP177" s="307"/>
      <c r="BQ177" s="342"/>
      <c r="BR177" s="352"/>
      <c r="BS177" s="307"/>
      <c r="BT177" s="307"/>
      <c r="BU177" s="2141"/>
      <c r="BV177" s="2204"/>
      <c r="BW177" s="2204"/>
      <c r="BX177" s="2204"/>
      <c r="BY177" s="2205"/>
      <c r="BZ177" s="2205"/>
      <c r="CA177" s="2205"/>
      <c r="CB177" s="2205"/>
      <c r="CC177" s="2205"/>
      <c r="CD177" s="2205"/>
      <c r="CE177" s="2205"/>
      <c r="CF177" s="2205"/>
      <c r="CG177" s="2205"/>
      <c r="CH177" s="2205"/>
      <c r="CI177" s="2205"/>
      <c r="CJ177" s="2205"/>
      <c r="CK177" s="2205"/>
      <c r="CL177" s="2205"/>
      <c r="CM177" s="2205"/>
      <c r="CN177" s="2205"/>
      <c r="CO177" s="2205"/>
      <c r="CP177" s="2205"/>
      <c r="CQ177" s="2205"/>
      <c r="CR177" s="2205"/>
      <c r="CS177" s="2205"/>
      <c r="CT177" s="2205"/>
      <c r="CU177" s="2205"/>
      <c r="CV177" s="2205"/>
      <c r="CW177" s="2205"/>
      <c r="CX177" s="2205"/>
      <c r="CY177" s="2205"/>
      <c r="CZ177" s="2205"/>
    </row>
    <row r="178" s="693" customFormat="true" ht="15" customHeight="true" x14ac:dyDescent="0.2">
      <c r="A178" s="1363"/>
      <c r="B178" s="1496"/>
      <c r="C178" s="1465"/>
      <c r="D178" s="1466"/>
      <c r="E178" s="1466"/>
      <c r="F178" s="1466"/>
      <c r="G178" s="1467"/>
      <c r="H178" s="1468"/>
      <c r="I178" s="1466"/>
      <c r="J178" s="1466"/>
      <c r="K178" s="1466"/>
      <c r="L178" s="1469"/>
      <c r="M178" s="1470"/>
      <c r="N178" s="1466"/>
      <c r="O178" s="1466"/>
      <c r="P178" s="1466"/>
      <c r="Q178" s="1467"/>
      <c r="R178" s="1468"/>
      <c r="S178" s="1466"/>
      <c r="T178" s="1466"/>
      <c r="U178" s="2273"/>
      <c r="V178" s="664"/>
      <c r="W178" s="664"/>
      <c r="X178" s="664"/>
      <c r="Y178" s="664"/>
      <c r="Z178" s="664"/>
      <c r="AA178" s="664"/>
      <c r="AB178" s="664"/>
      <c r="AC178" s="664"/>
      <c r="AD178" s="664"/>
      <c r="AE178" s="664"/>
      <c r="AF178" s="664"/>
      <c r="AG178" s="664"/>
      <c r="AH178" s="664"/>
      <c r="AI178" s="664"/>
      <c r="AJ178" s="664"/>
      <c r="AK178" s="664"/>
      <c r="AL178" s="664"/>
      <c r="AM178" s="664"/>
      <c r="AN178" s="664"/>
      <c r="AO178" s="664"/>
      <c r="AP178" s="664"/>
      <c r="AQ178" s="664"/>
      <c r="AR178" s="664"/>
      <c r="AS178" s="664"/>
      <c r="AT178" s="664"/>
      <c r="AU178" s="664"/>
      <c r="AV178" s="664"/>
      <c r="AW178" s="664"/>
      <c r="AX178" s="664"/>
      <c r="AY178" s="664"/>
      <c r="AZ178" s="216"/>
      <c r="BA178" s="474"/>
      <c r="BB178" s="159"/>
      <c r="BC178" s="341"/>
      <c r="BD178" s="307"/>
      <c r="BE178" s="307"/>
      <c r="BF178" s="307"/>
      <c r="BG178" s="342"/>
      <c r="BH178" s="352"/>
      <c r="BI178" s="307"/>
      <c r="BJ178" s="307"/>
      <c r="BK178" s="307"/>
      <c r="BL178" s="342"/>
      <c r="BM178" s="352"/>
      <c r="BN178" s="307"/>
      <c r="BO178" s="307"/>
      <c r="BP178" s="307"/>
      <c r="BQ178" s="342"/>
      <c r="BR178" s="352"/>
      <c r="BS178" s="307"/>
      <c r="BT178" s="307"/>
      <c r="BU178" s="2141"/>
      <c r="BV178" s="2204"/>
      <c r="BW178" s="2204"/>
      <c r="BX178" s="2204"/>
      <c r="BY178" s="2205"/>
      <c r="BZ178" s="2205"/>
      <c r="CA178" s="2205"/>
      <c r="CB178" s="2205"/>
      <c r="CC178" s="2205"/>
      <c r="CD178" s="2205"/>
      <c r="CE178" s="2205"/>
      <c r="CF178" s="2205"/>
      <c r="CG178" s="2205"/>
      <c r="CH178" s="2205"/>
      <c r="CI178" s="2205"/>
      <c r="CJ178" s="2205"/>
      <c r="CK178" s="2205"/>
      <c r="CL178" s="2205"/>
      <c r="CM178" s="2205"/>
      <c r="CN178" s="2205"/>
      <c r="CO178" s="2205"/>
      <c r="CP178" s="2205"/>
      <c r="CQ178" s="2205"/>
      <c r="CR178" s="2205"/>
      <c r="CS178" s="2205"/>
      <c r="CT178" s="2205"/>
      <c r="CU178" s="2205"/>
      <c r="CV178" s="2205"/>
      <c r="CW178" s="2205"/>
      <c r="CX178" s="2205"/>
      <c r="CY178" s="2205"/>
      <c r="CZ178" s="2205"/>
    </row>
    <row r="179" s="693" customFormat="true" ht="15" customHeight="true" x14ac:dyDescent="0.2">
      <c r="A179" s="1363"/>
      <c r="B179" s="1496"/>
      <c r="C179" s="1465"/>
      <c r="D179" s="1466"/>
      <c r="E179" s="1466"/>
      <c r="F179" s="1466"/>
      <c r="G179" s="1467"/>
      <c r="H179" s="1468"/>
      <c r="I179" s="1466"/>
      <c r="J179" s="1466"/>
      <c r="K179" s="1466"/>
      <c r="L179" s="1469"/>
      <c r="M179" s="1470"/>
      <c r="N179" s="1466"/>
      <c r="O179" s="1466"/>
      <c r="P179" s="1466"/>
      <c r="Q179" s="1467"/>
      <c r="R179" s="1468"/>
      <c r="S179" s="1466"/>
      <c r="T179" s="1466"/>
      <c r="U179" s="2273"/>
      <c r="V179" s="664"/>
      <c r="W179" s="664"/>
      <c r="X179" s="664"/>
      <c r="Y179" s="664"/>
      <c r="Z179" s="664"/>
      <c r="AA179" s="664"/>
      <c r="AB179" s="664"/>
      <c r="AC179" s="664"/>
      <c r="AD179" s="664"/>
      <c r="AE179" s="664"/>
      <c r="AF179" s="664"/>
      <c r="AG179" s="664"/>
      <c r="AH179" s="664"/>
      <c r="AI179" s="664"/>
      <c r="AJ179" s="664"/>
      <c r="AK179" s="664"/>
      <c r="AL179" s="664"/>
      <c r="AM179" s="664"/>
      <c r="AN179" s="664"/>
      <c r="AO179" s="664"/>
      <c r="AP179" s="664"/>
      <c r="AQ179" s="664"/>
      <c r="AR179" s="664"/>
      <c r="AS179" s="664"/>
      <c r="AT179" s="664"/>
      <c r="AU179" s="664"/>
      <c r="AV179" s="664"/>
      <c r="AW179" s="664"/>
      <c r="AX179" s="664"/>
      <c r="AY179" s="664"/>
      <c r="AZ179" s="216"/>
      <c r="BA179" s="474"/>
      <c r="BB179" s="159"/>
      <c r="BC179" s="341"/>
      <c r="BD179" s="307"/>
      <c r="BE179" s="307"/>
      <c r="BF179" s="307"/>
      <c r="BG179" s="342"/>
      <c r="BH179" s="352"/>
      <c r="BI179" s="307"/>
      <c r="BJ179" s="307"/>
      <c r="BK179" s="307"/>
      <c r="BL179" s="342"/>
      <c r="BM179" s="352"/>
      <c r="BN179" s="307"/>
      <c r="BO179" s="307"/>
      <c r="BP179" s="307"/>
      <c r="BQ179" s="342"/>
      <c r="BR179" s="352"/>
      <c r="BS179" s="307"/>
      <c r="BT179" s="307"/>
      <c r="BU179" s="2141"/>
      <c r="BV179" s="2204"/>
      <c r="BW179" s="2204"/>
      <c r="BX179" s="2204"/>
      <c r="BY179" s="2205"/>
      <c r="BZ179" s="2205"/>
      <c r="CA179" s="2205"/>
      <c r="CB179" s="2205"/>
      <c r="CC179" s="2205"/>
      <c r="CD179" s="2205"/>
      <c r="CE179" s="2205"/>
      <c r="CF179" s="2205"/>
      <c r="CG179" s="2205"/>
      <c r="CH179" s="2205"/>
      <c r="CI179" s="2205"/>
      <c r="CJ179" s="2205"/>
      <c r="CK179" s="2205"/>
      <c r="CL179" s="2205"/>
      <c r="CM179" s="2205"/>
      <c r="CN179" s="2205"/>
      <c r="CO179" s="2205"/>
      <c r="CP179" s="2205"/>
      <c r="CQ179" s="2205"/>
      <c r="CR179" s="2205"/>
      <c r="CS179" s="2205"/>
      <c r="CT179" s="2205"/>
      <c r="CU179" s="2205"/>
      <c r="CV179" s="2205"/>
      <c r="CW179" s="2205"/>
      <c r="CX179" s="2205"/>
      <c r="CY179" s="2205"/>
      <c r="CZ179" s="2205"/>
    </row>
    <row r="180" s="693" customFormat="true" ht="15" customHeight="true" x14ac:dyDescent="0.2">
      <c r="A180" s="1363"/>
      <c r="B180" s="1496"/>
      <c r="C180" s="1465"/>
      <c r="D180" s="1466"/>
      <c r="E180" s="1466"/>
      <c r="F180" s="1466"/>
      <c r="G180" s="1467"/>
      <c r="H180" s="1468"/>
      <c r="I180" s="1466"/>
      <c r="J180" s="1466"/>
      <c r="K180" s="1466"/>
      <c r="L180" s="1469"/>
      <c r="M180" s="1470"/>
      <c r="N180" s="1466"/>
      <c r="O180" s="1466"/>
      <c r="P180" s="1466"/>
      <c r="Q180" s="1467"/>
      <c r="R180" s="1468"/>
      <c r="S180" s="1466"/>
      <c r="T180" s="1466"/>
      <c r="U180" s="2273"/>
      <c r="V180" s="664"/>
      <c r="W180" s="664"/>
      <c r="X180" s="664"/>
      <c r="Y180" s="664"/>
      <c r="Z180" s="664"/>
      <c r="AA180" s="664"/>
      <c r="AB180" s="664"/>
      <c r="AC180" s="664"/>
      <c r="AD180" s="664"/>
      <c r="AE180" s="664"/>
      <c r="AF180" s="664"/>
      <c r="AG180" s="664"/>
      <c r="AH180" s="664"/>
      <c r="AI180" s="664"/>
      <c r="AJ180" s="664"/>
      <c r="AK180" s="664"/>
      <c r="AL180" s="664"/>
      <c r="AM180" s="664"/>
      <c r="AN180" s="664"/>
      <c r="AO180" s="664"/>
      <c r="AP180" s="664"/>
      <c r="AQ180" s="664"/>
      <c r="AR180" s="664"/>
      <c r="AS180" s="664"/>
      <c r="AT180" s="664"/>
      <c r="AU180" s="664"/>
      <c r="AV180" s="664"/>
      <c r="AW180" s="664"/>
      <c r="AX180" s="664"/>
      <c r="AY180" s="664"/>
      <c r="AZ180" s="216"/>
      <c r="BA180" s="474"/>
      <c r="BB180" s="159"/>
      <c r="BC180" s="341"/>
      <c r="BD180" s="307"/>
      <c r="BE180" s="307"/>
      <c r="BF180" s="307"/>
      <c r="BG180" s="342"/>
      <c r="BH180" s="352"/>
      <c r="BI180" s="307"/>
      <c r="BJ180" s="307"/>
      <c r="BK180" s="307"/>
      <c r="BL180" s="342"/>
      <c r="BM180" s="352"/>
      <c r="BN180" s="307"/>
      <c r="BO180" s="307"/>
      <c r="BP180" s="307"/>
      <c r="BQ180" s="342"/>
      <c r="BR180" s="352"/>
      <c r="BS180" s="307"/>
      <c r="BT180" s="307"/>
      <c r="BU180" s="2141"/>
      <c r="BV180" s="2204"/>
      <c r="BW180" s="2204"/>
      <c r="BX180" s="2204"/>
      <c r="BY180" s="2205"/>
      <c r="BZ180" s="2205"/>
      <c r="CA180" s="2205"/>
      <c r="CB180" s="2205"/>
      <c r="CC180" s="2205"/>
      <c r="CD180" s="2205"/>
      <c r="CE180" s="2205"/>
      <c r="CF180" s="2205"/>
      <c r="CG180" s="2205"/>
      <c r="CH180" s="2205"/>
      <c r="CI180" s="2205"/>
      <c r="CJ180" s="2205"/>
      <c r="CK180" s="2205"/>
      <c r="CL180" s="2205"/>
      <c r="CM180" s="2205"/>
      <c r="CN180" s="2205"/>
      <c r="CO180" s="2205"/>
      <c r="CP180" s="2205"/>
      <c r="CQ180" s="2205"/>
      <c r="CR180" s="2205"/>
      <c r="CS180" s="2205"/>
      <c r="CT180" s="2205"/>
      <c r="CU180" s="2205"/>
      <c r="CV180" s="2205"/>
      <c r="CW180" s="2205"/>
      <c r="CX180" s="2205"/>
      <c r="CY180" s="2205"/>
      <c r="CZ180" s="2205"/>
    </row>
    <row r="181" s="693" customFormat="true" ht="15" customHeight="true" x14ac:dyDescent="0.2">
      <c r="A181" s="1363"/>
      <c r="B181" s="1496"/>
      <c r="C181" s="1465"/>
      <c r="D181" s="1466"/>
      <c r="E181" s="1466"/>
      <c r="F181" s="1466"/>
      <c r="G181" s="1467"/>
      <c r="H181" s="1468"/>
      <c r="I181" s="1466"/>
      <c r="J181" s="1466"/>
      <c r="K181" s="1466"/>
      <c r="L181" s="1469"/>
      <c r="M181" s="1470"/>
      <c r="N181" s="1466"/>
      <c r="O181" s="1466"/>
      <c r="P181" s="1466"/>
      <c r="Q181" s="1467"/>
      <c r="R181" s="1468"/>
      <c r="S181" s="1466"/>
      <c r="T181" s="1466"/>
      <c r="U181" s="2273"/>
      <c r="V181" s="664"/>
      <c r="W181" s="664"/>
      <c r="X181" s="664"/>
      <c r="Y181" s="664"/>
      <c r="Z181" s="664"/>
      <c r="AA181" s="664"/>
      <c r="AB181" s="664"/>
      <c r="AC181" s="664"/>
      <c r="AD181" s="664"/>
      <c r="AE181" s="664"/>
      <c r="AF181" s="664"/>
      <c r="AG181" s="664"/>
      <c r="AH181" s="664"/>
      <c r="AI181" s="664"/>
      <c r="AJ181" s="664"/>
      <c r="AK181" s="664"/>
      <c r="AL181" s="664"/>
      <c r="AM181" s="664"/>
      <c r="AN181" s="664"/>
      <c r="AO181" s="664"/>
      <c r="AP181" s="664"/>
      <c r="AQ181" s="664"/>
      <c r="AR181" s="664"/>
      <c r="AS181" s="664"/>
      <c r="AT181" s="664"/>
      <c r="AU181" s="664"/>
      <c r="AV181" s="664"/>
      <c r="AW181" s="664"/>
      <c r="AX181" s="664"/>
      <c r="AY181" s="664"/>
      <c r="AZ181" s="216"/>
      <c r="BA181" s="474"/>
      <c r="BB181" s="159"/>
      <c r="BC181" s="341"/>
      <c r="BD181" s="307"/>
      <c r="BE181" s="307"/>
      <c r="BF181" s="307"/>
      <c r="BG181" s="342"/>
      <c r="BH181" s="352"/>
      <c r="BI181" s="307"/>
      <c r="BJ181" s="307"/>
      <c r="BK181" s="307"/>
      <c r="BL181" s="342"/>
      <c r="BM181" s="352"/>
      <c r="BN181" s="307"/>
      <c r="BO181" s="307"/>
      <c r="BP181" s="307"/>
      <c r="BQ181" s="342"/>
      <c r="BR181" s="352"/>
      <c r="BS181" s="307"/>
      <c r="BT181" s="307"/>
      <c r="BU181" s="2141"/>
      <c r="BV181" s="2204"/>
      <c r="BW181" s="2204"/>
      <c r="BX181" s="2204"/>
      <c r="BY181" s="2205"/>
      <c r="BZ181" s="2205"/>
      <c r="CA181" s="2205"/>
      <c r="CB181" s="2205"/>
      <c r="CC181" s="2205"/>
      <c r="CD181" s="2205"/>
      <c r="CE181" s="2205"/>
      <c r="CF181" s="2205"/>
      <c r="CG181" s="2205"/>
      <c r="CH181" s="2205"/>
      <c r="CI181" s="2205"/>
      <c r="CJ181" s="2205"/>
      <c r="CK181" s="2205"/>
      <c r="CL181" s="2205"/>
      <c r="CM181" s="2205"/>
      <c r="CN181" s="2205"/>
      <c r="CO181" s="2205"/>
      <c r="CP181" s="2205"/>
      <c r="CQ181" s="2205"/>
      <c r="CR181" s="2205"/>
      <c r="CS181" s="2205"/>
      <c r="CT181" s="2205"/>
      <c r="CU181" s="2205"/>
      <c r="CV181" s="2205"/>
      <c r="CW181" s="2205"/>
      <c r="CX181" s="2205"/>
      <c r="CY181" s="2205"/>
      <c r="CZ181" s="2205"/>
    </row>
    <row r="182" s="693" customFormat="true" ht="15" customHeight="true" x14ac:dyDescent="0.2">
      <c r="A182" s="1364"/>
      <c r="B182" s="1497"/>
      <c r="C182" s="1471"/>
      <c r="D182" s="1472"/>
      <c r="E182" s="1472"/>
      <c r="F182" s="1472"/>
      <c r="G182" s="1473"/>
      <c r="H182" s="1474"/>
      <c r="I182" s="1472"/>
      <c r="J182" s="1472"/>
      <c r="K182" s="1472"/>
      <c r="L182" s="1475"/>
      <c r="M182" s="1476"/>
      <c r="N182" s="1472"/>
      <c r="O182" s="1472"/>
      <c r="P182" s="1472"/>
      <c r="Q182" s="1473"/>
      <c r="R182" s="1474"/>
      <c r="S182" s="1472"/>
      <c r="T182" s="1472"/>
      <c r="U182" s="2274"/>
      <c r="V182" s="664"/>
      <c r="W182" s="664"/>
      <c r="X182" s="664"/>
      <c r="Y182" s="664"/>
      <c r="Z182" s="664"/>
      <c r="AA182" s="664"/>
      <c r="AB182" s="664"/>
      <c r="AC182" s="664"/>
      <c r="AD182" s="664"/>
      <c r="AE182" s="664"/>
      <c r="AF182" s="664"/>
      <c r="AG182" s="664"/>
      <c r="AH182" s="664"/>
      <c r="AI182" s="664"/>
      <c r="AJ182" s="664"/>
      <c r="AK182" s="664"/>
      <c r="AL182" s="664"/>
      <c r="AM182" s="664"/>
      <c r="AN182" s="664"/>
      <c r="AO182" s="664"/>
      <c r="AP182" s="664"/>
      <c r="AQ182" s="664"/>
      <c r="AR182" s="664"/>
      <c r="AS182" s="664"/>
      <c r="AT182" s="664"/>
      <c r="AU182" s="664"/>
      <c r="AV182" s="664"/>
      <c r="AW182" s="664"/>
      <c r="AX182" s="664"/>
      <c r="AY182" s="664"/>
      <c r="AZ182" s="216"/>
      <c r="BA182" s="474"/>
      <c r="BB182" s="159"/>
      <c r="BC182" s="341"/>
      <c r="BD182" s="307"/>
      <c r="BE182" s="307"/>
      <c r="BF182" s="307"/>
      <c r="BG182" s="342"/>
      <c r="BH182" s="352"/>
      <c r="BI182" s="307"/>
      <c r="BJ182" s="307"/>
      <c r="BK182" s="307"/>
      <c r="BL182" s="342"/>
      <c r="BM182" s="352"/>
      <c r="BN182" s="307"/>
      <c r="BO182" s="307"/>
      <c r="BP182" s="307"/>
      <c r="BQ182" s="342"/>
      <c r="BR182" s="352"/>
      <c r="BS182" s="307"/>
      <c r="BT182" s="307"/>
      <c r="BU182" s="2141"/>
      <c r="BV182" s="2204"/>
      <c r="BW182" s="2204"/>
      <c r="BX182" s="2204"/>
      <c r="BY182" s="2205"/>
      <c r="BZ182" s="2205"/>
      <c r="CA182" s="2205"/>
      <c r="CB182" s="2205"/>
      <c r="CC182" s="2205"/>
      <c r="CD182" s="2205"/>
      <c r="CE182" s="2205"/>
      <c r="CF182" s="2205"/>
      <c r="CG182" s="2205"/>
      <c r="CH182" s="2205"/>
      <c r="CI182" s="2205"/>
      <c r="CJ182" s="2205"/>
      <c r="CK182" s="2205"/>
      <c r="CL182" s="2205"/>
      <c r="CM182" s="2205"/>
      <c r="CN182" s="2205"/>
      <c r="CO182" s="2205"/>
      <c r="CP182" s="2205"/>
      <c r="CQ182" s="2205"/>
      <c r="CR182" s="2205"/>
      <c r="CS182" s="2205"/>
      <c r="CT182" s="2205"/>
      <c r="CU182" s="2205"/>
      <c r="CV182" s="2205"/>
      <c r="CW182" s="2205"/>
      <c r="CX182" s="2205"/>
      <c r="CY182" s="2205"/>
      <c r="CZ182" s="2205"/>
    </row>
    <row r="183" s="693" customFormat="true" ht="15" customHeight="true" x14ac:dyDescent="0.2">
      <c r="A183" s="860"/>
      <c r="B183" s="884"/>
      <c r="C183" s="1042"/>
      <c r="D183" s="1043"/>
      <c r="E183" s="1043"/>
      <c r="F183" s="1043"/>
      <c r="G183" s="1044"/>
      <c r="H183" s="1045"/>
      <c r="I183" s="1043"/>
      <c r="J183" s="1043"/>
      <c r="K183" s="1043"/>
      <c r="L183" s="1046"/>
      <c r="M183" s="1047"/>
      <c r="N183" s="1043"/>
      <c r="O183" s="1043"/>
      <c r="P183" s="1043"/>
      <c r="Q183" s="1044"/>
      <c r="R183" s="1045"/>
      <c r="S183" s="1043"/>
      <c r="T183" s="1043"/>
      <c r="U183" s="2104"/>
      <c r="V183" s="664"/>
      <c r="W183" s="664"/>
      <c r="X183" s="664"/>
      <c r="Y183" s="664"/>
      <c r="Z183" s="664"/>
      <c r="AA183" s="664"/>
      <c r="AB183" s="664"/>
      <c r="AC183" s="664"/>
      <c r="AD183" s="664"/>
      <c r="AE183" s="664"/>
      <c r="AF183" s="664"/>
      <c r="AG183" s="664"/>
      <c r="AH183" s="664"/>
      <c r="AI183" s="664"/>
      <c r="AJ183" s="664"/>
      <c r="AK183" s="664"/>
      <c r="AL183" s="664"/>
      <c r="AM183" s="664"/>
      <c r="AN183" s="664"/>
      <c r="AO183" s="664"/>
      <c r="AP183" s="664"/>
      <c r="AQ183" s="664"/>
      <c r="AR183" s="664"/>
      <c r="AS183" s="664"/>
      <c r="AT183" s="664"/>
      <c r="AU183" s="664"/>
      <c r="AV183" s="664"/>
      <c r="AW183" s="664"/>
      <c r="AX183" s="664"/>
      <c r="AY183" s="664"/>
      <c r="AZ183" s="216"/>
      <c r="BA183" s="474"/>
      <c r="BB183" s="159"/>
      <c r="BC183" s="341"/>
      <c r="BD183" s="307"/>
      <c r="BE183" s="307"/>
      <c r="BF183" s="307"/>
      <c r="BG183" s="342"/>
      <c r="BH183" s="352"/>
      <c r="BI183" s="307"/>
      <c r="BJ183" s="307"/>
      <c r="BK183" s="307"/>
      <c r="BL183" s="342"/>
      <c r="BM183" s="352"/>
      <c r="BN183" s="307"/>
      <c r="BO183" s="307"/>
      <c r="BP183" s="307"/>
      <c r="BQ183" s="342"/>
      <c r="BR183" s="352"/>
      <c r="BS183" s="307"/>
      <c r="BT183" s="307"/>
      <c r="BU183" s="2141"/>
      <c r="BV183" s="2204"/>
      <c r="BW183" s="2204"/>
      <c r="BX183" s="2204"/>
      <c r="BY183" s="2205"/>
      <c r="BZ183" s="2205"/>
      <c r="CA183" s="2205"/>
      <c r="CB183" s="2205"/>
      <c r="CC183" s="2205"/>
      <c r="CD183" s="2205"/>
      <c r="CE183" s="2205"/>
      <c r="CF183" s="2205"/>
      <c r="CG183" s="2205"/>
      <c r="CH183" s="2205"/>
      <c r="CI183" s="2205"/>
      <c r="CJ183" s="2205"/>
      <c r="CK183" s="2205"/>
      <c r="CL183" s="2205"/>
      <c r="CM183" s="2205"/>
      <c r="CN183" s="2205"/>
      <c r="CO183" s="2205"/>
      <c r="CP183" s="2205"/>
      <c r="CQ183" s="2205"/>
      <c r="CR183" s="2205"/>
      <c r="CS183" s="2205"/>
      <c r="CT183" s="2205"/>
      <c r="CU183" s="2205"/>
      <c r="CV183" s="2205"/>
      <c r="CW183" s="2205"/>
      <c r="CX183" s="2205"/>
      <c r="CY183" s="2205"/>
      <c r="CZ183" s="2205"/>
    </row>
    <row r="184" s="693" customFormat="true" ht="15" customHeight="true" x14ac:dyDescent="0.2">
      <c r="A184" s="860"/>
      <c r="B184" s="884"/>
      <c r="C184" s="1042"/>
      <c r="D184" s="1043"/>
      <c r="E184" s="1043"/>
      <c r="F184" s="1043"/>
      <c r="G184" s="1044"/>
      <c r="H184" s="1045"/>
      <c r="I184" s="1043"/>
      <c r="J184" s="1043"/>
      <c r="K184" s="1043"/>
      <c r="L184" s="1046"/>
      <c r="M184" s="1047"/>
      <c r="N184" s="1043"/>
      <c r="O184" s="1043"/>
      <c r="P184" s="1043"/>
      <c r="Q184" s="1044"/>
      <c r="R184" s="1045"/>
      <c r="S184" s="1043"/>
      <c r="T184" s="1043"/>
      <c r="U184" s="2104"/>
      <c r="V184" s="664"/>
      <c r="W184" s="664"/>
      <c r="X184" s="664"/>
      <c r="Y184" s="664"/>
      <c r="Z184" s="664"/>
      <c r="AA184" s="664"/>
      <c r="AB184" s="664"/>
      <c r="AC184" s="664"/>
      <c r="AD184" s="664"/>
      <c r="AE184" s="664"/>
      <c r="AF184" s="664"/>
      <c r="AG184" s="664"/>
      <c r="AH184" s="664"/>
      <c r="AI184" s="664"/>
      <c r="AJ184" s="664"/>
      <c r="AK184" s="664"/>
      <c r="AL184" s="664"/>
      <c r="AM184" s="664"/>
      <c r="AN184" s="664"/>
      <c r="AO184" s="664"/>
      <c r="AP184" s="664"/>
      <c r="AQ184" s="664"/>
      <c r="AR184" s="664"/>
      <c r="AS184" s="664"/>
      <c r="AT184" s="664"/>
      <c r="AU184" s="664"/>
      <c r="AV184" s="664"/>
      <c r="AW184" s="664"/>
      <c r="AX184" s="664"/>
      <c r="AY184" s="664"/>
      <c r="AZ184" s="216"/>
      <c r="BA184" s="474"/>
      <c r="BB184" s="159"/>
      <c r="BC184" s="341"/>
      <c r="BD184" s="307"/>
      <c r="BE184" s="307"/>
      <c r="BF184" s="307"/>
      <c r="BG184" s="342"/>
      <c r="BH184" s="352"/>
      <c r="BI184" s="307"/>
      <c r="BJ184" s="307"/>
      <c r="BK184" s="307"/>
      <c r="BL184" s="342"/>
      <c r="BM184" s="352"/>
      <c r="BN184" s="307"/>
      <c r="BO184" s="307"/>
      <c r="BP184" s="307"/>
      <c r="BQ184" s="342"/>
      <c r="BR184" s="352"/>
      <c r="BS184" s="307"/>
      <c r="BT184" s="307"/>
      <c r="BU184" s="2141"/>
      <c r="BV184" s="2204"/>
      <c r="BW184" s="2204"/>
      <c r="BX184" s="2204"/>
      <c r="BY184" s="2205"/>
      <c r="BZ184" s="2205"/>
      <c r="CA184" s="2205"/>
      <c r="CB184" s="2205"/>
      <c r="CC184" s="2205"/>
      <c r="CD184" s="2205"/>
      <c r="CE184" s="2205"/>
      <c r="CF184" s="2205"/>
      <c r="CG184" s="2205"/>
      <c r="CH184" s="2205"/>
      <c r="CI184" s="2205"/>
      <c r="CJ184" s="2205"/>
      <c r="CK184" s="2205"/>
      <c r="CL184" s="2205"/>
      <c r="CM184" s="2205"/>
      <c r="CN184" s="2205"/>
      <c r="CO184" s="2205"/>
      <c r="CP184" s="2205"/>
      <c r="CQ184" s="2205"/>
      <c r="CR184" s="2205"/>
      <c r="CS184" s="2205"/>
      <c r="CT184" s="2205"/>
      <c r="CU184" s="2205"/>
      <c r="CV184" s="2205"/>
      <c r="CW184" s="2205"/>
      <c r="CX184" s="2205"/>
      <c r="CY184" s="2205"/>
      <c r="CZ184" s="2205"/>
    </row>
    <row r="185" s="693" customFormat="true" ht="15" customHeight="true" x14ac:dyDescent="0.2">
      <c r="A185" s="860"/>
      <c r="B185" s="884"/>
      <c r="C185" s="1042"/>
      <c r="D185" s="1043"/>
      <c r="E185" s="1043"/>
      <c r="F185" s="1043"/>
      <c r="G185" s="1044"/>
      <c r="H185" s="1045"/>
      <c r="I185" s="1043"/>
      <c r="J185" s="1043"/>
      <c r="K185" s="1043"/>
      <c r="L185" s="1046"/>
      <c r="M185" s="1047"/>
      <c r="N185" s="1043"/>
      <c r="O185" s="1043"/>
      <c r="P185" s="1043"/>
      <c r="Q185" s="1044"/>
      <c r="R185" s="1045"/>
      <c r="S185" s="1043"/>
      <c r="T185" s="1043"/>
      <c r="U185" s="2104"/>
      <c r="V185" s="664"/>
      <c r="W185" s="664"/>
      <c r="X185" s="664"/>
      <c r="Y185" s="664"/>
      <c r="Z185" s="664"/>
      <c r="AA185" s="664"/>
      <c r="AB185" s="664"/>
      <c r="AC185" s="664"/>
      <c r="AD185" s="664"/>
      <c r="AE185" s="664"/>
      <c r="AF185" s="664"/>
      <c r="AG185" s="664"/>
      <c r="AH185" s="664"/>
      <c r="AI185" s="664"/>
      <c r="AJ185" s="664"/>
      <c r="AK185" s="664"/>
      <c r="AL185" s="664"/>
      <c r="AM185" s="664"/>
      <c r="AN185" s="664"/>
      <c r="AO185" s="664"/>
      <c r="AP185" s="664"/>
      <c r="AQ185" s="664"/>
      <c r="AR185" s="664"/>
      <c r="AS185" s="664"/>
      <c r="AT185" s="664"/>
      <c r="AU185" s="664"/>
      <c r="AV185" s="664"/>
      <c r="AW185" s="664"/>
      <c r="AX185" s="664"/>
      <c r="AY185" s="664"/>
      <c r="AZ185" s="216"/>
      <c r="BA185" s="474"/>
      <c r="BB185" s="159"/>
      <c r="BC185" s="341"/>
      <c r="BD185" s="307"/>
      <c r="BE185" s="307"/>
      <c r="BF185" s="307"/>
      <c r="BG185" s="342"/>
      <c r="BH185" s="352"/>
      <c r="BI185" s="307"/>
      <c r="BJ185" s="307"/>
      <c r="BK185" s="307"/>
      <c r="BL185" s="342"/>
      <c r="BM185" s="352"/>
      <c r="BN185" s="307"/>
      <c r="BO185" s="307"/>
      <c r="BP185" s="307"/>
      <c r="BQ185" s="342"/>
      <c r="BR185" s="352"/>
      <c r="BS185" s="307"/>
      <c r="BT185" s="307"/>
      <c r="BU185" s="2141"/>
      <c r="BV185" s="2204"/>
      <c r="BW185" s="2204"/>
      <c r="BX185" s="2204"/>
      <c r="BY185" s="2205"/>
      <c r="BZ185" s="2205"/>
      <c r="CA185" s="2205"/>
      <c r="CB185" s="2205"/>
      <c r="CC185" s="2205"/>
      <c r="CD185" s="2205"/>
      <c r="CE185" s="2205"/>
      <c r="CF185" s="2205"/>
      <c r="CG185" s="2205"/>
      <c r="CH185" s="2205"/>
      <c r="CI185" s="2205"/>
      <c r="CJ185" s="2205"/>
      <c r="CK185" s="2205"/>
      <c r="CL185" s="2205"/>
      <c r="CM185" s="2205"/>
      <c r="CN185" s="2205"/>
      <c r="CO185" s="2205"/>
      <c r="CP185" s="2205"/>
      <c r="CQ185" s="2205"/>
      <c r="CR185" s="2205"/>
      <c r="CS185" s="2205"/>
      <c r="CT185" s="2205"/>
      <c r="CU185" s="2205"/>
      <c r="CV185" s="2205"/>
      <c r="CW185" s="2205"/>
      <c r="CX185" s="2205"/>
      <c r="CY185" s="2205"/>
      <c r="CZ185" s="2205"/>
    </row>
    <row r="186" s="693" customFormat="true" ht="15" customHeight="true" x14ac:dyDescent="0.2">
      <c r="A186" s="860"/>
      <c r="B186" s="884"/>
      <c r="C186" s="1042"/>
      <c r="D186" s="1043"/>
      <c r="E186" s="1043"/>
      <c r="F186" s="1043"/>
      <c r="G186" s="1044"/>
      <c r="H186" s="1045"/>
      <c r="I186" s="1043"/>
      <c r="J186" s="1043"/>
      <c r="K186" s="1043"/>
      <c r="L186" s="1046"/>
      <c r="M186" s="1047"/>
      <c r="N186" s="1043"/>
      <c r="O186" s="1043"/>
      <c r="P186" s="1043"/>
      <c r="Q186" s="1044"/>
      <c r="R186" s="1045"/>
      <c r="S186" s="1043"/>
      <c r="T186" s="1043"/>
      <c r="U186" s="2104"/>
      <c r="V186" s="664"/>
      <c r="W186" s="664"/>
      <c r="X186" s="664"/>
      <c r="Y186" s="664"/>
      <c r="Z186" s="664"/>
      <c r="AA186" s="664"/>
      <c r="AB186" s="664"/>
      <c r="AC186" s="664"/>
      <c r="AD186" s="664"/>
      <c r="AE186" s="664"/>
      <c r="AF186" s="664"/>
      <c r="AG186" s="664"/>
      <c r="AH186" s="664"/>
      <c r="AI186" s="664"/>
      <c r="AJ186" s="664"/>
      <c r="AK186" s="664"/>
      <c r="AL186" s="664"/>
      <c r="AM186" s="664"/>
      <c r="AN186" s="664"/>
      <c r="AO186" s="664"/>
      <c r="AP186" s="664"/>
      <c r="AQ186" s="664"/>
      <c r="AR186" s="664"/>
      <c r="AS186" s="664"/>
      <c r="AT186" s="664"/>
      <c r="AU186" s="664"/>
      <c r="AV186" s="664"/>
      <c r="AW186" s="664"/>
      <c r="AX186" s="664"/>
      <c r="AY186" s="664"/>
      <c r="AZ186" s="216"/>
      <c r="BA186" s="474"/>
      <c r="BB186" s="159"/>
      <c r="BC186" s="341"/>
      <c r="BD186" s="307"/>
      <c r="BE186" s="307"/>
      <c r="BF186" s="307"/>
      <c r="BG186" s="342"/>
      <c r="BH186" s="352"/>
      <c r="BI186" s="307"/>
      <c r="BJ186" s="307"/>
      <c r="BK186" s="307"/>
      <c r="BL186" s="342"/>
      <c r="BM186" s="352"/>
      <c r="BN186" s="307"/>
      <c r="BO186" s="307"/>
      <c r="BP186" s="307"/>
      <c r="BQ186" s="342"/>
      <c r="BR186" s="352"/>
      <c r="BS186" s="307"/>
      <c r="BT186" s="307"/>
      <c r="BU186" s="2141"/>
      <c r="BV186" s="2204"/>
      <c r="BW186" s="2204"/>
      <c r="BX186" s="2204"/>
      <c r="BY186" s="2205"/>
      <c r="BZ186" s="2205"/>
      <c r="CA186" s="2205"/>
      <c r="CB186" s="2205"/>
      <c r="CC186" s="2205"/>
      <c r="CD186" s="2205"/>
      <c r="CE186" s="2205"/>
      <c r="CF186" s="2205"/>
      <c r="CG186" s="2205"/>
      <c r="CH186" s="2205"/>
      <c r="CI186" s="2205"/>
      <c r="CJ186" s="2205"/>
      <c r="CK186" s="2205"/>
      <c r="CL186" s="2205"/>
      <c r="CM186" s="2205"/>
      <c r="CN186" s="2205"/>
      <c r="CO186" s="2205"/>
      <c r="CP186" s="2205"/>
      <c r="CQ186" s="2205"/>
      <c r="CR186" s="2205"/>
      <c r="CS186" s="2205"/>
      <c r="CT186" s="2205"/>
      <c r="CU186" s="2205"/>
      <c r="CV186" s="2205"/>
      <c r="CW186" s="2205"/>
      <c r="CX186" s="2205"/>
      <c r="CY186" s="2205"/>
      <c r="CZ186" s="2205"/>
    </row>
    <row r="187" s="693" customFormat="true" ht="15" customHeight="true" x14ac:dyDescent="0.2">
      <c r="A187" s="860"/>
      <c r="B187" s="884"/>
      <c r="C187" s="1042"/>
      <c r="D187" s="1043"/>
      <c r="E187" s="1043"/>
      <c r="F187" s="1043"/>
      <c r="G187" s="1044"/>
      <c r="H187" s="1045"/>
      <c r="I187" s="1043"/>
      <c r="J187" s="1043"/>
      <c r="K187" s="1043"/>
      <c r="L187" s="1046"/>
      <c r="M187" s="1047"/>
      <c r="N187" s="1043"/>
      <c r="O187" s="1043"/>
      <c r="P187" s="1043"/>
      <c r="Q187" s="1044"/>
      <c r="R187" s="1045"/>
      <c r="S187" s="1043"/>
      <c r="T187" s="1043"/>
      <c r="U187" s="2104"/>
      <c r="V187" s="664"/>
      <c r="W187" s="664"/>
      <c r="X187" s="664"/>
      <c r="Y187" s="664"/>
      <c r="Z187" s="664"/>
      <c r="AA187" s="664"/>
      <c r="AB187" s="664"/>
      <c r="AC187" s="664"/>
      <c r="AD187" s="664"/>
      <c r="AE187" s="664"/>
      <c r="AF187" s="664"/>
      <c r="AG187" s="664"/>
      <c r="AH187" s="664"/>
      <c r="AI187" s="664"/>
      <c r="AJ187" s="664"/>
      <c r="AK187" s="664"/>
      <c r="AL187" s="664"/>
      <c r="AM187" s="664"/>
      <c r="AN187" s="664"/>
      <c r="AO187" s="664"/>
      <c r="AP187" s="664"/>
      <c r="AQ187" s="664"/>
      <c r="AR187" s="664"/>
      <c r="AS187" s="664"/>
      <c r="AT187" s="664"/>
      <c r="AU187" s="664"/>
      <c r="AV187" s="664"/>
      <c r="AW187" s="664"/>
      <c r="AX187" s="664"/>
      <c r="AY187" s="664"/>
      <c r="AZ187" s="216"/>
      <c r="BA187" s="474"/>
      <c r="BB187" s="159"/>
      <c r="BC187" s="341"/>
      <c r="BD187" s="307"/>
      <c r="BE187" s="307"/>
      <c r="BF187" s="307"/>
      <c r="BG187" s="342"/>
      <c r="BH187" s="352"/>
      <c r="BI187" s="307"/>
      <c r="BJ187" s="307"/>
      <c r="BK187" s="307"/>
      <c r="BL187" s="342"/>
      <c r="BM187" s="352"/>
      <c r="BN187" s="307"/>
      <c r="BO187" s="307"/>
      <c r="BP187" s="307"/>
      <c r="BQ187" s="342"/>
      <c r="BR187" s="352"/>
      <c r="BS187" s="307"/>
      <c r="BT187" s="307"/>
      <c r="BU187" s="2141"/>
      <c r="BV187" s="2204"/>
      <c r="BW187" s="2204"/>
      <c r="BX187" s="2204"/>
      <c r="BY187" s="2205"/>
      <c r="BZ187" s="2205"/>
      <c r="CA187" s="2205"/>
      <c r="CB187" s="2205"/>
      <c r="CC187" s="2205"/>
      <c r="CD187" s="2205"/>
      <c r="CE187" s="2205"/>
      <c r="CF187" s="2205"/>
      <c r="CG187" s="2205"/>
      <c r="CH187" s="2205"/>
      <c r="CI187" s="2205"/>
      <c r="CJ187" s="2205"/>
      <c r="CK187" s="2205"/>
      <c r="CL187" s="2205"/>
      <c r="CM187" s="2205"/>
      <c r="CN187" s="2205"/>
      <c r="CO187" s="2205"/>
      <c r="CP187" s="2205"/>
      <c r="CQ187" s="2205"/>
      <c r="CR187" s="2205"/>
      <c r="CS187" s="2205"/>
      <c r="CT187" s="2205"/>
      <c r="CU187" s="2205"/>
      <c r="CV187" s="2205"/>
      <c r="CW187" s="2205"/>
      <c r="CX187" s="2205"/>
      <c r="CY187" s="2205"/>
      <c r="CZ187" s="2205"/>
    </row>
    <row r="188" s="693" customFormat="true" ht="15" customHeight="true" x14ac:dyDescent="0.2">
      <c r="A188" s="860"/>
      <c r="B188" s="884"/>
      <c r="C188" s="1042"/>
      <c r="D188" s="1043"/>
      <c r="E188" s="1043"/>
      <c r="F188" s="1043"/>
      <c r="G188" s="1044"/>
      <c r="H188" s="1045"/>
      <c r="I188" s="1043"/>
      <c r="J188" s="1043"/>
      <c r="K188" s="1043"/>
      <c r="L188" s="1046"/>
      <c r="M188" s="1047"/>
      <c r="N188" s="1043"/>
      <c r="O188" s="1043"/>
      <c r="P188" s="1043"/>
      <c r="Q188" s="1044"/>
      <c r="R188" s="1045"/>
      <c r="S188" s="1043"/>
      <c r="T188" s="1043"/>
      <c r="U188" s="2104"/>
      <c r="V188" s="664"/>
      <c r="W188" s="664"/>
      <c r="X188" s="664"/>
      <c r="Y188" s="664"/>
      <c r="Z188" s="664"/>
      <c r="AA188" s="664"/>
      <c r="AB188" s="664"/>
      <c r="AC188" s="664"/>
      <c r="AD188" s="664"/>
      <c r="AE188" s="664"/>
      <c r="AF188" s="664"/>
      <c r="AG188" s="664"/>
      <c r="AH188" s="664"/>
      <c r="AI188" s="664"/>
      <c r="AJ188" s="664"/>
      <c r="AK188" s="664"/>
      <c r="AL188" s="664"/>
      <c r="AM188" s="664"/>
      <c r="AN188" s="664"/>
      <c r="AO188" s="664"/>
      <c r="AP188" s="664"/>
      <c r="AQ188" s="664"/>
      <c r="AR188" s="664"/>
      <c r="AS188" s="664"/>
      <c r="AT188" s="664"/>
      <c r="AU188" s="664"/>
      <c r="AV188" s="664"/>
      <c r="AW188" s="664"/>
      <c r="AX188" s="664"/>
      <c r="AY188" s="664"/>
      <c r="AZ188" s="216"/>
      <c r="BA188" s="474"/>
      <c r="BB188" s="159"/>
      <c r="BC188" s="341"/>
      <c r="BD188" s="307"/>
      <c r="BE188" s="307"/>
      <c r="BF188" s="307"/>
      <c r="BG188" s="342"/>
      <c r="BH188" s="352"/>
      <c r="BI188" s="307"/>
      <c r="BJ188" s="307"/>
      <c r="BK188" s="307"/>
      <c r="BL188" s="342"/>
      <c r="BM188" s="352"/>
      <c r="BN188" s="307"/>
      <c r="BO188" s="307"/>
      <c r="BP188" s="307"/>
      <c r="BQ188" s="342"/>
      <c r="BR188" s="352"/>
      <c r="BS188" s="307"/>
      <c r="BT188" s="307"/>
      <c r="BU188" s="2141"/>
      <c r="BV188" s="2204"/>
      <c r="BW188" s="2204"/>
      <c r="BX188" s="2204"/>
      <c r="BY188" s="2205"/>
      <c r="BZ188" s="2205"/>
      <c r="CA188" s="2205"/>
      <c r="CB188" s="2205"/>
      <c r="CC188" s="2205"/>
      <c r="CD188" s="2205"/>
      <c r="CE188" s="2205"/>
      <c r="CF188" s="2205"/>
      <c r="CG188" s="2205"/>
      <c r="CH188" s="2205"/>
      <c r="CI188" s="2205"/>
      <c r="CJ188" s="2205"/>
      <c r="CK188" s="2205"/>
      <c r="CL188" s="2205"/>
      <c r="CM188" s="2205"/>
      <c r="CN188" s="2205"/>
      <c r="CO188" s="2205"/>
      <c r="CP188" s="2205"/>
      <c r="CQ188" s="2205"/>
      <c r="CR188" s="2205"/>
      <c r="CS188" s="2205"/>
      <c r="CT188" s="2205"/>
      <c r="CU188" s="2205"/>
      <c r="CV188" s="2205"/>
      <c r="CW188" s="2205"/>
      <c r="CX188" s="2205"/>
      <c r="CY188" s="2205"/>
      <c r="CZ188" s="2205"/>
    </row>
    <row r="189" s="693" customFormat="true" ht="15" customHeight="true" x14ac:dyDescent="0.2">
      <c r="A189" s="860"/>
      <c r="B189" s="884"/>
      <c r="C189" s="1042"/>
      <c r="D189" s="1043"/>
      <c r="E189" s="1043"/>
      <c r="F189" s="1043"/>
      <c r="G189" s="1044"/>
      <c r="H189" s="1045"/>
      <c r="I189" s="1043"/>
      <c r="J189" s="1043"/>
      <c r="K189" s="1043"/>
      <c r="L189" s="1046"/>
      <c r="M189" s="1047"/>
      <c r="N189" s="1043"/>
      <c r="O189" s="1043"/>
      <c r="P189" s="1043"/>
      <c r="Q189" s="1044"/>
      <c r="R189" s="1045"/>
      <c r="S189" s="1043"/>
      <c r="T189" s="1043"/>
      <c r="U189" s="2104"/>
      <c r="V189" s="664"/>
      <c r="W189" s="664"/>
      <c r="X189" s="664"/>
      <c r="Y189" s="664"/>
      <c r="Z189" s="664"/>
      <c r="AA189" s="664"/>
      <c r="AB189" s="664"/>
      <c r="AC189" s="664"/>
      <c r="AD189" s="664"/>
      <c r="AE189" s="664"/>
      <c r="AF189" s="664"/>
      <c r="AG189" s="664"/>
      <c r="AH189" s="664"/>
      <c r="AI189" s="664"/>
      <c r="AJ189" s="664"/>
      <c r="AK189" s="664"/>
      <c r="AL189" s="664"/>
      <c r="AM189" s="664"/>
      <c r="AN189" s="664"/>
      <c r="AO189" s="664"/>
      <c r="AP189" s="664"/>
      <c r="AQ189" s="664"/>
      <c r="AR189" s="664"/>
      <c r="AS189" s="664"/>
      <c r="AT189" s="664"/>
      <c r="AU189" s="664"/>
      <c r="AV189" s="664"/>
      <c r="AW189" s="664"/>
      <c r="AX189" s="664"/>
      <c r="AY189" s="664"/>
      <c r="AZ189" s="216"/>
      <c r="BA189" s="474"/>
      <c r="BB189" s="159"/>
      <c r="BC189" s="341"/>
      <c r="BD189" s="307"/>
      <c r="BE189" s="307"/>
      <c r="BF189" s="307"/>
      <c r="BG189" s="342"/>
      <c r="BH189" s="352"/>
      <c r="BI189" s="307"/>
      <c r="BJ189" s="307"/>
      <c r="BK189" s="307"/>
      <c r="BL189" s="342"/>
      <c r="BM189" s="352"/>
      <c r="BN189" s="307"/>
      <c r="BO189" s="307"/>
      <c r="BP189" s="307"/>
      <c r="BQ189" s="342"/>
      <c r="BR189" s="352"/>
      <c r="BS189" s="307"/>
      <c r="BT189" s="307"/>
      <c r="BU189" s="2141"/>
      <c r="BV189" s="2204"/>
      <c r="BW189" s="2204"/>
      <c r="BX189" s="2204"/>
      <c r="BY189" s="2205"/>
      <c r="BZ189" s="2205"/>
      <c r="CA189" s="2205"/>
      <c r="CB189" s="2205"/>
      <c r="CC189" s="2205"/>
      <c r="CD189" s="2205"/>
      <c r="CE189" s="2205"/>
      <c r="CF189" s="2205"/>
      <c r="CG189" s="2205"/>
      <c r="CH189" s="2205"/>
      <c r="CI189" s="2205"/>
      <c r="CJ189" s="2205"/>
      <c r="CK189" s="2205"/>
      <c r="CL189" s="2205"/>
      <c r="CM189" s="2205"/>
      <c r="CN189" s="2205"/>
      <c r="CO189" s="2205"/>
      <c r="CP189" s="2205"/>
      <c r="CQ189" s="2205"/>
      <c r="CR189" s="2205"/>
      <c r="CS189" s="2205"/>
      <c r="CT189" s="2205"/>
      <c r="CU189" s="2205"/>
      <c r="CV189" s="2205"/>
      <c r="CW189" s="2205"/>
      <c r="CX189" s="2205"/>
      <c r="CY189" s="2205"/>
      <c r="CZ189" s="2205"/>
    </row>
    <row r="190" s="693" customFormat="true" ht="15" customHeight="true" x14ac:dyDescent="0.2">
      <c r="A190" s="860"/>
      <c r="B190" s="884"/>
      <c r="C190" s="1042"/>
      <c r="D190" s="1043"/>
      <c r="E190" s="1043"/>
      <c r="F190" s="1043"/>
      <c r="G190" s="1044"/>
      <c r="H190" s="1045"/>
      <c r="I190" s="1043"/>
      <c r="J190" s="1043"/>
      <c r="K190" s="1043"/>
      <c r="L190" s="1046"/>
      <c r="M190" s="1047"/>
      <c r="N190" s="1043"/>
      <c r="O190" s="1043"/>
      <c r="P190" s="1043"/>
      <c r="Q190" s="1044"/>
      <c r="R190" s="1045"/>
      <c r="S190" s="1043"/>
      <c r="T190" s="1043"/>
      <c r="U190" s="2104"/>
      <c r="V190" s="664"/>
      <c r="W190" s="664"/>
      <c r="X190" s="664"/>
      <c r="Y190" s="664"/>
      <c r="Z190" s="664"/>
      <c r="AA190" s="664"/>
      <c r="AB190" s="664"/>
      <c r="AC190" s="664"/>
      <c r="AD190" s="664"/>
      <c r="AE190" s="664"/>
      <c r="AF190" s="664"/>
      <c r="AG190" s="664"/>
      <c r="AH190" s="664"/>
      <c r="AI190" s="664"/>
      <c r="AJ190" s="664"/>
      <c r="AK190" s="664"/>
      <c r="AL190" s="664"/>
      <c r="AM190" s="664"/>
      <c r="AN190" s="664"/>
      <c r="AO190" s="664"/>
      <c r="AP190" s="664"/>
      <c r="AQ190" s="664"/>
      <c r="AR190" s="664"/>
      <c r="AS190" s="664"/>
      <c r="AT190" s="664"/>
      <c r="AU190" s="664"/>
      <c r="AV190" s="664"/>
      <c r="AW190" s="664"/>
      <c r="AX190" s="664"/>
      <c r="AY190" s="664"/>
      <c r="AZ190" s="216"/>
      <c r="BA190" s="474"/>
      <c r="BB190" s="159"/>
      <c r="BC190" s="341"/>
      <c r="BD190" s="307"/>
      <c r="BE190" s="307"/>
      <c r="BF190" s="307"/>
      <c r="BG190" s="342"/>
      <c r="BH190" s="352"/>
      <c r="BI190" s="307"/>
      <c r="BJ190" s="307"/>
      <c r="BK190" s="307"/>
      <c r="BL190" s="342"/>
      <c r="BM190" s="352"/>
      <c r="BN190" s="307"/>
      <c r="BO190" s="307"/>
      <c r="BP190" s="307"/>
      <c r="BQ190" s="342"/>
      <c r="BR190" s="352"/>
      <c r="BS190" s="307"/>
      <c r="BT190" s="307"/>
      <c r="BU190" s="2141"/>
      <c r="BV190" s="2204"/>
      <c r="BW190" s="2204"/>
      <c r="BX190" s="2204"/>
      <c r="BY190" s="2205"/>
      <c r="BZ190" s="2205"/>
      <c r="CA190" s="2205"/>
      <c r="CB190" s="2205"/>
      <c r="CC190" s="2205"/>
      <c r="CD190" s="2205"/>
      <c r="CE190" s="2205"/>
      <c r="CF190" s="2205"/>
      <c r="CG190" s="2205"/>
      <c r="CH190" s="2205"/>
      <c r="CI190" s="2205"/>
      <c r="CJ190" s="2205"/>
      <c r="CK190" s="2205"/>
      <c r="CL190" s="2205"/>
      <c r="CM190" s="2205"/>
      <c r="CN190" s="2205"/>
      <c r="CO190" s="2205"/>
      <c r="CP190" s="2205"/>
      <c r="CQ190" s="2205"/>
      <c r="CR190" s="2205"/>
      <c r="CS190" s="2205"/>
      <c r="CT190" s="2205"/>
      <c r="CU190" s="2205"/>
      <c r="CV190" s="2205"/>
      <c r="CW190" s="2205"/>
      <c r="CX190" s="2205"/>
      <c r="CY190" s="2205"/>
      <c r="CZ190" s="2205"/>
    </row>
    <row r="191" s="693" customFormat="true" ht="15" customHeight="true" x14ac:dyDescent="0.2">
      <c r="A191" s="860"/>
      <c r="B191" s="884"/>
      <c r="C191" s="1042"/>
      <c r="D191" s="1043"/>
      <c r="E191" s="1043"/>
      <c r="F191" s="1043"/>
      <c r="G191" s="1044"/>
      <c r="H191" s="1045"/>
      <c r="I191" s="1043"/>
      <c r="J191" s="1043"/>
      <c r="K191" s="1043"/>
      <c r="L191" s="1046"/>
      <c r="M191" s="1047"/>
      <c r="N191" s="1043"/>
      <c r="O191" s="1043"/>
      <c r="P191" s="1043"/>
      <c r="Q191" s="1044"/>
      <c r="R191" s="1045"/>
      <c r="S191" s="1043"/>
      <c r="T191" s="1043"/>
      <c r="U191" s="2104"/>
      <c r="V191" s="664"/>
      <c r="W191" s="664"/>
      <c r="X191" s="664"/>
      <c r="Y191" s="664"/>
      <c r="Z191" s="664"/>
      <c r="AA191" s="664"/>
      <c r="AB191" s="664"/>
      <c r="AC191" s="664"/>
      <c r="AD191" s="664"/>
      <c r="AE191" s="664"/>
      <c r="AF191" s="664"/>
      <c r="AG191" s="664"/>
      <c r="AH191" s="664"/>
      <c r="AI191" s="664"/>
      <c r="AJ191" s="664"/>
      <c r="AK191" s="664"/>
      <c r="AL191" s="664"/>
      <c r="AM191" s="664"/>
      <c r="AN191" s="664"/>
      <c r="AO191" s="664"/>
      <c r="AP191" s="664"/>
      <c r="AQ191" s="664"/>
      <c r="AR191" s="664"/>
      <c r="AS191" s="664"/>
      <c r="AT191" s="664"/>
      <c r="AU191" s="664"/>
      <c r="AV191" s="664"/>
      <c r="AW191" s="664"/>
      <c r="AX191" s="664"/>
      <c r="AY191" s="664"/>
      <c r="AZ191" s="216"/>
      <c r="BA191" s="474"/>
      <c r="BB191" s="159"/>
      <c r="BC191" s="341"/>
      <c r="BD191" s="307"/>
      <c r="BE191" s="307"/>
      <c r="BF191" s="307"/>
      <c r="BG191" s="342"/>
      <c r="BH191" s="352"/>
      <c r="BI191" s="307"/>
      <c r="BJ191" s="307"/>
      <c r="BK191" s="307"/>
      <c r="BL191" s="342"/>
      <c r="BM191" s="352"/>
      <c r="BN191" s="307"/>
      <c r="BO191" s="307"/>
      <c r="BP191" s="307"/>
      <c r="BQ191" s="342"/>
      <c r="BR191" s="352"/>
      <c r="BS191" s="307"/>
      <c r="BT191" s="307"/>
      <c r="BU191" s="2141"/>
      <c r="BV191" s="2204"/>
      <c r="BW191" s="2204"/>
      <c r="BX191" s="2204"/>
      <c r="BY191" s="2205"/>
      <c r="BZ191" s="2205"/>
      <c r="CA191" s="2205"/>
      <c r="CB191" s="2205"/>
      <c r="CC191" s="2205"/>
      <c r="CD191" s="2205"/>
      <c r="CE191" s="2205"/>
      <c r="CF191" s="2205"/>
      <c r="CG191" s="2205"/>
      <c r="CH191" s="2205"/>
      <c r="CI191" s="2205"/>
      <c r="CJ191" s="2205"/>
      <c r="CK191" s="2205"/>
      <c r="CL191" s="2205"/>
      <c r="CM191" s="2205"/>
      <c r="CN191" s="2205"/>
      <c r="CO191" s="2205"/>
      <c r="CP191" s="2205"/>
      <c r="CQ191" s="2205"/>
      <c r="CR191" s="2205"/>
      <c r="CS191" s="2205"/>
      <c r="CT191" s="2205"/>
      <c r="CU191" s="2205"/>
      <c r="CV191" s="2205"/>
      <c r="CW191" s="2205"/>
      <c r="CX191" s="2205"/>
      <c r="CY191" s="2205"/>
      <c r="CZ191" s="2205"/>
    </row>
    <row r="192" s="693" customFormat="true" ht="15" customHeight="true" x14ac:dyDescent="0.2">
      <c r="A192" s="1365"/>
      <c r="B192" s="1373"/>
      <c r="C192" s="1048"/>
      <c r="D192" s="1049"/>
      <c r="E192" s="1049"/>
      <c r="F192" s="1049"/>
      <c r="G192" s="1050"/>
      <c r="H192" s="1051"/>
      <c r="I192" s="1049"/>
      <c r="J192" s="1049"/>
      <c r="K192" s="1049"/>
      <c r="L192" s="1052"/>
      <c r="M192" s="1053"/>
      <c r="N192" s="1049"/>
      <c r="O192" s="1049"/>
      <c r="P192" s="1049"/>
      <c r="Q192" s="1050"/>
      <c r="R192" s="1051"/>
      <c r="S192" s="1049"/>
      <c r="T192" s="1049"/>
      <c r="U192" s="2105"/>
      <c r="V192" s="664"/>
      <c r="W192" s="664"/>
      <c r="X192" s="664"/>
      <c r="Y192" s="664"/>
      <c r="Z192" s="664"/>
      <c r="AA192" s="664"/>
      <c r="AB192" s="664"/>
      <c r="AC192" s="664"/>
      <c r="AD192" s="664"/>
      <c r="AE192" s="664"/>
      <c r="AF192" s="664"/>
      <c r="AG192" s="664"/>
      <c r="AH192" s="664"/>
      <c r="AI192" s="664"/>
      <c r="AJ192" s="664"/>
      <c r="AK192" s="664"/>
      <c r="AL192" s="664"/>
      <c r="AM192" s="664"/>
      <c r="AN192" s="664"/>
      <c r="AO192" s="664"/>
      <c r="AP192" s="664"/>
      <c r="AQ192" s="664"/>
      <c r="AR192" s="664"/>
      <c r="AS192" s="664"/>
      <c r="AT192" s="664"/>
      <c r="AU192" s="664"/>
      <c r="AV192" s="664"/>
      <c r="AW192" s="664"/>
      <c r="AX192" s="664"/>
      <c r="AY192" s="664"/>
      <c r="AZ192" s="216"/>
      <c r="BA192" s="474"/>
      <c r="BB192" s="159"/>
      <c r="BC192" s="341"/>
      <c r="BD192" s="307"/>
      <c r="BE192" s="307"/>
      <c r="BF192" s="307"/>
      <c r="BG192" s="342"/>
      <c r="BH192" s="352"/>
      <c r="BI192" s="307"/>
      <c r="BJ192" s="307"/>
      <c r="BK192" s="307"/>
      <c r="BL192" s="342"/>
      <c r="BM192" s="352"/>
      <c r="BN192" s="307"/>
      <c r="BO192" s="307"/>
      <c r="BP192" s="307"/>
      <c r="BQ192" s="342"/>
      <c r="BR192" s="352"/>
      <c r="BS192" s="307"/>
      <c r="BT192" s="307"/>
      <c r="BU192" s="2141"/>
      <c r="BV192" s="2204"/>
      <c r="BW192" s="2204"/>
      <c r="BX192" s="2204"/>
      <c r="BY192" s="2205"/>
      <c r="BZ192" s="2205"/>
      <c r="CA192" s="2205"/>
      <c r="CB192" s="2205"/>
      <c r="CC192" s="2205"/>
      <c r="CD192" s="2205"/>
      <c r="CE192" s="2205"/>
      <c r="CF192" s="2205"/>
      <c r="CG192" s="2205"/>
      <c r="CH192" s="2205"/>
      <c r="CI192" s="2205"/>
      <c r="CJ192" s="2205"/>
      <c r="CK192" s="2205"/>
      <c r="CL192" s="2205"/>
      <c r="CM192" s="2205"/>
      <c r="CN192" s="2205"/>
      <c r="CO192" s="2205"/>
      <c r="CP192" s="2205"/>
      <c r="CQ192" s="2205"/>
      <c r="CR192" s="2205"/>
      <c r="CS192" s="2205"/>
      <c r="CT192" s="2205"/>
      <c r="CU192" s="2205"/>
      <c r="CV192" s="2205"/>
      <c r="CW192" s="2205"/>
      <c r="CX192" s="2205"/>
      <c r="CY192" s="2205"/>
      <c r="CZ192" s="2205"/>
    </row>
    <row r="193" s="693" customFormat="true" ht="15" customHeight="true" x14ac:dyDescent="0.2">
      <c r="A193" s="768"/>
      <c r="B193" s="879"/>
      <c r="C193" s="972"/>
      <c r="D193" s="934"/>
      <c r="E193" s="934"/>
      <c r="F193" s="934"/>
      <c r="G193" s="935"/>
      <c r="H193" s="973"/>
      <c r="I193" s="934"/>
      <c r="J193" s="934"/>
      <c r="K193" s="934"/>
      <c r="L193" s="974"/>
      <c r="M193" s="972"/>
      <c r="N193" s="934"/>
      <c r="O193" s="934"/>
      <c r="P193" s="934"/>
      <c r="Q193" s="935"/>
      <c r="R193" s="973"/>
      <c r="S193" s="934"/>
      <c r="T193" s="934"/>
      <c r="U193" s="974"/>
      <c r="V193" s="664"/>
      <c r="W193" s="664"/>
      <c r="X193" s="664"/>
      <c r="Y193" s="664"/>
      <c r="Z193" s="664"/>
      <c r="AA193" s="664"/>
      <c r="AB193" s="664"/>
      <c r="AC193" s="664"/>
      <c r="AD193" s="664"/>
      <c r="AE193" s="664"/>
      <c r="AF193" s="664"/>
      <c r="AG193" s="664"/>
      <c r="AH193" s="664"/>
      <c r="AI193" s="664"/>
      <c r="AJ193" s="664"/>
      <c r="AK193" s="664"/>
      <c r="AL193" s="664"/>
      <c r="AM193" s="664"/>
      <c r="AN193" s="664"/>
      <c r="AO193" s="664"/>
      <c r="AP193" s="664"/>
      <c r="AQ193" s="664"/>
      <c r="AR193" s="664"/>
      <c r="AS193" s="664"/>
      <c r="AT193" s="664"/>
      <c r="AU193" s="664"/>
      <c r="AV193" s="664"/>
      <c r="AW193" s="664"/>
      <c r="AX193" s="664"/>
      <c r="AY193" s="664"/>
      <c r="AZ193" s="216"/>
      <c r="BA193" s="474"/>
      <c r="BB193" s="159"/>
      <c r="BC193" s="341"/>
      <c r="BD193" s="307"/>
      <c r="BE193" s="307"/>
      <c r="BF193" s="307"/>
      <c r="BG193" s="342"/>
      <c r="BH193" s="352"/>
      <c r="BI193" s="307"/>
      <c r="BJ193" s="307"/>
      <c r="BK193" s="307"/>
      <c r="BL193" s="342"/>
      <c r="BM193" s="352"/>
      <c r="BN193" s="307"/>
      <c r="BO193" s="307"/>
      <c r="BP193" s="307"/>
      <c r="BQ193" s="342"/>
      <c r="BR193" s="352"/>
      <c r="BS193" s="307"/>
      <c r="BT193" s="307"/>
      <c r="BU193" s="2141"/>
      <c r="BV193" s="2204"/>
      <c r="BW193" s="2204"/>
      <c r="BX193" s="2204"/>
      <c r="BY193" s="2205"/>
      <c r="BZ193" s="2205"/>
      <c r="CA193" s="2205"/>
      <c r="CB193" s="2205"/>
      <c r="CC193" s="2205"/>
      <c r="CD193" s="2205"/>
      <c r="CE193" s="2205"/>
      <c r="CF193" s="2205"/>
      <c r="CG193" s="2205"/>
      <c r="CH193" s="2205"/>
      <c r="CI193" s="2205"/>
      <c r="CJ193" s="2205"/>
      <c r="CK193" s="2205"/>
      <c r="CL193" s="2205"/>
      <c r="CM193" s="2205"/>
      <c r="CN193" s="2205"/>
      <c r="CO193" s="2205"/>
      <c r="CP193" s="2205"/>
      <c r="CQ193" s="2205"/>
      <c r="CR193" s="2205"/>
      <c r="CS193" s="2205"/>
      <c r="CT193" s="2205"/>
      <c r="CU193" s="2205"/>
      <c r="CV193" s="2205"/>
      <c r="CW193" s="2205"/>
      <c r="CX193" s="2205"/>
      <c r="CY193" s="2205"/>
      <c r="CZ193" s="2205"/>
    </row>
    <row r="194" s="131" customFormat="true" ht="15" customHeight="true" x14ac:dyDescent="0.2">
      <c r="A194" s="768"/>
      <c r="B194" s="879"/>
      <c r="C194" s="972"/>
      <c r="D194" s="934"/>
      <c r="E194" s="934"/>
      <c r="F194" s="934"/>
      <c r="G194" s="935"/>
      <c r="H194" s="973"/>
      <c r="I194" s="934"/>
      <c r="J194" s="934"/>
      <c r="K194" s="934"/>
      <c r="L194" s="974"/>
      <c r="M194" s="972"/>
      <c r="N194" s="934"/>
      <c r="O194" s="934"/>
      <c r="P194" s="934"/>
      <c r="Q194" s="935"/>
      <c r="R194" s="973"/>
      <c r="S194" s="934"/>
      <c r="T194" s="934"/>
      <c r="U194" s="974"/>
      <c r="V194" s="664"/>
      <c r="W194" s="664"/>
      <c r="X194" s="664"/>
      <c r="Y194" s="664"/>
      <c r="Z194" s="664"/>
      <c r="AA194" s="664"/>
      <c r="AB194" s="664"/>
      <c r="AC194" s="664"/>
      <c r="AD194" s="664"/>
      <c r="AE194" s="664"/>
      <c r="AF194" s="664"/>
      <c r="AG194" s="664"/>
      <c r="AH194" s="664"/>
      <c r="AI194" s="664"/>
      <c r="AJ194" s="664"/>
      <c r="AK194" s="664"/>
      <c r="AL194" s="664"/>
      <c r="AM194" s="664"/>
      <c r="AN194" s="664"/>
      <c r="AO194" s="664"/>
      <c r="AP194" s="664"/>
      <c r="AQ194" s="664"/>
      <c r="AR194" s="664"/>
      <c r="AS194" s="664"/>
      <c r="AT194" s="664"/>
      <c r="AU194" s="664"/>
      <c r="AV194" s="664"/>
      <c r="AW194" s="664"/>
      <c r="AX194" s="664"/>
      <c r="AY194" s="664"/>
      <c r="AZ194" s="216"/>
      <c r="BA194" s="474"/>
      <c r="BB194" s="159"/>
      <c r="BC194" s="341"/>
      <c r="BD194" s="307"/>
      <c r="BE194" s="307"/>
      <c r="BF194" s="307"/>
      <c r="BG194" s="342"/>
      <c r="BH194" s="352"/>
      <c r="BI194" s="307"/>
      <c r="BJ194" s="307"/>
      <c r="BK194" s="307"/>
      <c r="BL194" s="342"/>
      <c r="BM194" s="352"/>
      <c r="BN194" s="307"/>
      <c r="BO194" s="307"/>
      <c r="BP194" s="307"/>
      <c r="BQ194" s="342"/>
      <c r="BR194" s="352"/>
      <c r="BS194" s="307"/>
      <c r="BT194" s="307"/>
      <c r="BU194" s="2141"/>
      <c r="BV194" s="2204"/>
      <c r="BW194" s="2204"/>
      <c r="BX194" s="2204"/>
      <c r="BY194" s="2205"/>
      <c r="BZ194" s="2205"/>
      <c r="CA194" s="2205"/>
      <c r="CB194" s="2205"/>
      <c r="CC194" s="2205"/>
      <c r="CD194" s="2205"/>
      <c r="CE194" s="2205"/>
      <c r="CF194" s="2205"/>
      <c r="CG194" s="2205"/>
      <c r="CH194" s="2205"/>
      <c r="CI194" s="2205"/>
      <c r="CJ194" s="2205"/>
      <c r="CK194" s="2205"/>
      <c r="CL194" s="2205"/>
      <c r="CM194" s="2205"/>
      <c r="CN194" s="2205"/>
      <c r="CO194" s="2205"/>
      <c r="CP194" s="2205"/>
      <c r="CQ194" s="2205"/>
      <c r="CR194" s="2205"/>
      <c r="CS194" s="2205"/>
      <c r="CT194" s="2205"/>
      <c r="CU194" s="2205"/>
      <c r="CV194" s="2205"/>
      <c r="CW194" s="2205"/>
      <c r="CX194" s="2205"/>
      <c r="CY194" s="2205"/>
      <c r="CZ194" s="2205"/>
    </row>
    <row r="195" s="131" customFormat="true" ht="15" customHeight="true" x14ac:dyDescent="0.2">
      <c r="A195" s="768"/>
      <c r="B195" s="879"/>
      <c r="C195" s="972"/>
      <c r="D195" s="934"/>
      <c r="E195" s="934"/>
      <c r="F195" s="934"/>
      <c r="G195" s="935"/>
      <c r="H195" s="973"/>
      <c r="I195" s="934"/>
      <c r="J195" s="934"/>
      <c r="K195" s="934"/>
      <c r="L195" s="974"/>
      <c r="M195" s="972"/>
      <c r="N195" s="934"/>
      <c r="O195" s="934"/>
      <c r="P195" s="934"/>
      <c r="Q195" s="935"/>
      <c r="R195" s="973"/>
      <c r="S195" s="934"/>
      <c r="T195" s="934"/>
      <c r="U195" s="974"/>
      <c r="V195" s="664"/>
      <c r="W195" s="664"/>
      <c r="X195" s="664"/>
      <c r="Y195" s="664"/>
      <c r="Z195" s="664"/>
      <c r="AA195" s="664"/>
      <c r="AB195" s="664"/>
      <c r="AC195" s="664"/>
      <c r="AD195" s="664"/>
      <c r="AE195" s="664"/>
      <c r="AF195" s="664"/>
      <c r="AG195" s="664"/>
      <c r="AH195" s="664"/>
      <c r="AI195" s="664"/>
      <c r="AJ195" s="664"/>
      <c r="AK195" s="664"/>
      <c r="AL195" s="664"/>
      <c r="AM195" s="664"/>
      <c r="AN195" s="664"/>
      <c r="AO195" s="664"/>
      <c r="AP195" s="664"/>
      <c r="AQ195" s="664"/>
      <c r="AR195" s="664"/>
      <c r="AS195" s="664"/>
      <c r="AT195" s="664"/>
      <c r="AU195" s="664"/>
      <c r="AV195" s="664"/>
      <c r="AW195" s="664"/>
      <c r="AX195" s="664"/>
      <c r="AY195" s="664"/>
      <c r="AZ195" s="216"/>
      <c r="BA195" s="474"/>
      <c r="BB195" s="159"/>
      <c r="BC195" s="341"/>
      <c r="BD195" s="307"/>
      <c r="BE195" s="307"/>
      <c r="BF195" s="307"/>
      <c r="BG195" s="342"/>
      <c r="BH195" s="352"/>
      <c r="BI195" s="307"/>
      <c r="BJ195" s="307"/>
      <c r="BK195" s="307"/>
      <c r="BL195" s="342"/>
      <c r="BM195" s="352"/>
      <c r="BN195" s="307"/>
      <c r="BO195" s="307"/>
      <c r="BP195" s="307"/>
      <c r="BQ195" s="342"/>
      <c r="BR195" s="352"/>
      <c r="BS195" s="307"/>
      <c r="BT195" s="307"/>
      <c r="BU195" s="2141"/>
      <c r="BV195" s="2204"/>
      <c r="BW195" s="2204"/>
      <c r="BX195" s="2204"/>
      <c r="BY195" s="2205"/>
      <c r="BZ195" s="2205"/>
      <c r="CA195" s="2205"/>
      <c r="CB195" s="2205"/>
      <c r="CC195" s="2205"/>
      <c r="CD195" s="2205"/>
      <c r="CE195" s="2205"/>
      <c r="CF195" s="2205"/>
      <c r="CG195" s="2205"/>
      <c r="CH195" s="2205"/>
      <c r="CI195" s="2205"/>
      <c r="CJ195" s="2205"/>
      <c r="CK195" s="2205"/>
      <c r="CL195" s="2205"/>
      <c r="CM195" s="2205"/>
      <c r="CN195" s="2205"/>
      <c r="CO195" s="2205"/>
      <c r="CP195" s="2205"/>
      <c r="CQ195" s="2205"/>
      <c r="CR195" s="2205"/>
      <c r="CS195" s="2205"/>
      <c r="CT195" s="2205"/>
      <c r="CU195" s="2205"/>
      <c r="CV195" s="2205"/>
      <c r="CW195" s="2205"/>
      <c r="CX195" s="2205"/>
      <c r="CY195" s="2205"/>
      <c r="CZ195" s="2205"/>
    </row>
    <row r="196" s="131" customFormat="true" ht="15" customHeight="true" x14ac:dyDescent="0.2">
      <c r="A196" s="768"/>
      <c r="B196" s="879"/>
      <c r="C196" s="972"/>
      <c r="D196" s="934"/>
      <c r="E196" s="934"/>
      <c r="F196" s="934"/>
      <c r="G196" s="935"/>
      <c r="H196" s="973"/>
      <c r="I196" s="934"/>
      <c r="J196" s="934"/>
      <c r="K196" s="934"/>
      <c r="L196" s="974"/>
      <c r="M196" s="972"/>
      <c r="N196" s="934"/>
      <c r="O196" s="934"/>
      <c r="P196" s="934"/>
      <c r="Q196" s="935"/>
      <c r="R196" s="973"/>
      <c r="S196" s="934"/>
      <c r="T196" s="934"/>
      <c r="U196" s="974"/>
      <c r="V196" s="664"/>
      <c r="W196" s="664"/>
      <c r="X196" s="664"/>
      <c r="Y196" s="664"/>
      <c r="Z196" s="664"/>
      <c r="AA196" s="664"/>
      <c r="AB196" s="664"/>
      <c r="AC196" s="664"/>
      <c r="AD196" s="664"/>
      <c r="AE196" s="664"/>
      <c r="AF196" s="664"/>
      <c r="AG196" s="664"/>
      <c r="AH196" s="664"/>
      <c r="AI196" s="664"/>
      <c r="AJ196" s="664"/>
      <c r="AK196" s="664"/>
      <c r="AL196" s="664"/>
      <c r="AM196" s="664"/>
      <c r="AN196" s="664"/>
      <c r="AO196" s="664"/>
      <c r="AP196" s="664"/>
      <c r="AQ196" s="664"/>
      <c r="AR196" s="664"/>
      <c r="AS196" s="664"/>
      <c r="AT196" s="664"/>
      <c r="AU196" s="664"/>
      <c r="AV196" s="664"/>
      <c r="AW196" s="664"/>
      <c r="AX196" s="664"/>
      <c r="AY196" s="664"/>
      <c r="AZ196" s="216"/>
      <c r="BA196" s="474"/>
      <c r="BB196" s="159"/>
      <c r="BC196" s="341"/>
      <c r="BD196" s="307"/>
      <c r="BE196" s="307"/>
      <c r="BF196" s="307"/>
      <c r="BG196" s="342"/>
      <c r="BH196" s="352"/>
      <c r="BI196" s="307"/>
      <c r="BJ196" s="307"/>
      <c r="BK196" s="307"/>
      <c r="BL196" s="342"/>
      <c r="BM196" s="352"/>
      <c r="BN196" s="307"/>
      <c r="BO196" s="307"/>
      <c r="BP196" s="307"/>
      <c r="BQ196" s="342"/>
      <c r="BR196" s="352"/>
      <c r="BS196" s="307"/>
      <c r="BT196" s="307"/>
      <c r="BU196" s="2141"/>
      <c r="BV196" s="2204"/>
      <c r="BW196" s="2204"/>
      <c r="BX196" s="2204"/>
      <c r="BY196" s="2205"/>
      <c r="BZ196" s="2205"/>
      <c r="CA196" s="2205"/>
      <c r="CB196" s="2205"/>
      <c r="CC196" s="2205"/>
      <c r="CD196" s="2205"/>
      <c r="CE196" s="2205"/>
      <c r="CF196" s="2205"/>
      <c r="CG196" s="2205"/>
      <c r="CH196" s="2205"/>
      <c r="CI196" s="2205"/>
      <c r="CJ196" s="2205"/>
      <c r="CK196" s="2205"/>
      <c r="CL196" s="2205"/>
      <c r="CM196" s="2205"/>
      <c r="CN196" s="2205"/>
      <c r="CO196" s="2205"/>
      <c r="CP196" s="2205"/>
      <c r="CQ196" s="2205"/>
      <c r="CR196" s="2205"/>
      <c r="CS196" s="2205"/>
      <c r="CT196" s="2205"/>
      <c r="CU196" s="2205"/>
      <c r="CV196" s="2205"/>
      <c r="CW196" s="2205"/>
      <c r="CX196" s="2205"/>
      <c r="CY196" s="2205"/>
      <c r="CZ196" s="2205"/>
    </row>
    <row r="197" s="131" customFormat="true" ht="15" customHeight="true" x14ac:dyDescent="0.2">
      <c r="A197" s="768"/>
      <c r="B197" s="879"/>
      <c r="C197" s="972"/>
      <c r="D197" s="934"/>
      <c r="E197" s="934"/>
      <c r="F197" s="934"/>
      <c r="G197" s="935"/>
      <c r="H197" s="973"/>
      <c r="I197" s="934"/>
      <c r="J197" s="934"/>
      <c r="K197" s="934"/>
      <c r="L197" s="974"/>
      <c r="M197" s="972"/>
      <c r="N197" s="934"/>
      <c r="O197" s="934"/>
      <c r="P197" s="934"/>
      <c r="Q197" s="935"/>
      <c r="R197" s="973"/>
      <c r="S197" s="934"/>
      <c r="T197" s="934"/>
      <c r="U197" s="974"/>
      <c r="V197" s="664"/>
      <c r="W197" s="664"/>
      <c r="X197" s="664"/>
      <c r="Y197" s="664"/>
      <c r="Z197" s="664"/>
      <c r="AA197" s="664"/>
      <c r="AB197" s="664"/>
      <c r="AC197" s="664"/>
      <c r="AD197" s="664"/>
      <c r="AE197" s="664"/>
      <c r="AF197" s="664"/>
      <c r="AG197" s="664"/>
      <c r="AH197" s="664"/>
      <c r="AI197" s="664"/>
      <c r="AJ197" s="664"/>
      <c r="AK197" s="664"/>
      <c r="AL197" s="664"/>
      <c r="AM197" s="664"/>
      <c r="AN197" s="664"/>
      <c r="AO197" s="664"/>
      <c r="AP197" s="664"/>
      <c r="AQ197" s="664"/>
      <c r="AR197" s="664"/>
      <c r="AS197" s="664"/>
      <c r="AT197" s="664"/>
      <c r="AU197" s="664"/>
      <c r="AV197" s="664"/>
      <c r="AW197" s="664"/>
      <c r="AX197" s="664"/>
      <c r="AY197" s="664"/>
      <c r="AZ197" s="216"/>
      <c r="BA197" s="474"/>
      <c r="BB197" s="159"/>
      <c r="BC197" s="341"/>
      <c r="BD197" s="307"/>
      <c r="BE197" s="307"/>
      <c r="BF197" s="307"/>
      <c r="BG197" s="342"/>
      <c r="BH197" s="352"/>
      <c r="BI197" s="307"/>
      <c r="BJ197" s="307"/>
      <c r="BK197" s="307"/>
      <c r="BL197" s="342"/>
      <c r="BM197" s="352"/>
      <c r="BN197" s="307"/>
      <c r="BO197" s="307"/>
      <c r="BP197" s="307"/>
      <c r="BQ197" s="342"/>
      <c r="BR197" s="352"/>
      <c r="BS197" s="307"/>
      <c r="BT197" s="307"/>
      <c r="BU197" s="2141"/>
      <c r="BV197" s="2204"/>
      <c r="BW197" s="2204"/>
      <c r="BX197" s="2204"/>
      <c r="BY197" s="2205"/>
      <c r="BZ197" s="2205"/>
      <c r="CA197" s="2205"/>
      <c r="CB197" s="2205"/>
      <c r="CC197" s="2205"/>
      <c r="CD197" s="2205"/>
      <c r="CE197" s="2205"/>
      <c r="CF197" s="2205"/>
      <c r="CG197" s="2205"/>
      <c r="CH197" s="2205"/>
      <c r="CI197" s="2205"/>
      <c r="CJ197" s="2205"/>
      <c r="CK197" s="2205"/>
      <c r="CL197" s="2205"/>
      <c r="CM197" s="2205"/>
      <c r="CN197" s="2205"/>
      <c r="CO197" s="2205"/>
      <c r="CP197" s="2205"/>
      <c r="CQ197" s="2205"/>
      <c r="CR197" s="2205"/>
      <c r="CS197" s="2205"/>
      <c r="CT197" s="2205"/>
      <c r="CU197" s="2205"/>
      <c r="CV197" s="2205"/>
      <c r="CW197" s="2205"/>
      <c r="CX197" s="2205"/>
      <c r="CY197" s="2205"/>
      <c r="CZ197" s="2205"/>
    </row>
    <row r="198" s="131" customFormat="true" ht="15" customHeight="true" x14ac:dyDescent="0.2">
      <c r="A198" s="768"/>
      <c r="B198" s="879"/>
      <c r="C198" s="972"/>
      <c r="D198" s="934"/>
      <c r="E198" s="934"/>
      <c r="F198" s="934"/>
      <c r="G198" s="935"/>
      <c r="H198" s="973"/>
      <c r="I198" s="934"/>
      <c r="J198" s="934"/>
      <c r="K198" s="934"/>
      <c r="L198" s="974"/>
      <c r="M198" s="972"/>
      <c r="N198" s="934"/>
      <c r="O198" s="934"/>
      <c r="P198" s="934"/>
      <c r="Q198" s="935"/>
      <c r="R198" s="973"/>
      <c r="S198" s="934"/>
      <c r="T198" s="934"/>
      <c r="U198" s="974"/>
      <c r="V198" s="664"/>
      <c r="W198" s="664"/>
      <c r="X198" s="664"/>
      <c r="Y198" s="664"/>
      <c r="Z198" s="664"/>
      <c r="AA198" s="664"/>
      <c r="AB198" s="664"/>
      <c r="AC198" s="664"/>
      <c r="AD198" s="664"/>
      <c r="AE198" s="664"/>
      <c r="AF198" s="664"/>
      <c r="AG198" s="664"/>
      <c r="AH198" s="664"/>
      <c r="AI198" s="664"/>
      <c r="AJ198" s="664"/>
      <c r="AK198" s="664"/>
      <c r="AL198" s="664"/>
      <c r="AM198" s="664"/>
      <c r="AN198" s="664"/>
      <c r="AO198" s="664"/>
      <c r="AP198" s="664"/>
      <c r="AQ198" s="664"/>
      <c r="AR198" s="664"/>
      <c r="AS198" s="664"/>
      <c r="AT198" s="664"/>
      <c r="AU198" s="664"/>
      <c r="AV198" s="664"/>
      <c r="AW198" s="664"/>
      <c r="AX198" s="664"/>
      <c r="AY198" s="664"/>
      <c r="AZ198" s="216"/>
      <c r="BA198" s="474"/>
      <c r="BB198" s="159"/>
      <c r="BC198" s="341"/>
      <c r="BD198" s="307"/>
      <c r="BE198" s="307"/>
      <c r="BF198" s="307"/>
      <c r="BG198" s="342"/>
      <c r="BH198" s="352"/>
      <c r="BI198" s="307"/>
      <c r="BJ198" s="307"/>
      <c r="BK198" s="307"/>
      <c r="BL198" s="342"/>
      <c r="BM198" s="352"/>
      <c r="BN198" s="307"/>
      <c r="BO198" s="307"/>
      <c r="BP198" s="307"/>
      <c r="BQ198" s="342"/>
      <c r="BR198" s="352"/>
      <c r="BS198" s="307"/>
      <c r="BT198" s="307"/>
      <c r="BU198" s="2141"/>
      <c r="BV198" s="2204"/>
      <c r="BW198" s="2204"/>
      <c r="BX198" s="2204"/>
      <c r="BY198" s="2205"/>
      <c r="BZ198" s="2205"/>
      <c r="CA198" s="2205"/>
      <c r="CB198" s="2205"/>
      <c r="CC198" s="2205"/>
      <c r="CD198" s="2205"/>
      <c r="CE198" s="2205"/>
      <c r="CF198" s="2205"/>
      <c r="CG198" s="2205"/>
      <c r="CH198" s="2205"/>
      <c r="CI198" s="2205"/>
      <c r="CJ198" s="2205"/>
      <c r="CK198" s="2205"/>
      <c r="CL198" s="2205"/>
      <c r="CM198" s="2205"/>
      <c r="CN198" s="2205"/>
      <c r="CO198" s="2205"/>
      <c r="CP198" s="2205"/>
      <c r="CQ198" s="2205"/>
      <c r="CR198" s="2205"/>
      <c r="CS198" s="2205"/>
      <c r="CT198" s="2205"/>
      <c r="CU198" s="2205"/>
      <c r="CV198" s="2205"/>
      <c r="CW198" s="2205"/>
      <c r="CX198" s="2205"/>
      <c r="CY198" s="2205"/>
      <c r="CZ198" s="2205"/>
    </row>
    <row r="199" s="131" customFormat="true" ht="15" customHeight="true" x14ac:dyDescent="0.2">
      <c r="A199" s="768"/>
      <c r="B199" s="879"/>
      <c r="C199" s="972"/>
      <c r="D199" s="934"/>
      <c r="E199" s="934"/>
      <c r="F199" s="934"/>
      <c r="G199" s="935"/>
      <c r="H199" s="973"/>
      <c r="I199" s="934"/>
      <c r="J199" s="934"/>
      <c r="K199" s="934"/>
      <c r="L199" s="974"/>
      <c r="M199" s="972"/>
      <c r="N199" s="934"/>
      <c r="O199" s="934"/>
      <c r="P199" s="934"/>
      <c r="Q199" s="935"/>
      <c r="R199" s="973"/>
      <c r="S199" s="934"/>
      <c r="T199" s="934"/>
      <c r="U199" s="974"/>
      <c r="V199" s="664"/>
      <c r="W199" s="664"/>
      <c r="X199" s="664"/>
      <c r="Y199" s="664"/>
      <c r="Z199" s="664"/>
      <c r="AA199" s="664"/>
      <c r="AB199" s="664"/>
      <c r="AC199" s="664"/>
      <c r="AD199" s="664"/>
      <c r="AE199" s="664"/>
      <c r="AF199" s="664"/>
      <c r="AG199" s="664"/>
      <c r="AH199" s="664"/>
      <c r="AI199" s="664"/>
      <c r="AJ199" s="664"/>
      <c r="AK199" s="664"/>
      <c r="AL199" s="664"/>
      <c r="AM199" s="664"/>
      <c r="AN199" s="664"/>
      <c r="AO199" s="664"/>
      <c r="AP199" s="664"/>
      <c r="AQ199" s="664"/>
      <c r="AR199" s="664"/>
      <c r="AS199" s="664"/>
      <c r="AT199" s="664"/>
      <c r="AU199" s="664"/>
      <c r="AV199" s="664"/>
      <c r="AW199" s="664"/>
      <c r="AX199" s="664"/>
      <c r="AY199" s="664"/>
      <c r="AZ199" s="216"/>
      <c r="BA199" s="474"/>
      <c r="BB199" s="159"/>
      <c r="BC199" s="341"/>
      <c r="BD199" s="307"/>
      <c r="BE199" s="307"/>
      <c r="BF199" s="307"/>
      <c r="BG199" s="342"/>
      <c r="BH199" s="352"/>
      <c r="BI199" s="307"/>
      <c r="BJ199" s="307"/>
      <c r="BK199" s="307"/>
      <c r="BL199" s="342"/>
      <c r="BM199" s="352"/>
      <c r="BN199" s="307"/>
      <c r="BO199" s="307"/>
      <c r="BP199" s="307"/>
      <c r="BQ199" s="342"/>
      <c r="BR199" s="352"/>
      <c r="BS199" s="307"/>
      <c r="BT199" s="307"/>
      <c r="BU199" s="2141"/>
      <c r="BV199" s="2204"/>
      <c r="BW199" s="2204"/>
      <c r="BX199" s="2204"/>
      <c r="BY199" s="2205"/>
      <c r="BZ199" s="2205"/>
      <c r="CA199" s="2205"/>
      <c r="CB199" s="2205"/>
      <c r="CC199" s="2205"/>
      <c r="CD199" s="2205"/>
      <c r="CE199" s="2205"/>
      <c r="CF199" s="2205"/>
      <c r="CG199" s="2205"/>
      <c r="CH199" s="2205"/>
      <c r="CI199" s="2205"/>
      <c r="CJ199" s="2205"/>
      <c r="CK199" s="2205"/>
      <c r="CL199" s="2205"/>
      <c r="CM199" s="2205"/>
      <c r="CN199" s="2205"/>
      <c r="CO199" s="2205"/>
      <c r="CP199" s="2205"/>
      <c r="CQ199" s="2205"/>
      <c r="CR199" s="2205"/>
      <c r="CS199" s="2205"/>
      <c r="CT199" s="2205"/>
      <c r="CU199" s="2205"/>
      <c r="CV199" s="2205"/>
      <c r="CW199" s="2205"/>
      <c r="CX199" s="2205"/>
      <c r="CY199" s="2205"/>
      <c r="CZ199" s="2205"/>
    </row>
    <row r="200" s="131" customFormat="true" ht="15" customHeight="true" x14ac:dyDescent="0.2">
      <c r="A200" s="768"/>
      <c r="B200" s="879"/>
      <c r="C200" s="972"/>
      <c r="D200" s="934"/>
      <c r="E200" s="934"/>
      <c r="F200" s="934"/>
      <c r="G200" s="935"/>
      <c r="H200" s="973"/>
      <c r="I200" s="934"/>
      <c r="J200" s="934"/>
      <c r="K200" s="934"/>
      <c r="L200" s="974"/>
      <c r="M200" s="972"/>
      <c r="N200" s="934"/>
      <c r="O200" s="934"/>
      <c r="P200" s="934"/>
      <c r="Q200" s="935"/>
      <c r="R200" s="973"/>
      <c r="S200" s="934"/>
      <c r="T200" s="934"/>
      <c r="U200" s="974"/>
      <c r="V200" s="664"/>
      <c r="W200" s="664"/>
      <c r="X200" s="664"/>
      <c r="Y200" s="664"/>
      <c r="Z200" s="664"/>
      <c r="AA200" s="664"/>
      <c r="AB200" s="664"/>
      <c r="AC200" s="664"/>
      <c r="AD200" s="664"/>
      <c r="AE200" s="664"/>
      <c r="AF200" s="664"/>
      <c r="AG200" s="664"/>
      <c r="AH200" s="664"/>
      <c r="AI200" s="664"/>
      <c r="AJ200" s="664"/>
      <c r="AK200" s="664"/>
      <c r="AL200" s="664"/>
      <c r="AM200" s="664"/>
      <c r="AN200" s="664"/>
      <c r="AO200" s="664"/>
      <c r="AP200" s="664"/>
      <c r="AQ200" s="664"/>
      <c r="AR200" s="664"/>
      <c r="AS200" s="664"/>
      <c r="AT200" s="664"/>
      <c r="AU200" s="664"/>
      <c r="AV200" s="664"/>
      <c r="AW200" s="664"/>
      <c r="AX200" s="664"/>
      <c r="AY200" s="664"/>
      <c r="AZ200" s="216"/>
      <c r="BA200" s="474"/>
      <c r="BB200" s="159"/>
      <c r="BC200" s="341"/>
      <c r="BD200" s="307"/>
      <c r="BE200" s="307"/>
      <c r="BF200" s="307"/>
      <c r="BG200" s="342"/>
      <c r="BH200" s="352"/>
      <c r="BI200" s="307"/>
      <c r="BJ200" s="307"/>
      <c r="BK200" s="307"/>
      <c r="BL200" s="342"/>
      <c r="BM200" s="352"/>
      <c r="BN200" s="307"/>
      <c r="BO200" s="307"/>
      <c r="BP200" s="307"/>
      <c r="BQ200" s="342"/>
      <c r="BR200" s="352"/>
      <c r="BS200" s="307"/>
      <c r="BT200" s="307"/>
      <c r="BU200" s="2141"/>
      <c r="BV200" s="2204"/>
      <c r="BW200" s="2204"/>
      <c r="BX200" s="2204"/>
      <c r="BY200" s="2205"/>
      <c r="BZ200" s="2205"/>
      <c r="CA200" s="2205"/>
      <c r="CB200" s="2205"/>
      <c r="CC200" s="2205"/>
      <c r="CD200" s="2205"/>
      <c r="CE200" s="2205"/>
      <c r="CF200" s="2205"/>
      <c r="CG200" s="2205"/>
      <c r="CH200" s="2205"/>
      <c r="CI200" s="2205"/>
      <c r="CJ200" s="2205"/>
      <c r="CK200" s="2205"/>
      <c r="CL200" s="2205"/>
      <c r="CM200" s="2205"/>
      <c r="CN200" s="2205"/>
      <c r="CO200" s="2205"/>
      <c r="CP200" s="2205"/>
      <c r="CQ200" s="2205"/>
      <c r="CR200" s="2205"/>
      <c r="CS200" s="2205"/>
      <c r="CT200" s="2205"/>
      <c r="CU200" s="2205"/>
      <c r="CV200" s="2205"/>
      <c r="CW200" s="2205"/>
      <c r="CX200" s="2205"/>
      <c r="CY200" s="2205"/>
      <c r="CZ200" s="2205"/>
    </row>
    <row r="201" s="131" customFormat="true" ht="15" customHeight="true" x14ac:dyDescent="0.2">
      <c r="A201" s="768"/>
      <c r="B201" s="879"/>
      <c r="C201" s="972"/>
      <c r="D201" s="934"/>
      <c r="E201" s="934"/>
      <c r="F201" s="934"/>
      <c r="G201" s="935"/>
      <c r="H201" s="973"/>
      <c r="I201" s="934"/>
      <c r="J201" s="934"/>
      <c r="K201" s="934"/>
      <c r="L201" s="974"/>
      <c r="M201" s="972"/>
      <c r="N201" s="934"/>
      <c r="O201" s="934"/>
      <c r="P201" s="934"/>
      <c r="Q201" s="935"/>
      <c r="R201" s="973"/>
      <c r="S201" s="934"/>
      <c r="T201" s="934"/>
      <c r="U201" s="974"/>
      <c r="V201" s="664"/>
      <c r="W201" s="664"/>
      <c r="X201" s="664"/>
      <c r="Y201" s="664"/>
      <c r="Z201" s="664"/>
      <c r="AA201" s="664"/>
      <c r="AB201" s="664"/>
      <c r="AC201" s="664"/>
      <c r="AD201" s="664"/>
      <c r="AE201" s="664"/>
      <c r="AF201" s="664"/>
      <c r="AG201" s="664"/>
      <c r="AH201" s="664"/>
      <c r="AI201" s="664"/>
      <c r="AJ201" s="664"/>
      <c r="AK201" s="664"/>
      <c r="AL201" s="664"/>
      <c r="AM201" s="664"/>
      <c r="AN201" s="664"/>
      <c r="AO201" s="664"/>
      <c r="AP201" s="664"/>
      <c r="AQ201" s="664"/>
      <c r="AR201" s="664"/>
      <c r="AS201" s="664"/>
      <c r="AT201" s="664"/>
      <c r="AU201" s="664"/>
      <c r="AV201" s="664"/>
      <c r="AW201" s="664"/>
      <c r="AX201" s="664"/>
      <c r="AY201" s="664"/>
      <c r="AZ201" s="216"/>
      <c r="BA201" s="474"/>
      <c r="BB201" s="159"/>
      <c r="BC201" s="341"/>
      <c r="BD201" s="307"/>
      <c r="BE201" s="307"/>
      <c r="BF201" s="307"/>
      <c r="BG201" s="342"/>
      <c r="BH201" s="352"/>
      <c r="BI201" s="307"/>
      <c r="BJ201" s="307"/>
      <c r="BK201" s="307"/>
      <c r="BL201" s="342"/>
      <c r="BM201" s="352"/>
      <c r="BN201" s="307"/>
      <c r="BO201" s="307"/>
      <c r="BP201" s="307"/>
      <c r="BQ201" s="342"/>
      <c r="BR201" s="352"/>
      <c r="BS201" s="307"/>
      <c r="BT201" s="307"/>
      <c r="BU201" s="2141"/>
      <c r="BV201" s="2204"/>
      <c r="BW201" s="2204"/>
      <c r="BX201" s="2204"/>
      <c r="BY201" s="2205"/>
      <c r="BZ201" s="2205"/>
      <c r="CA201" s="2205"/>
      <c r="CB201" s="2205"/>
      <c r="CC201" s="2205"/>
      <c r="CD201" s="2205"/>
      <c r="CE201" s="2205"/>
      <c r="CF201" s="2205"/>
      <c r="CG201" s="2205"/>
      <c r="CH201" s="2205"/>
      <c r="CI201" s="2205"/>
      <c r="CJ201" s="2205"/>
      <c r="CK201" s="2205"/>
      <c r="CL201" s="2205"/>
      <c r="CM201" s="2205"/>
      <c r="CN201" s="2205"/>
      <c r="CO201" s="2205"/>
      <c r="CP201" s="2205"/>
      <c r="CQ201" s="2205"/>
      <c r="CR201" s="2205"/>
      <c r="CS201" s="2205"/>
      <c r="CT201" s="2205"/>
      <c r="CU201" s="2205"/>
      <c r="CV201" s="2205"/>
      <c r="CW201" s="2205"/>
      <c r="CX201" s="2205"/>
      <c r="CY201" s="2205"/>
      <c r="CZ201" s="2205"/>
    </row>
    <row r="202" s="131" customFormat="true" ht="15" customHeight="true" x14ac:dyDescent="0.2">
      <c r="A202" s="768"/>
      <c r="B202" s="879"/>
      <c r="C202" s="972"/>
      <c r="D202" s="934"/>
      <c r="E202" s="934"/>
      <c r="F202" s="934"/>
      <c r="G202" s="935"/>
      <c r="H202" s="973"/>
      <c r="I202" s="934"/>
      <c r="J202" s="934"/>
      <c r="K202" s="934"/>
      <c r="L202" s="974"/>
      <c r="M202" s="972"/>
      <c r="N202" s="934"/>
      <c r="O202" s="934"/>
      <c r="P202" s="934"/>
      <c r="Q202" s="935"/>
      <c r="R202" s="973"/>
      <c r="S202" s="934"/>
      <c r="T202" s="934"/>
      <c r="U202" s="974"/>
      <c r="V202" s="664"/>
      <c r="W202" s="664"/>
      <c r="X202" s="664"/>
      <c r="Y202" s="664"/>
      <c r="Z202" s="664"/>
      <c r="AA202" s="664"/>
      <c r="AB202" s="664"/>
      <c r="AC202" s="664"/>
      <c r="AD202" s="664"/>
      <c r="AE202" s="664"/>
      <c r="AF202" s="664"/>
      <c r="AG202" s="664"/>
      <c r="AH202" s="664"/>
      <c r="AI202" s="664"/>
      <c r="AJ202" s="664"/>
      <c r="AK202" s="664"/>
      <c r="AL202" s="664"/>
      <c r="AM202" s="664"/>
      <c r="AN202" s="664"/>
      <c r="AO202" s="664"/>
      <c r="AP202" s="664"/>
      <c r="AQ202" s="664"/>
      <c r="AR202" s="664"/>
      <c r="AS202" s="664"/>
      <c r="AT202" s="664"/>
      <c r="AU202" s="664"/>
      <c r="AV202" s="664"/>
      <c r="AW202" s="664"/>
      <c r="AX202" s="664"/>
      <c r="AY202" s="664"/>
      <c r="AZ202" s="216"/>
      <c r="BA202" s="474"/>
      <c r="BB202" s="159"/>
      <c r="BC202" s="341"/>
      <c r="BD202" s="307"/>
      <c r="BE202" s="307"/>
      <c r="BF202" s="307"/>
      <c r="BG202" s="342"/>
      <c r="BH202" s="352"/>
      <c r="BI202" s="307"/>
      <c r="BJ202" s="307"/>
      <c r="BK202" s="307"/>
      <c r="BL202" s="342"/>
      <c r="BM202" s="352"/>
      <c r="BN202" s="307"/>
      <c r="BO202" s="307"/>
      <c r="BP202" s="307"/>
      <c r="BQ202" s="342"/>
      <c r="BR202" s="352"/>
      <c r="BS202" s="307"/>
      <c r="BT202" s="307"/>
      <c r="BU202" s="2141"/>
      <c r="BV202" s="2204"/>
      <c r="BW202" s="2204"/>
      <c r="BX202" s="2204"/>
      <c r="BY202" s="2205"/>
      <c r="BZ202" s="2205"/>
      <c r="CA202" s="2205"/>
      <c r="CB202" s="2205"/>
      <c r="CC202" s="2205"/>
      <c r="CD202" s="2205"/>
      <c r="CE202" s="2205"/>
      <c r="CF202" s="2205"/>
      <c r="CG202" s="2205"/>
      <c r="CH202" s="2205"/>
      <c r="CI202" s="2205"/>
      <c r="CJ202" s="2205"/>
      <c r="CK202" s="2205"/>
      <c r="CL202" s="2205"/>
      <c r="CM202" s="2205"/>
      <c r="CN202" s="2205"/>
      <c r="CO202" s="2205"/>
      <c r="CP202" s="2205"/>
      <c r="CQ202" s="2205"/>
      <c r="CR202" s="2205"/>
      <c r="CS202" s="2205"/>
      <c r="CT202" s="2205"/>
      <c r="CU202" s="2205"/>
      <c r="CV202" s="2205"/>
      <c r="CW202" s="2205"/>
      <c r="CX202" s="2205"/>
      <c r="CY202" s="2205"/>
      <c r="CZ202" s="2205"/>
    </row>
    <row r="203" s="131" customFormat="true" ht="15" customHeight="true" x14ac:dyDescent="0.2">
      <c r="A203" s="768"/>
      <c r="B203" s="879"/>
      <c r="C203" s="972"/>
      <c r="D203" s="934"/>
      <c r="E203" s="934"/>
      <c r="F203" s="934"/>
      <c r="G203" s="935"/>
      <c r="H203" s="973"/>
      <c r="I203" s="934"/>
      <c r="J203" s="934"/>
      <c r="K203" s="934"/>
      <c r="L203" s="974"/>
      <c r="M203" s="972"/>
      <c r="N203" s="934"/>
      <c r="O203" s="934"/>
      <c r="P203" s="934"/>
      <c r="Q203" s="935"/>
      <c r="R203" s="973"/>
      <c r="S203" s="934"/>
      <c r="T203" s="934"/>
      <c r="U203" s="974"/>
      <c r="V203" s="664"/>
      <c r="W203" s="664"/>
      <c r="X203" s="664"/>
      <c r="Y203" s="664"/>
      <c r="Z203" s="664"/>
      <c r="AA203" s="664"/>
      <c r="AB203" s="664"/>
      <c r="AC203" s="664"/>
      <c r="AD203" s="664"/>
      <c r="AE203" s="664"/>
      <c r="AF203" s="664"/>
      <c r="AG203" s="664"/>
      <c r="AH203" s="664"/>
      <c r="AI203" s="664"/>
      <c r="AJ203" s="664"/>
      <c r="AK203" s="664"/>
      <c r="AL203" s="664"/>
      <c r="AM203" s="664"/>
      <c r="AN203" s="664"/>
      <c r="AO203" s="664"/>
      <c r="AP203" s="664"/>
      <c r="AQ203" s="664"/>
      <c r="AR203" s="664"/>
      <c r="AS203" s="664"/>
      <c r="AT203" s="664"/>
      <c r="AU203" s="664"/>
      <c r="AV203" s="664"/>
      <c r="AW203" s="664"/>
      <c r="AX203" s="664"/>
      <c r="AY203" s="664"/>
      <c r="AZ203" s="216"/>
      <c r="BA203" s="474"/>
      <c r="BB203" s="159"/>
      <c r="BC203" s="341"/>
      <c r="BD203" s="307"/>
      <c r="BE203" s="307"/>
      <c r="BF203" s="307"/>
      <c r="BG203" s="342"/>
      <c r="BH203" s="352"/>
      <c r="BI203" s="307"/>
      <c r="BJ203" s="307"/>
      <c r="BK203" s="307"/>
      <c r="BL203" s="342"/>
      <c r="BM203" s="352"/>
      <c r="BN203" s="307"/>
      <c r="BO203" s="307"/>
      <c r="BP203" s="307"/>
      <c r="BQ203" s="342"/>
      <c r="BR203" s="352"/>
      <c r="BS203" s="307"/>
      <c r="BT203" s="307"/>
      <c r="BU203" s="2141"/>
      <c r="BV203" s="2204"/>
      <c r="BW203" s="2204"/>
      <c r="BX203" s="2204"/>
      <c r="BY203" s="2205"/>
      <c r="BZ203" s="2205"/>
      <c r="CA203" s="2205"/>
      <c r="CB203" s="2205"/>
      <c r="CC203" s="2205"/>
      <c r="CD203" s="2205"/>
      <c r="CE203" s="2205"/>
      <c r="CF203" s="2205"/>
      <c r="CG203" s="2205"/>
      <c r="CH203" s="2205"/>
      <c r="CI203" s="2205"/>
      <c r="CJ203" s="2205"/>
      <c r="CK203" s="2205"/>
      <c r="CL203" s="2205"/>
      <c r="CM203" s="2205"/>
      <c r="CN203" s="2205"/>
      <c r="CO203" s="2205"/>
      <c r="CP203" s="2205"/>
      <c r="CQ203" s="2205"/>
      <c r="CR203" s="2205"/>
      <c r="CS203" s="2205"/>
      <c r="CT203" s="2205"/>
      <c r="CU203" s="2205"/>
      <c r="CV203" s="2205"/>
      <c r="CW203" s="2205"/>
      <c r="CX203" s="2205"/>
      <c r="CY203" s="2205"/>
      <c r="CZ203" s="2205"/>
    </row>
    <row r="204" s="131" customFormat="true" ht="15" customHeight="true" x14ac:dyDescent="0.2">
      <c r="A204" s="1101"/>
      <c r="B204" s="881"/>
      <c r="C204" s="1054"/>
      <c r="D204" s="1055"/>
      <c r="E204" s="1055"/>
      <c r="F204" s="1055"/>
      <c r="G204" s="1056"/>
      <c r="H204" s="1057"/>
      <c r="I204" s="1055"/>
      <c r="J204" s="1055"/>
      <c r="K204" s="1055"/>
      <c r="L204" s="1058"/>
      <c r="M204" s="1054"/>
      <c r="N204" s="1055"/>
      <c r="O204" s="1055"/>
      <c r="P204" s="1055"/>
      <c r="Q204" s="1056"/>
      <c r="R204" s="1057"/>
      <c r="S204" s="1055"/>
      <c r="T204" s="1055"/>
      <c r="U204" s="1058"/>
      <c r="V204" s="664"/>
      <c r="W204" s="664"/>
      <c r="X204" s="664"/>
      <c r="Y204" s="664"/>
      <c r="Z204" s="664"/>
      <c r="AA204" s="664"/>
      <c r="AB204" s="664"/>
      <c r="AC204" s="664"/>
      <c r="AD204" s="664"/>
      <c r="AE204" s="664"/>
      <c r="AF204" s="664"/>
      <c r="AG204" s="664"/>
      <c r="AH204" s="664"/>
      <c r="AI204" s="664"/>
      <c r="AJ204" s="664"/>
      <c r="AK204" s="664"/>
      <c r="AL204" s="664"/>
      <c r="AM204" s="664"/>
      <c r="AN204" s="664"/>
      <c r="AO204" s="664"/>
      <c r="AP204" s="664"/>
      <c r="AQ204" s="664"/>
      <c r="AR204" s="664"/>
      <c r="AS204" s="664"/>
      <c r="AT204" s="664"/>
      <c r="AU204" s="664"/>
      <c r="AV204" s="664"/>
      <c r="AW204" s="664"/>
      <c r="AX204" s="664"/>
      <c r="AY204" s="664"/>
      <c r="AZ204" s="216"/>
      <c r="BA204" s="474"/>
      <c r="BB204" s="159"/>
      <c r="BC204" s="341"/>
      <c r="BD204" s="307"/>
      <c r="BE204" s="307"/>
      <c r="BF204" s="307"/>
      <c r="BG204" s="342"/>
      <c r="BH204" s="352"/>
      <c r="BI204" s="307"/>
      <c r="BJ204" s="307"/>
      <c r="BK204" s="307"/>
      <c r="BL204" s="342"/>
      <c r="BM204" s="352"/>
      <c r="BN204" s="307"/>
      <c r="BO204" s="307"/>
      <c r="BP204" s="307"/>
      <c r="BQ204" s="342"/>
      <c r="BR204" s="352"/>
      <c r="BS204" s="307"/>
      <c r="BT204" s="307"/>
      <c r="BU204" s="2141"/>
      <c r="BV204" s="2204"/>
      <c r="BW204" s="2204"/>
      <c r="BX204" s="2204"/>
      <c r="BY204" s="2205"/>
      <c r="BZ204" s="2205"/>
      <c r="CA204" s="2205"/>
      <c r="CB204" s="2205"/>
      <c r="CC204" s="2205"/>
      <c r="CD204" s="2205"/>
      <c r="CE204" s="2205"/>
      <c r="CF204" s="2205"/>
      <c r="CG204" s="2205"/>
      <c r="CH204" s="2205"/>
      <c r="CI204" s="2205"/>
      <c r="CJ204" s="2205"/>
      <c r="CK204" s="2205"/>
      <c r="CL204" s="2205"/>
      <c r="CM204" s="2205"/>
      <c r="CN204" s="2205"/>
      <c r="CO204" s="2205"/>
      <c r="CP204" s="2205"/>
      <c r="CQ204" s="2205"/>
      <c r="CR204" s="2205"/>
      <c r="CS204" s="2205"/>
      <c r="CT204" s="2205"/>
      <c r="CU204" s="2205"/>
      <c r="CV204" s="2205"/>
      <c r="CW204" s="2205"/>
      <c r="CX204" s="2205"/>
      <c r="CY204" s="2205"/>
      <c r="CZ204" s="2205"/>
    </row>
    <row r="205" s="131" customFormat="true" ht="15" customHeight="true" x14ac:dyDescent="0.2">
      <c r="A205" s="772"/>
      <c r="B205" s="898"/>
      <c r="C205" s="1059"/>
      <c r="D205" s="985"/>
      <c r="E205" s="985"/>
      <c r="F205" s="985"/>
      <c r="G205" s="986"/>
      <c r="H205" s="1060"/>
      <c r="I205" s="985"/>
      <c r="J205" s="985"/>
      <c r="K205" s="985"/>
      <c r="L205" s="1061"/>
      <c r="M205" s="1059"/>
      <c r="N205" s="985"/>
      <c r="O205" s="985"/>
      <c r="P205" s="985"/>
      <c r="Q205" s="986"/>
      <c r="R205" s="1060"/>
      <c r="S205" s="985"/>
      <c r="T205" s="985"/>
      <c r="U205" s="1061"/>
      <c r="V205" s="664"/>
      <c r="W205" s="664"/>
      <c r="X205" s="664"/>
      <c r="Y205" s="664"/>
      <c r="Z205" s="664"/>
      <c r="AA205" s="664"/>
      <c r="AB205" s="664"/>
      <c r="AC205" s="664"/>
      <c r="AD205" s="664"/>
      <c r="AE205" s="664"/>
      <c r="AF205" s="664"/>
      <c r="AG205" s="664"/>
      <c r="AH205" s="664"/>
      <c r="AI205" s="664"/>
      <c r="AJ205" s="664"/>
      <c r="AK205" s="664"/>
      <c r="AL205" s="664"/>
      <c r="AM205" s="664"/>
      <c r="AN205" s="664"/>
      <c r="AO205" s="664"/>
      <c r="AP205" s="664"/>
      <c r="AQ205" s="664"/>
      <c r="AR205" s="664"/>
      <c r="AS205" s="664"/>
      <c r="AT205" s="664"/>
      <c r="AU205" s="664"/>
      <c r="AV205" s="664"/>
      <c r="AW205" s="664"/>
      <c r="AX205" s="664"/>
      <c r="AY205" s="664"/>
      <c r="AZ205" s="216"/>
      <c r="BA205" s="474"/>
      <c r="BB205" s="159"/>
      <c r="BC205" s="360"/>
      <c r="BD205" s="357"/>
      <c r="BE205" s="357"/>
      <c r="BF205" s="357"/>
      <c r="BG205" s="359"/>
      <c r="BH205" s="356"/>
      <c r="BI205" s="357"/>
      <c r="BJ205" s="357"/>
      <c r="BK205" s="357"/>
      <c r="BL205" s="359"/>
      <c r="BM205" s="356"/>
      <c r="BN205" s="357"/>
      <c r="BO205" s="357"/>
      <c r="BP205" s="357"/>
      <c r="BQ205" s="359"/>
      <c r="BR205" s="356"/>
      <c r="BS205" s="357"/>
      <c r="BT205" s="357"/>
      <c r="BU205" s="2142"/>
      <c r="BV205" s="2204"/>
      <c r="BW205" s="2204"/>
      <c r="BX205" s="2204"/>
      <c r="BY205" s="2205"/>
      <c r="BZ205" s="2205"/>
      <c r="CA205" s="2205"/>
      <c r="CB205" s="2205"/>
      <c r="CC205" s="2205"/>
      <c r="CD205" s="2205"/>
      <c r="CE205" s="2205"/>
      <c r="CF205" s="2205"/>
      <c r="CG205" s="2205"/>
      <c r="CH205" s="2205"/>
      <c r="CI205" s="2205"/>
      <c r="CJ205" s="2205"/>
      <c r="CK205" s="2205"/>
      <c r="CL205" s="2205"/>
      <c r="CM205" s="2205"/>
      <c r="CN205" s="2205"/>
      <c r="CO205" s="2205"/>
      <c r="CP205" s="2205"/>
      <c r="CQ205" s="2205"/>
      <c r="CR205" s="2205"/>
      <c r="CS205" s="2205"/>
      <c r="CT205" s="2205"/>
      <c r="CU205" s="2205"/>
      <c r="CV205" s="2205"/>
      <c r="CW205" s="2205"/>
      <c r="CX205" s="2205"/>
      <c r="CY205" s="2205"/>
      <c r="CZ205" s="2205"/>
    </row>
    <row r="206" s="131" customFormat="true" ht="250.15" customHeight="true" x14ac:dyDescent="0.2">
      <c r="B206" s="133"/>
      <c r="V206" s="216"/>
      <c r="W206" s="216"/>
      <c r="X206" s="216"/>
      <c r="Y206" s="216"/>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2"/>
      <c r="BV206" s="215"/>
      <c r="BW206" s="215"/>
      <c r="BX206" s="215"/>
      <c r="BY206" s="215"/>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V207" s="211"/>
      <c r="W207" s="211"/>
      <c r="X207" s="211"/>
      <c r="Y207" s="211"/>
      <c r="Z207" s="211"/>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V207" s="211"/>
      <c r="BW207" s="211"/>
      <c r="BX207" s="211"/>
      <c r="BY207" s="211"/>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518" t="str">
        <f>A1026</f>
        <v>Angola</v>
      </c>
      <c r="B208" s="2519"/>
      <c r="V208" s="211"/>
      <c r="W208" s="211"/>
      <c r="X208" s="211"/>
      <c r="Y208" s="211"/>
      <c r="Z208" s="211"/>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V208" s="211"/>
      <c r="BW208" s="211"/>
      <c r="BX208" s="211"/>
      <c r="BY208" s="211"/>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2007</v>
      </c>
      <c r="B209" s="139"/>
      <c r="V209" s="211"/>
      <c r="W209" s="211"/>
      <c r="X209" s="211"/>
      <c r="Y209" s="211"/>
      <c r="Z209" s="211"/>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V209" s="211"/>
      <c r="BW209" s="211"/>
      <c r="BX209" s="211"/>
      <c r="BY209" s="211"/>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475" t="s">
        <v>110</v>
      </c>
      <c r="B210" s="141"/>
      <c r="V210" s="211"/>
      <c r="W210" s="211"/>
      <c r="X210" s="211"/>
      <c r="Y210" s="211"/>
      <c r="Z210" s="21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V210" s="211"/>
      <c r="BW210" s="211"/>
      <c r="BX210" s="211"/>
      <c r="BY210" s="211"/>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95</v>
      </c>
      <c r="B211" s="139"/>
      <c r="V211" s="211"/>
      <c r="W211" s="211"/>
      <c r="X211" s="211"/>
      <c r="Y211" s="211"/>
      <c r="Z211" s="211"/>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V211" s="211"/>
      <c r="BW211" s="211"/>
      <c r="BX211" s="211"/>
      <c r="BY211" s="211"/>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476" t="s">
        <v>96</v>
      </c>
      <c r="B212" s="222"/>
      <c r="V212" s="211"/>
      <c r="W212" s="211"/>
      <c r="X212" s="211"/>
      <c r="Y212" s="211"/>
      <c r="Z212" s="211"/>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V212" s="211"/>
      <c r="BW212" s="211"/>
      <c r="BX212" s="211"/>
      <c r="BY212" s="211"/>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V213" s="211"/>
      <c r="W213" s="211"/>
      <c r="X213" s="211"/>
      <c r="Y213" s="211"/>
      <c r="Z213" s="211"/>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V213" s="211"/>
      <c r="BW213" s="211"/>
      <c r="BX213" s="211"/>
      <c r="BY213" s="211"/>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V214" s="211"/>
      <c r="W214" s="211"/>
      <c r="X214" s="211"/>
      <c r="Y214" s="211"/>
      <c r="Z214" s="211"/>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V214" s="211"/>
      <c r="BW214" s="211"/>
      <c r="BX214" s="211"/>
      <c r="BY214" s="211"/>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132</v>
      </c>
      <c r="B215" s="221" t="str">
        <f>A1025</f>
        <v>MIS07</v>
      </c>
      <c r="V215" s="211"/>
      <c r="W215" s="211"/>
      <c r="X215" s="211"/>
      <c r="Y215" s="211"/>
      <c r="Z215" s="211"/>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V215" s="211"/>
      <c r="BW215" s="211"/>
      <c r="BX215" s="211"/>
      <c r="BY215" s="211"/>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703"/>
      <c r="B216" s="701"/>
      <c r="V216" s="211"/>
      <c r="W216" s="211"/>
      <c r="X216" s="211"/>
      <c r="Y216" s="211"/>
      <c r="Z216" s="211"/>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V216" s="211"/>
      <c r="BW216" s="211"/>
      <c r="BX216" s="211"/>
      <c r="BY216" s="211"/>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703"/>
      <c r="B217" s="702"/>
      <c r="V217" s="211"/>
      <c r="W217" s="211"/>
      <c r="X217" s="211"/>
      <c r="Y217" s="211"/>
      <c r="Z217" s="211"/>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V217" s="211"/>
      <c r="BW217" s="211"/>
      <c r="BX217" s="211"/>
      <c r="BY217" s="211"/>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703"/>
      <c r="B218" s="701"/>
      <c r="V218" s="211"/>
      <c r="W218" s="211"/>
      <c r="X218" s="211"/>
      <c r="Y218" s="211"/>
      <c r="Z218" s="211"/>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V218" s="211"/>
      <c r="BW218" s="211"/>
      <c r="BX218" s="211"/>
      <c r="BY218" s="211"/>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704"/>
      <c r="B219" s="705"/>
      <c r="V219" s="211"/>
      <c r="W219" s="211"/>
      <c r="X219" s="211"/>
      <c r="Y219" s="211"/>
      <c r="Z219" s="211"/>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V219" s="211"/>
      <c r="BW219" s="211"/>
      <c r="BX219" s="211"/>
      <c r="BY219" s="211"/>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693" customFormat="true" ht="15" customHeight="true" x14ac:dyDescent="0.2">
      <c r="A220" s="114" t="s">
        <v>85</v>
      </c>
      <c r="B220" s="206"/>
      <c r="C220" s="2520" t="s">
        <v>113</v>
      </c>
      <c r="D220" s="2521"/>
      <c r="E220" s="2521"/>
      <c r="F220" s="2521"/>
      <c r="G220" s="2522"/>
      <c r="H220" s="2683" t="s">
        <v>38</v>
      </c>
      <c r="I220" s="2684"/>
      <c r="J220" s="2684"/>
      <c r="K220" s="2684"/>
      <c r="L220" s="2685"/>
      <c r="M220" s="2686" t="s">
        <v>37</v>
      </c>
      <c r="N220" s="2687"/>
      <c r="O220" s="2687"/>
      <c r="P220" s="2687"/>
      <c r="Q220" s="2688"/>
      <c r="R220" s="2245" t="s">
        <v>137</v>
      </c>
      <c r="S220" s="2256"/>
      <c r="T220" s="2256"/>
      <c r="U220" s="2257"/>
      <c r="V220" s="312"/>
      <c r="W220" s="312"/>
      <c r="X220" s="664"/>
      <c r="Y220" s="664"/>
      <c r="Z220" s="664"/>
      <c r="AA220" s="664"/>
      <c r="AB220" s="664"/>
      <c r="AC220" s="664"/>
      <c r="AD220" s="664"/>
      <c r="AE220" s="664"/>
      <c r="AF220" s="664"/>
      <c r="AG220" s="664"/>
      <c r="AH220" s="664"/>
      <c r="AI220" s="664"/>
      <c r="AJ220" s="664"/>
      <c r="AK220" s="664"/>
      <c r="AL220" s="664"/>
      <c r="AM220" s="664"/>
      <c r="AN220" s="664"/>
      <c r="AO220" s="664"/>
      <c r="AP220" s="664"/>
      <c r="AQ220" s="664"/>
      <c r="AR220" s="664"/>
      <c r="AS220" s="664"/>
      <c r="AT220" s="664"/>
      <c r="AU220" s="664"/>
      <c r="AV220" s="664"/>
      <c r="AW220" s="664"/>
      <c r="AX220" s="664"/>
      <c r="AY220" s="664"/>
      <c r="AZ220" s="216"/>
      <c r="BA220" s="217" t="s">
        <v>127</v>
      </c>
      <c r="BB220" s="114" t="s">
        <v>85</v>
      </c>
      <c r="BC220" s="2624" t="s">
        <v>113</v>
      </c>
      <c r="BD220" s="2625"/>
      <c r="BE220" s="2625"/>
      <c r="BF220" s="2625"/>
      <c r="BG220" s="2626"/>
      <c r="BH220" s="2627" t="s">
        <v>38</v>
      </c>
      <c r="BI220" s="2625"/>
      <c r="BJ220" s="2625"/>
      <c r="BK220" s="2625"/>
      <c r="BL220" s="2626"/>
      <c r="BM220" s="2627" t="s">
        <v>37</v>
      </c>
      <c r="BN220" s="2625"/>
      <c r="BO220" s="2625"/>
      <c r="BP220" s="2625"/>
      <c r="BQ220" s="2628"/>
      <c r="BR220" s="2055" t="s">
        <v>137</v>
      </c>
      <c r="BS220" s="2056"/>
      <c r="BT220" s="2056"/>
      <c r="BU220" s="2056"/>
      <c r="BV220" s="2206"/>
      <c r="BW220" s="2206"/>
      <c r="BX220" s="2206"/>
      <c r="BY220" s="2207"/>
      <c r="BZ220" s="215"/>
      <c r="CA220" s="215"/>
      <c r="CB220" s="215"/>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693" customFormat="true" ht="84" x14ac:dyDescent="0.2">
      <c r="A221" s="190" t="s">
        <v>86</v>
      </c>
      <c r="B221" s="247"/>
      <c r="C221" s="285" t="s">
        <v>0</v>
      </c>
      <c r="D221" s="286" t="s">
        <v>1</v>
      </c>
      <c r="E221" s="286" t="s">
        <v>2</v>
      </c>
      <c r="F221" s="286" t="s">
        <v>3</v>
      </c>
      <c r="G221" s="287" t="s">
        <v>4</v>
      </c>
      <c r="H221" s="1345" t="s">
        <v>0</v>
      </c>
      <c r="I221" s="1313" t="s">
        <v>1</v>
      </c>
      <c r="J221" s="1313" t="s">
        <v>2</v>
      </c>
      <c r="K221" s="1313" t="s">
        <v>3</v>
      </c>
      <c r="L221" s="1314" t="s">
        <v>4</v>
      </c>
      <c r="M221" s="1335" t="s">
        <v>0</v>
      </c>
      <c r="N221" s="1313" t="s">
        <v>1</v>
      </c>
      <c r="O221" s="1313" t="s">
        <v>2</v>
      </c>
      <c r="P221" s="1313" t="s">
        <v>3</v>
      </c>
      <c r="Q221" s="1357" t="s">
        <v>4</v>
      </c>
      <c r="R221" s="1345" t="s">
        <v>229</v>
      </c>
      <c r="S221" s="1313" t="s">
        <v>230</v>
      </c>
      <c r="T221" s="1313" t="s">
        <v>231</v>
      </c>
      <c r="U221" s="1315" t="s">
        <v>232</v>
      </c>
      <c r="V221" s="664"/>
      <c r="W221" s="664"/>
      <c r="X221" s="664"/>
      <c r="Y221" s="664"/>
      <c r="Z221" s="664"/>
      <c r="AA221" s="664"/>
      <c r="AB221" s="664"/>
      <c r="AC221" s="664"/>
      <c r="AD221" s="664"/>
      <c r="AE221" s="664"/>
      <c r="AF221" s="664"/>
      <c r="AG221" s="664"/>
      <c r="AH221" s="664"/>
      <c r="AI221" s="664"/>
      <c r="AJ221" s="664"/>
      <c r="AK221" s="664"/>
      <c r="AL221" s="664"/>
      <c r="AM221" s="664"/>
      <c r="AN221" s="664"/>
      <c r="AO221" s="664"/>
      <c r="AP221" s="664"/>
      <c r="AQ221" s="664"/>
      <c r="AR221" s="664"/>
      <c r="AS221" s="664"/>
      <c r="AT221" s="664"/>
      <c r="AU221" s="664"/>
      <c r="AV221" s="664"/>
      <c r="AW221" s="664"/>
      <c r="AX221" s="664"/>
      <c r="AY221" s="664"/>
      <c r="AZ221" s="216"/>
      <c r="BA221" s="202" t="s">
        <v>116</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229</v>
      </c>
      <c r="BS221" s="176" t="s">
        <v>230</v>
      </c>
      <c r="BT221" s="176" t="s">
        <v>231</v>
      </c>
      <c r="BU221" s="2143" t="s">
        <v>232</v>
      </c>
      <c r="BV221" s="2208"/>
      <c r="BW221" s="2208"/>
      <c r="BX221" s="2208"/>
      <c r="BY221" s="2209"/>
      <c r="BZ221" s="2209"/>
      <c r="CA221" s="2209"/>
      <c r="CB221" s="2209"/>
      <c r="CC221" s="2209"/>
      <c r="CD221" s="2209"/>
      <c r="CE221" s="2209"/>
      <c r="CF221" s="2209"/>
      <c r="CG221" s="2209"/>
      <c r="CH221" s="2209"/>
      <c r="CI221" s="2209"/>
      <c r="CJ221" s="2209"/>
      <c r="CK221" s="2209"/>
      <c r="CL221" s="2209"/>
      <c r="CM221" s="2209"/>
      <c r="CN221" s="2209"/>
      <c r="CO221" s="2209"/>
      <c r="CP221" s="2209"/>
      <c r="CQ221" s="2209"/>
      <c r="CR221" s="2209"/>
      <c r="CS221" s="2209"/>
      <c r="CT221" s="2209"/>
      <c r="CU221" s="2209"/>
      <c r="CV221" s="2209"/>
      <c r="CW221" s="2209"/>
      <c r="CX221" s="2209"/>
      <c r="CY221" s="2209"/>
      <c r="CZ221" s="2209"/>
    </row>
    <row r="222" s="693" customFormat="true" ht="15" customHeight="true" x14ac:dyDescent="0.2">
      <c r="A222" s="2689" t="s">
        <v>36</v>
      </c>
      <c r="B222" s="1498" t="s">
        <v>15</v>
      </c>
      <c r="C222" s="1140" t="s">
        <v>35</v>
      </c>
      <c r="D222" s="1150" t="s">
        <v>35</v>
      </c>
      <c r="E222" s="1150" t="s">
        <v>35</v>
      </c>
      <c r="F222" s="1150" t="s">
        <v>35</v>
      </c>
      <c r="G222" s="1160" t="s">
        <v>35</v>
      </c>
      <c r="H222" s="1170" t="s">
        <v>35</v>
      </c>
      <c r="I222" s="1150" t="s">
        <v>35</v>
      </c>
      <c r="J222" s="1150" t="s">
        <v>35</v>
      </c>
      <c r="K222" s="1150" t="s">
        <v>35</v>
      </c>
      <c r="L222" s="1180" t="s">
        <v>35</v>
      </c>
      <c r="M222" s="1140" t="s">
        <v>35</v>
      </c>
      <c r="N222" s="1150" t="s">
        <v>35</v>
      </c>
      <c r="O222" s="1150" t="s">
        <v>35</v>
      </c>
      <c r="P222" s="1150" t="s">
        <v>35</v>
      </c>
      <c r="Q222" s="1160" t="s">
        <v>35</v>
      </c>
      <c r="R222" s="1170" t="s">
        <v>35</v>
      </c>
      <c r="S222" s="1150" t="s">
        <v>35</v>
      </c>
      <c r="T222" s="1150" t="s">
        <v>35</v>
      </c>
      <c r="U222" s="1180" t="s">
        <v>35</v>
      </c>
      <c r="V222" s="664"/>
      <c r="W222" s="664"/>
      <c r="X222" s="664"/>
      <c r="Y222" s="664"/>
      <c r="Z222" s="664"/>
      <c r="AA222" s="664"/>
      <c r="AB222" s="664"/>
      <c r="AC222" s="664"/>
      <c r="AD222" s="664"/>
      <c r="AE222" s="664"/>
      <c r="AF222" s="664"/>
      <c r="AG222" s="664"/>
      <c r="AH222" s="664"/>
      <c r="AI222" s="664"/>
      <c r="AJ222" s="664"/>
      <c r="AK222" s="664"/>
      <c r="AL222" s="664"/>
      <c r="AM222" s="664"/>
      <c r="AN222" s="664"/>
      <c r="AO222" s="664"/>
      <c r="AP222" s="664"/>
      <c r="AQ222" s="664"/>
      <c r="AR222" s="664"/>
      <c r="AS222" s="664"/>
      <c r="AT222" s="664"/>
      <c r="AU222" s="664"/>
      <c r="AV222" s="664"/>
      <c r="AW222" s="664"/>
      <c r="AX222" s="664"/>
      <c r="AY222" s="664"/>
      <c r="AZ222" s="216"/>
      <c r="BA222" s="2629" t="s">
        <v>36</v>
      </c>
      <c r="BB222" s="160" t="s">
        <v>15</v>
      </c>
      <c r="BC222" s="1209" t="s">
        <v>35</v>
      </c>
      <c r="BD222" s="1229" t="s">
        <v>35</v>
      </c>
      <c r="BE222" s="1229" t="s">
        <v>35</v>
      </c>
      <c r="BF222" s="1229" t="s">
        <v>35</v>
      </c>
      <c r="BG222" s="1250" t="s">
        <v>35</v>
      </c>
      <c r="BH222" s="1271" t="s">
        <v>35</v>
      </c>
      <c r="BI222" s="1229" t="s">
        <v>35</v>
      </c>
      <c r="BJ222" s="1229" t="s">
        <v>35</v>
      </c>
      <c r="BK222" s="1229" t="s">
        <v>35</v>
      </c>
      <c r="BL222" s="1250" t="s">
        <v>35</v>
      </c>
      <c r="BM222" s="1271" t="s">
        <v>35</v>
      </c>
      <c r="BN222" s="1229" t="s">
        <v>35</v>
      </c>
      <c r="BO222" s="1229" t="s">
        <v>35</v>
      </c>
      <c r="BP222" s="1229" t="s">
        <v>35</v>
      </c>
      <c r="BQ222" s="1250" t="s">
        <v>35</v>
      </c>
      <c r="BR222" s="1271" t="s">
        <v>35</v>
      </c>
      <c r="BS222" s="1229" t="s">
        <v>35</v>
      </c>
      <c r="BT222" s="1229" t="s">
        <v>35</v>
      </c>
      <c r="BU222" s="2144" t="s">
        <v>35</v>
      </c>
      <c r="BV222" s="2210"/>
      <c r="BW222" s="2210"/>
      <c r="BX222" s="2210"/>
      <c r="BY222" s="2211"/>
      <c r="BZ222" s="2211"/>
      <c r="CA222" s="2211"/>
      <c r="CB222" s="2211"/>
      <c r="CC222" s="2211"/>
      <c r="CD222" s="2211"/>
      <c r="CE222" s="2211"/>
      <c r="CF222" s="2211"/>
      <c r="CG222" s="2211"/>
      <c r="CH222" s="2211"/>
      <c r="CI222" s="2211"/>
      <c r="CJ222" s="2211"/>
      <c r="CK222" s="2211"/>
      <c r="CL222" s="2211"/>
      <c r="CM222" s="2211"/>
      <c r="CN222" s="2211"/>
      <c r="CO222" s="2211"/>
      <c r="CP222" s="2211"/>
      <c r="CQ222" s="2211"/>
      <c r="CR222" s="2211"/>
      <c r="CS222" s="2211"/>
      <c r="CT222" s="2211"/>
      <c r="CU222" s="2211"/>
      <c r="CV222" s="2211"/>
      <c r="CW222" s="2211"/>
      <c r="CX222" s="2211"/>
      <c r="CY222" s="2211"/>
      <c r="CZ222" s="2212"/>
    </row>
    <row r="223" s="693" customFormat="true" ht="15" customHeight="true" x14ac:dyDescent="0.2">
      <c r="A223" s="2690"/>
      <c r="B223" s="1499" t="s">
        <v>16</v>
      </c>
      <c r="C223" s="1141" t="s">
        <v>35</v>
      </c>
      <c r="D223" s="1151" t="s">
        <v>35</v>
      </c>
      <c r="E223" s="1151" t="s">
        <v>35</v>
      </c>
      <c r="F223" s="1151" t="s">
        <v>35</v>
      </c>
      <c r="G223" s="1161" t="s">
        <v>35</v>
      </c>
      <c r="H223" s="1171" t="s">
        <v>35</v>
      </c>
      <c r="I223" s="1151" t="s">
        <v>35</v>
      </c>
      <c r="J223" s="1151" t="s">
        <v>35</v>
      </c>
      <c r="K223" s="1151" t="s">
        <v>35</v>
      </c>
      <c r="L223" s="1181" t="s">
        <v>35</v>
      </c>
      <c r="M223" s="1141" t="s">
        <v>35</v>
      </c>
      <c r="N223" s="1151" t="s">
        <v>35</v>
      </c>
      <c r="O223" s="1151" t="s">
        <v>35</v>
      </c>
      <c r="P223" s="1151" t="s">
        <v>35</v>
      </c>
      <c r="Q223" s="1161" t="s">
        <v>35</v>
      </c>
      <c r="R223" s="1171" t="s">
        <v>35</v>
      </c>
      <c r="S223" s="1151" t="s">
        <v>35</v>
      </c>
      <c r="T223" s="1151" t="s">
        <v>35</v>
      </c>
      <c r="U223" s="1181" t="s">
        <v>35</v>
      </c>
      <c r="V223" s="664"/>
      <c r="W223" s="664"/>
      <c r="X223" s="664"/>
      <c r="Y223" s="664"/>
      <c r="Z223" s="664"/>
      <c r="AA223" s="664"/>
      <c r="AB223" s="664"/>
      <c r="AC223" s="664"/>
      <c r="AD223" s="664"/>
      <c r="AE223" s="664"/>
      <c r="AF223" s="664"/>
      <c r="AG223" s="664"/>
      <c r="AH223" s="664"/>
      <c r="AI223" s="664"/>
      <c r="AJ223" s="664"/>
      <c r="AK223" s="664"/>
      <c r="AL223" s="664"/>
      <c r="AM223" s="664"/>
      <c r="AN223" s="664"/>
      <c r="AO223" s="664"/>
      <c r="AP223" s="664"/>
      <c r="AQ223" s="664"/>
      <c r="AR223" s="664"/>
      <c r="AS223" s="664"/>
      <c r="AT223" s="664"/>
      <c r="AU223" s="664"/>
      <c r="AV223" s="664"/>
      <c r="AW223" s="664"/>
      <c r="AX223" s="664"/>
      <c r="AY223" s="664"/>
      <c r="AZ223" s="216"/>
      <c r="BA223" s="2630"/>
      <c r="BB223" s="161" t="s">
        <v>16</v>
      </c>
      <c r="BC223" s="1210" t="s">
        <v>35</v>
      </c>
      <c r="BD223" s="1230" t="s">
        <v>35</v>
      </c>
      <c r="BE223" s="1230" t="s">
        <v>35</v>
      </c>
      <c r="BF223" s="1230" t="s">
        <v>35</v>
      </c>
      <c r="BG223" s="1251" t="s">
        <v>35</v>
      </c>
      <c r="BH223" s="1272" t="s">
        <v>35</v>
      </c>
      <c r="BI223" s="1230" t="s">
        <v>35</v>
      </c>
      <c r="BJ223" s="1230" t="s">
        <v>35</v>
      </c>
      <c r="BK223" s="1230" t="s">
        <v>35</v>
      </c>
      <c r="BL223" s="1251" t="s">
        <v>35</v>
      </c>
      <c r="BM223" s="1272" t="s">
        <v>35</v>
      </c>
      <c r="BN223" s="1230" t="s">
        <v>35</v>
      </c>
      <c r="BO223" s="1230" t="s">
        <v>35</v>
      </c>
      <c r="BP223" s="1230" t="s">
        <v>35</v>
      </c>
      <c r="BQ223" s="1251" t="s">
        <v>35</v>
      </c>
      <c r="BR223" s="1272" t="s">
        <v>35</v>
      </c>
      <c r="BS223" s="1230" t="s">
        <v>35</v>
      </c>
      <c r="BT223" s="1230" t="s">
        <v>35</v>
      </c>
      <c r="BU223" s="2145" t="s">
        <v>35</v>
      </c>
      <c r="BV223" s="2213"/>
      <c r="BW223" s="2213"/>
      <c r="BX223" s="2213"/>
      <c r="BY223" s="2214"/>
      <c r="BZ223" s="2214"/>
      <c r="CA223" s="2214"/>
      <c r="CB223" s="2214"/>
      <c r="CC223" s="2214"/>
      <c r="CD223" s="2214"/>
      <c r="CE223" s="2214"/>
      <c r="CF223" s="2214"/>
      <c r="CG223" s="2214"/>
      <c r="CH223" s="2214"/>
      <c r="CI223" s="2214"/>
      <c r="CJ223" s="2214"/>
      <c r="CK223" s="2214"/>
      <c r="CL223" s="2214"/>
      <c r="CM223" s="2214"/>
      <c r="CN223" s="2214"/>
      <c r="CO223" s="2214"/>
      <c r="CP223" s="2214"/>
      <c r="CQ223" s="2214"/>
      <c r="CR223" s="2214"/>
      <c r="CS223" s="2214"/>
      <c r="CT223" s="2214"/>
      <c r="CU223" s="2214"/>
      <c r="CV223" s="2214"/>
      <c r="CW223" s="2214"/>
      <c r="CX223" s="2214"/>
      <c r="CY223" s="2214"/>
      <c r="CZ223" s="2215"/>
    </row>
    <row r="224" s="693" customFormat="true" ht="15" customHeight="true" x14ac:dyDescent="0.2">
      <c r="A224" s="2691"/>
      <c r="B224" s="1500" t="s">
        <v>20</v>
      </c>
      <c r="C224" s="1142" t="s">
        <v>35</v>
      </c>
      <c r="D224" s="1152" t="s">
        <v>35</v>
      </c>
      <c r="E224" s="1152" t="s">
        <v>35</v>
      </c>
      <c r="F224" s="1152" t="s">
        <v>35</v>
      </c>
      <c r="G224" s="1162" t="s">
        <v>35</v>
      </c>
      <c r="H224" s="1172" t="s">
        <v>35</v>
      </c>
      <c r="I224" s="1152" t="s">
        <v>35</v>
      </c>
      <c r="J224" s="1152" t="s">
        <v>35</v>
      </c>
      <c r="K224" s="1152" t="s">
        <v>35</v>
      </c>
      <c r="L224" s="1182" t="s">
        <v>35</v>
      </c>
      <c r="M224" s="1142" t="s">
        <v>35</v>
      </c>
      <c r="N224" s="1152" t="s">
        <v>35</v>
      </c>
      <c r="O224" s="1152" t="s">
        <v>35</v>
      </c>
      <c r="P224" s="1152" t="s">
        <v>35</v>
      </c>
      <c r="Q224" s="1162" t="s">
        <v>35</v>
      </c>
      <c r="R224" s="1172" t="s">
        <v>35</v>
      </c>
      <c r="S224" s="1152" t="s">
        <v>35</v>
      </c>
      <c r="T224" s="1152" t="s">
        <v>35</v>
      </c>
      <c r="U224" s="1182" t="s">
        <v>35</v>
      </c>
      <c r="V224" s="664"/>
      <c r="W224" s="664"/>
      <c r="X224" s="664"/>
      <c r="Y224" s="664"/>
      <c r="Z224" s="664"/>
      <c r="AA224" s="664"/>
      <c r="AB224" s="664"/>
      <c r="AC224" s="664"/>
      <c r="AD224" s="664"/>
      <c r="AE224" s="664"/>
      <c r="AF224" s="664"/>
      <c r="AG224" s="664"/>
      <c r="AH224" s="664"/>
      <c r="AI224" s="664"/>
      <c r="AJ224" s="664"/>
      <c r="AK224" s="664"/>
      <c r="AL224" s="664"/>
      <c r="AM224" s="664"/>
      <c r="AN224" s="664"/>
      <c r="AO224" s="664"/>
      <c r="AP224" s="664"/>
      <c r="AQ224" s="664"/>
      <c r="AR224" s="664"/>
      <c r="AS224" s="664"/>
      <c r="AT224" s="664"/>
      <c r="AU224" s="664"/>
      <c r="AV224" s="664"/>
      <c r="AW224" s="664"/>
      <c r="AX224" s="664"/>
      <c r="AY224" s="664"/>
      <c r="AZ224" s="216"/>
      <c r="BA224" s="2630"/>
      <c r="BB224" s="161" t="s">
        <v>20</v>
      </c>
      <c r="BC224" s="1210" t="s">
        <v>35</v>
      </c>
      <c r="BD224" s="1230" t="s">
        <v>35</v>
      </c>
      <c r="BE224" s="1230" t="s">
        <v>35</v>
      </c>
      <c r="BF224" s="1230" t="s">
        <v>35</v>
      </c>
      <c r="BG224" s="1251" t="s">
        <v>35</v>
      </c>
      <c r="BH224" s="1272" t="s">
        <v>35</v>
      </c>
      <c r="BI224" s="1230" t="s">
        <v>35</v>
      </c>
      <c r="BJ224" s="1230" t="s">
        <v>35</v>
      </c>
      <c r="BK224" s="1230" t="s">
        <v>35</v>
      </c>
      <c r="BL224" s="1251" t="s">
        <v>35</v>
      </c>
      <c r="BM224" s="1272" t="s">
        <v>35</v>
      </c>
      <c r="BN224" s="1230" t="s">
        <v>35</v>
      </c>
      <c r="BO224" s="1230" t="s">
        <v>35</v>
      </c>
      <c r="BP224" s="1230" t="s">
        <v>35</v>
      </c>
      <c r="BQ224" s="1251" t="s">
        <v>35</v>
      </c>
      <c r="BR224" s="1272" t="s">
        <v>35</v>
      </c>
      <c r="BS224" s="1230" t="s">
        <v>35</v>
      </c>
      <c r="BT224" s="1230" t="s">
        <v>35</v>
      </c>
      <c r="BU224" s="2145" t="s">
        <v>35</v>
      </c>
      <c r="BV224" s="2213"/>
      <c r="BW224" s="2213"/>
      <c r="BX224" s="2213"/>
      <c r="BY224" s="2214"/>
      <c r="BZ224" s="2214"/>
      <c r="CA224" s="2214"/>
      <c r="CB224" s="2214"/>
      <c r="CC224" s="2214"/>
      <c r="CD224" s="2214"/>
      <c r="CE224" s="2214"/>
      <c r="CF224" s="2214"/>
      <c r="CG224" s="2214"/>
      <c r="CH224" s="2214"/>
      <c r="CI224" s="2214"/>
      <c r="CJ224" s="2214"/>
      <c r="CK224" s="2214"/>
      <c r="CL224" s="2214"/>
      <c r="CM224" s="2214"/>
      <c r="CN224" s="2214"/>
      <c r="CO224" s="2214"/>
      <c r="CP224" s="2214"/>
      <c r="CQ224" s="2214"/>
      <c r="CR224" s="2214"/>
      <c r="CS224" s="2214"/>
      <c r="CT224" s="2214"/>
      <c r="CU224" s="2214"/>
      <c r="CV224" s="2214"/>
      <c r="CW224" s="2214"/>
      <c r="CX224" s="2214"/>
      <c r="CY224" s="2214"/>
      <c r="CZ224" s="2215"/>
    </row>
    <row r="225" s="693" customFormat="true" ht="15" customHeight="true" x14ac:dyDescent="0.2">
      <c r="A225" s="875"/>
      <c r="B225" s="891"/>
      <c r="C225" s="1072"/>
      <c r="D225" s="1073"/>
      <c r="E225" s="1073"/>
      <c r="F225" s="1073"/>
      <c r="G225" s="1074"/>
      <c r="H225" s="1075"/>
      <c r="I225" s="1073"/>
      <c r="J225" s="1073"/>
      <c r="K225" s="1073"/>
      <c r="L225" s="1076"/>
      <c r="M225" s="1077"/>
      <c r="N225" s="1073"/>
      <c r="O225" s="1073"/>
      <c r="P225" s="1073"/>
      <c r="Q225" s="1074"/>
      <c r="R225" s="1075"/>
      <c r="S225" s="1073"/>
      <c r="T225" s="1073"/>
      <c r="U225" s="2106"/>
      <c r="V225" s="664"/>
      <c r="W225" s="664"/>
      <c r="X225" s="664"/>
      <c r="Y225" s="664"/>
      <c r="Z225" s="664"/>
      <c r="AA225" s="664"/>
      <c r="AB225" s="664"/>
      <c r="AC225" s="664"/>
      <c r="AD225" s="664"/>
      <c r="AE225" s="664"/>
      <c r="AF225" s="664"/>
      <c r="AG225" s="664"/>
      <c r="AH225" s="664"/>
      <c r="AI225" s="664"/>
      <c r="AJ225" s="664"/>
      <c r="AK225" s="664"/>
      <c r="AL225" s="664"/>
      <c r="AM225" s="664"/>
      <c r="AN225" s="664"/>
      <c r="AO225" s="664"/>
      <c r="AP225" s="664"/>
      <c r="AQ225" s="664"/>
      <c r="AR225" s="664"/>
      <c r="AS225" s="664"/>
      <c r="AT225" s="664"/>
      <c r="AU225" s="664"/>
      <c r="AV225" s="664"/>
      <c r="AW225" s="664"/>
      <c r="AX225" s="664"/>
      <c r="AY225" s="664"/>
      <c r="AZ225" s="216"/>
      <c r="BA225" s="2630" t="s">
        <v>69</v>
      </c>
      <c r="BB225" s="161" t="s">
        <v>70</v>
      </c>
      <c r="BC225" s="1210" t="s">
        <v>35</v>
      </c>
      <c r="BD225" s="1230" t="s">
        <v>35</v>
      </c>
      <c r="BE225" s="1230" t="s">
        <v>35</v>
      </c>
      <c r="BF225" s="1230" t="s">
        <v>35</v>
      </c>
      <c r="BG225" s="1251" t="s">
        <v>35</v>
      </c>
      <c r="BH225" s="1272" t="s">
        <v>35</v>
      </c>
      <c r="BI225" s="1230" t="s">
        <v>35</v>
      </c>
      <c r="BJ225" s="1230" t="s">
        <v>35</v>
      </c>
      <c r="BK225" s="1230" t="s">
        <v>35</v>
      </c>
      <c r="BL225" s="1251" t="s">
        <v>35</v>
      </c>
      <c r="BM225" s="1272" t="s">
        <v>35</v>
      </c>
      <c r="BN225" s="1230" t="s">
        <v>35</v>
      </c>
      <c r="BO225" s="1230" t="s">
        <v>35</v>
      </c>
      <c r="BP225" s="1230" t="s">
        <v>35</v>
      </c>
      <c r="BQ225" s="1251" t="s">
        <v>35</v>
      </c>
      <c r="BR225" s="1272" t="s">
        <v>35</v>
      </c>
      <c r="BS225" s="1230" t="s">
        <v>35</v>
      </c>
      <c r="BT225" s="1230" t="s">
        <v>35</v>
      </c>
      <c r="BU225" s="2145" t="s">
        <v>35</v>
      </c>
      <c r="BV225" s="2216"/>
      <c r="BW225" s="2216"/>
      <c r="BX225" s="2216"/>
      <c r="BY225" s="2215"/>
      <c r="BZ225" s="2215"/>
      <c r="CA225" s="2215"/>
      <c r="CB225" s="2215"/>
      <c r="CC225" s="2215"/>
      <c r="CD225" s="2215"/>
      <c r="CE225" s="2215"/>
      <c r="CF225" s="2215"/>
      <c r="CG225" s="2215"/>
      <c r="CH225" s="2215"/>
      <c r="CI225" s="2215"/>
      <c r="CJ225" s="2215"/>
      <c r="CK225" s="2215"/>
      <c r="CL225" s="2215"/>
      <c r="CM225" s="2215"/>
      <c r="CN225" s="2215"/>
      <c r="CO225" s="2215"/>
      <c r="CP225" s="2215"/>
      <c r="CQ225" s="2215"/>
      <c r="CR225" s="2215"/>
      <c r="CS225" s="2215"/>
      <c r="CT225" s="2215"/>
      <c r="CU225" s="2215"/>
      <c r="CV225" s="2215"/>
      <c r="CW225" s="2215"/>
      <c r="CX225" s="2215"/>
      <c r="CY225" s="2215"/>
      <c r="CZ225" s="2215"/>
    </row>
    <row r="226" s="693" customFormat="true" ht="15" customHeight="true" x14ac:dyDescent="0.2">
      <c r="A226" s="1366"/>
      <c r="B226" s="1501"/>
      <c r="C226" s="1320"/>
      <c r="D226" s="1321"/>
      <c r="E226" s="1321"/>
      <c r="F226" s="1321"/>
      <c r="G226" s="1355"/>
      <c r="H226" s="1346"/>
      <c r="I226" s="1321"/>
      <c r="J226" s="1321"/>
      <c r="K226" s="1321"/>
      <c r="L226" s="1326"/>
      <c r="M226" s="1336"/>
      <c r="N226" s="1321"/>
      <c r="O226" s="1321"/>
      <c r="P226" s="1321"/>
      <c r="Q226" s="1355"/>
      <c r="R226" s="1346"/>
      <c r="S226" s="1321"/>
      <c r="T226" s="1321"/>
      <c r="U226" s="2275"/>
      <c r="V226" s="664"/>
      <c r="W226" s="664"/>
      <c r="X226" s="664"/>
      <c r="Y226" s="664"/>
      <c r="Z226" s="664"/>
      <c r="AA226" s="664"/>
      <c r="AB226" s="664"/>
      <c r="AC226" s="664"/>
      <c r="AD226" s="664"/>
      <c r="AE226" s="664"/>
      <c r="AF226" s="664"/>
      <c r="AG226" s="664"/>
      <c r="AH226" s="664"/>
      <c r="AI226" s="664"/>
      <c r="AJ226" s="664"/>
      <c r="AK226" s="664"/>
      <c r="AL226" s="664"/>
      <c r="AM226" s="664"/>
      <c r="AN226" s="664"/>
      <c r="AO226" s="664"/>
      <c r="AP226" s="664"/>
      <c r="AQ226" s="664"/>
      <c r="AR226" s="664"/>
      <c r="AS226" s="664"/>
      <c r="AT226" s="664"/>
      <c r="AU226" s="664"/>
      <c r="AV226" s="664"/>
      <c r="AW226" s="664"/>
      <c r="AX226" s="664"/>
      <c r="AY226" s="664"/>
      <c r="AZ226" s="216"/>
      <c r="BA226" s="2630"/>
      <c r="BB226" s="161" t="s">
        <v>71</v>
      </c>
      <c r="BC226" s="1210" t="s">
        <v>35</v>
      </c>
      <c r="BD226" s="1230" t="s">
        <v>35</v>
      </c>
      <c r="BE226" s="1230" t="s">
        <v>35</v>
      </c>
      <c r="BF226" s="1230" t="s">
        <v>35</v>
      </c>
      <c r="BG226" s="1251" t="s">
        <v>35</v>
      </c>
      <c r="BH226" s="1272" t="s">
        <v>35</v>
      </c>
      <c r="BI226" s="1230" t="s">
        <v>35</v>
      </c>
      <c r="BJ226" s="1230" t="s">
        <v>35</v>
      </c>
      <c r="BK226" s="1230" t="s">
        <v>35</v>
      </c>
      <c r="BL226" s="1251" t="s">
        <v>35</v>
      </c>
      <c r="BM226" s="1272" t="s">
        <v>35</v>
      </c>
      <c r="BN226" s="1230" t="s">
        <v>35</v>
      </c>
      <c r="BO226" s="1230" t="s">
        <v>35</v>
      </c>
      <c r="BP226" s="1230" t="s">
        <v>35</v>
      </c>
      <c r="BQ226" s="1251" t="s">
        <v>35</v>
      </c>
      <c r="BR226" s="1272" t="s">
        <v>35</v>
      </c>
      <c r="BS226" s="1230" t="s">
        <v>35</v>
      </c>
      <c r="BT226" s="1230" t="s">
        <v>35</v>
      </c>
      <c r="BU226" s="2145" t="s">
        <v>35</v>
      </c>
      <c r="BV226" s="2216"/>
      <c r="BW226" s="2216"/>
      <c r="BX226" s="2216"/>
      <c r="BY226" s="2215"/>
      <c r="BZ226" s="2215"/>
      <c r="CA226" s="2215"/>
      <c r="CB226" s="2215"/>
      <c r="CC226" s="2215"/>
      <c r="CD226" s="2215"/>
      <c r="CE226" s="2215"/>
      <c r="CF226" s="2215"/>
      <c r="CG226" s="2215"/>
      <c r="CH226" s="2215"/>
      <c r="CI226" s="2215"/>
      <c r="CJ226" s="2215"/>
      <c r="CK226" s="2215"/>
      <c r="CL226" s="2215"/>
      <c r="CM226" s="2215"/>
      <c r="CN226" s="2215"/>
      <c r="CO226" s="2215"/>
      <c r="CP226" s="2215"/>
      <c r="CQ226" s="2215"/>
      <c r="CR226" s="2215"/>
      <c r="CS226" s="2215"/>
      <c r="CT226" s="2215"/>
      <c r="CU226" s="2215"/>
      <c r="CV226" s="2215"/>
      <c r="CW226" s="2215"/>
      <c r="CX226" s="2215"/>
      <c r="CY226" s="2215"/>
      <c r="CZ226" s="2215"/>
    </row>
    <row r="227" s="693" customFormat="true" ht="15" customHeight="true" x14ac:dyDescent="0.2">
      <c r="A227" s="1367"/>
      <c r="B227" s="1502"/>
      <c r="C227" s="1322"/>
      <c r="D227" s="1323"/>
      <c r="E227" s="1323"/>
      <c r="F227" s="1323"/>
      <c r="G227" s="1356"/>
      <c r="H227" s="1347"/>
      <c r="I227" s="1323"/>
      <c r="J227" s="1323"/>
      <c r="K227" s="1323"/>
      <c r="L227" s="1327"/>
      <c r="M227" s="1337"/>
      <c r="N227" s="1323"/>
      <c r="O227" s="1323"/>
      <c r="P227" s="1323"/>
      <c r="Q227" s="1356"/>
      <c r="R227" s="1347"/>
      <c r="S227" s="1323"/>
      <c r="T227" s="1323"/>
      <c r="U227" s="2276"/>
      <c r="V227" s="664"/>
      <c r="W227" s="664"/>
      <c r="X227" s="664"/>
      <c r="Y227" s="664"/>
      <c r="Z227" s="664"/>
      <c r="AA227" s="664"/>
      <c r="AB227" s="664"/>
      <c r="AC227" s="664"/>
      <c r="AD227" s="664"/>
      <c r="AE227" s="664"/>
      <c r="AF227" s="664"/>
      <c r="AG227" s="664"/>
      <c r="AH227" s="664"/>
      <c r="AI227" s="664"/>
      <c r="AJ227" s="664"/>
      <c r="AK227" s="664"/>
      <c r="AL227" s="664"/>
      <c r="AM227" s="664"/>
      <c r="AN227" s="664"/>
      <c r="AO227" s="664"/>
      <c r="AP227" s="664"/>
      <c r="AQ227" s="664"/>
      <c r="AR227" s="664"/>
      <c r="AS227" s="664"/>
      <c r="AT227" s="664"/>
      <c r="AU227" s="664"/>
      <c r="AV227" s="664"/>
      <c r="AW227" s="664"/>
      <c r="AX227" s="664"/>
      <c r="AY227" s="664"/>
      <c r="AZ227" s="216"/>
      <c r="BA227" s="2630" t="s">
        <v>93</v>
      </c>
      <c r="BB227" s="161" t="s">
        <v>60</v>
      </c>
      <c r="BC227" s="1210" t="s">
        <v>35</v>
      </c>
      <c r="BD227" s="1230" t="s">
        <v>35</v>
      </c>
      <c r="BE227" s="1230" t="s">
        <v>35</v>
      </c>
      <c r="BF227" s="1230" t="s">
        <v>35</v>
      </c>
      <c r="BG227" s="1251" t="s">
        <v>35</v>
      </c>
      <c r="BH227" s="1272" t="s">
        <v>35</v>
      </c>
      <c r="BI227" s="1230" t="s">
        <v>35</v>
      </c>
      <c r="BJ227" s="1230" t="s">
        <v>35</v>
      </c>
      <c r="BK227" s="1230" t="s">
        <v>35</v>
      </c>
      <c r="BL227" s="1251" t="s">
        <v>35</v>
      </c>
      <c r="BM227" s="1272" t="s">
        <v>35</v>
      </c>
      <c r="BN227" s="1230" t="s">
        <v>35</v>
      </c>
      <c r="BO227" s="1230" t="s">
        <v>35</v>
      </c>
      <c r="BP227" s="1230" t="s">
        <v>35</v>
      </c>
      <c r="BQ227" s="1251" t="s">
        <v>35</v>
      </c>
      <c r="BR227" s="1272" t="s">
        <v>35</v>
      </c>
      <c r="BS227" s="1230" t="s">
        <v>35</v>
      </c>
      <c r="BT227" s="1230" t="s">
        <v>35</v>
      </c>
      <c r="BU227" s="2145" t="s">
        <v>35</v>
      </c>
      <c r="BV227" s="2216"/>
      <c r="BW227" s="2216"/>
      <c r="BX227" s="2216"/>
      <c r="BY227" s="2215"/>
      <c r="BZ227" s="2215"/>
      <c r="CA227" s="2215"/>
      <c r="CB227" s="2215"/>
      <c r="CC227" s="2215"/>
      <c r="CD227" s="2215"/>
      <c r="CE227" s="2215"/>
      <c r="CF227" s="2215"/>
      <c r="CG227" s="2215"/>
      <c r="CH227" s="2215"/>
      <c r="CI227" s="2215"/>
      <c r="CJ227" s="2215"/>
      <c r="CK227" s="2215"/>
      <c r="CL227" s="2215"/>
      <c r="CM227" s="2215"/>
      <c r="CN227" s="2215"/>
      <c r="CO227" s="2215"/>
      <c r="CP227" s="2215"/>
      <c r="CQ227" s="2215"/>
      <c r="CR227" s="2215"/>
      <c r="CS227" s="2215"/>
      <c r="CT227" s="2215"/>
      <c r="CU227" s="2215"/>
      <c r="CV227" s="2215"/>
      <c r="CW227" s="2215"/>
      <c r="CX227" s="2215"/>
      <c r="CY227" s="2215"/>
      <c r="CZ227" s="2215"/>
    </row>
    <row r="228" s="693" customFormat="true" ht="15" customHeight="true" x14ac:dyDescent="0.2">
      <c r="A228" s="1368"/>
      <c r="B228" s="1503"/>
      <c r="C228" s="1078"/>
      <c r="D228" s="1079"/>
      <c r="E228" s="1079"/>
      <c r="F228" s="1079"/>
      <c r="G228" s="1080"/>
      <c r="H228" s="1081"/>
      <c r="I228" s="1079"/>
      <c r="J228" s="1079"/>
      <c r="K228" s="1079"/>
      <c r="L228" s="1082"/>
      <c r="M228" s="1078"/>
      <c r="N228" s="1079"/>
      <c r="O228" s="1079"/>
      <c r="P228" s="1079"/>
      <c r="Q228" s="1080"/>
      <c r="R228" s="1081"/>
      <c r="S228" s="1079"/>
      <c r="T228" s="1079"/>
      <c r="U228" s="1082"/>
      <c r="V228" s="664"/>
      <c r="W228" s="664"/>
      <c r="X228" s="664"/>
      <c r="Y228" s="664"/>
      <c r="Z228" s="664"/>
      <c r="AA228" s="664"/>
      <c r="AB228" s="664"/>
      <c r="AC228" s="664"/>
      <c r="AD228" s="664"/>
      <c r="AE228" s="664"/>
      <c r="AF228" s="664"/>
      <c r="AG228" s="664"/>
      <c r="AH228" s="664"/>
      <c r="AI228" s="664"/>
      <c r="AJ228" s="664"/>
      <c r="AK228" s="664"/>
      <c r="AL228" s="664"/>
      <c r="AM228" s="664"/>
      <c r="AN228" s="664"/>
      <c r="AO228" s="664"/>
      <c r="AP228" s="664"/>
      <c r="AQ228" s="664"/>
      <c r="AR228" s="664"/>
      <c r="AS228" s="664"/>
      <c r="AT228" s="664"/>
      <c r="AU228" s="664"/>
      <c r="AV228" s="664"/>
      <c r="AW228" s="664"/>
      <c r="AX228" s="664"/>
      <c r="AY228" s="664"/>
      <c r="AZ228" s="216"/>
      <c r="BA228" s="2630"/>
      <c r="BB228" s="161" t="s">
        <v>90</v>
      </c>
      <c r="BC228" s="1210" t="s">
        <v>35</v>
      </c>
      <c r="BD228" s="1230" t="s">
        <v>35</v>
      </c>
      <c r="BE228" s="1230" t="s">
        <v>35</v>
      </c>
      <c r="BF228" s="1230" t="s">
        <v>35</v>
      </c>
      <c r="BG228" s="1251" t="s">
        <v>35</v>
      </c>
      <c r="BH228" s="1272" t="s">
        <v>35</v>
      </c>
      <c r="BI228" s="1230" t="s">
        <v>35</v>
      </c>
      <c r="BJ228" s="1230" t="s">
        <v>35</v>
      </c>
      <c r="BK228" s="1230" t="s">
        <v>35</v>
      </c>
      <c r="BL228" s="1251" t="s">
        <v>35</v>
      </c>
      <c r="BM228" s="1272" t="s">
        <v>35</v>
      </c>
      <c r="BN228" s="1230" t="s">
        <v>35</v>
      </c>
      <c r="BO228" s="1230" t="s">
        <v>35</v>
      </c>
      <c r="BP228" s="1230" t="s">
        <v>35</v>
      </c>
      <c r="BQ228" s="1251" t="s">
        <v>35</v>
      </c>
      <c r="BR228" s="1272" t="s">
        <v>35</v>
      </c>
      <c r="BS228" s="1230" t="s">
        <v>35</v>
      </c>
      <c r="BT228" s="1230" t="s">
        <v>35</v>
      </c>
      <c r="BU228" s="2145" t="s">
        <v>35</v>
      </c>
      <c r="BV228" s="2216"/>
      <c r="BW228" s="2216"/>
      <c r="BX228" s="2216"/>
      <c r="BY228" s="2215"/>
      <c r="BZ228" s="2215"/>
      <c r="CA228" s="2215"/>
      <c r="CB228" s="2215"/>
      <c r="CC228" s="2215"/>
      <c r="CD228" s="2215"/>
      <c r="CE228" s="2215"/>
      <c r="CF228" s="2215"/>
      <c r="CG228" s="2215"/>
      <c r="CH228" s="2215"/>
      <c r="CI228" s="2215"/>
      <c r="CJ228" s="2215"/>
      <c r="CK228" s="2215"/>
      <c r="CL228" s="2215"/>
      <c r="CM228" s="2215"/>
      <c r="CN228" s="2215"/>
      <c r="CO228" s="2215"/>
      <c r="CP228" s="2215"/>
      <c r="CQ228" s="2215"/>
      <c r="CR228" s="2215"/>
      <c r="CS228" s="2215"/>
      <c r="CT228" s="2215"/>
      <c r="CU228" s="2215"/>
      <c r="CV228" s="2215"/>
      <c r="CW228" s="2215"/>
      <c r="CX228" s="2215"/>
      <c r="CY228" s="2215"/>
      <c r="CZ228" s="2215"/>
    </row>
    <row r="229" s="693" customFormat="true" ht="15" customHeight="true" x14ac:dyDescent="0.2">
      <c r="A229" s="1369"/>
      <c r="B229" s="1504"/>
      <c r="C229" s="1062"/>
      <c r="D229" s="1063"/>
      <c r="E229" s="1063"/>
      <c r="F229" s="1063"/>
      <c r="G229" s="1064"/>
      <c r="H229" s="1065"/>
      <c r="I229" s="1063"/>
      <c r="J229" s="1063"/>
      <c r="K229" s="1063"/>
      <c r="L229" s="1066"/>
      <c r="M229" s="1062"/>
      <c r="N229" s="1063"/>
      <c r="O229" s="1063"/>
      <c r="P229" s="1063"/>
      <c r="Q229" s="1064"/>
      <c r="R229" s="1065"/>
      <c r="S229" s="1063"/>
      <c r="T229" s="1063"/>
      <c r="U229" s="1066"/>
      <c r="V229" s="664"/>
      <c r="W229" s="664"/>
      <c r="X229" s="664"/>
      <c r="Y229" s="664"/>
      <c r="Z229" s="664"/>
      <c r="AA229" s="664"/>
      <c r="AB229" s="664"/>
      <c r="AC229" s="664"/>
      <c r="AD229" s="664"/>
      <c r="AE229" s="664"/>
      <c r="AF229" s="664"/>
      <c r="AG229" s="664"/>
      <c r="AH229" s="664"/>
      <c r="AI229" s="664"/>
      <c r="AJ229" s="664"/>
      <c r="AK229" s="664"/>
      <c r="AL229" s="664"/>
      <c r="AM229" s="664"/>
      <c r="AN229" s="664"/>
      <c r="AO229" s="664"/>
      <c r="AP229" s="664"/>
      <c r="AQ229" s="664"/>
      <c r="AR229" s="664"/>
      <c r="AS229" s="664"/>
      <c r="AT229" s="664"/>
      <c r="AU229" s="664"/>
      <c r="AV229" s="664"/>
      <c r="AW229" s="664"/>
      <c r="AX229" s="664"/>
      <c r="AY229" s="664"/>
      <c r="AZ229" s="216"/>
      <c r="BA229" s="2630"/>
      <c r="BB229" s="161" t="s">
        <v>91</v>
      </c>
      <c r="BC229" s="1210" t="s">
        <v>35</v>
      </c>
      <c r="BD229" s="1230" t="s">
        <v>35</v>
      </c>
      <c r="BE229" s="1230" t="s">
        <v>35</v>
      </c>
      <c r="BF229" s="1230" t="s">
        <v>35</v>
      </c>
      <c r="BG229" s="1251" t="s">
        <v>35</v>
      </c>
      <c r="BH229" s="1272" t="s">
        <v>35</v>
      </c>
      <c r="BI229" s="1230" t="s">
        <v>35</v>
      </c>
      <c r="BJ229" s="1230" t="s">
        <v>35</v>
      </c>
      <c r="BK229" s="1230" t="s">
        <v>35</v>
      </c>
      <c r="BL229" s="1251" t="s">
        <v>35</v>
      </c>
      <c r="BM229" s="1272" t="s">
        <v>35</v>
      </c>
      <c r="BN229" s="1230" t="s">
        <v>35</v>
      </c>
      <c r="BO229" s="1230" t="s">
        <v>35</v>
      </c>
      <c r="BP229" s="1230" t="s">
        <v>35</v>
      </c>
      <c r="BQ229" s="1251" t="s">
        <v>35</v>
      </c>
      <c r="BR229" s="1272" t="s">
        <v>35</v>
      </c>
      <c r="BS229" s="1230" t="s">
        <v>35</v>
      </c>
      <c r="BT229" s="1230" t="s">
        <v>35</v>
      </c>
      <c r="BU229" s="2145" t="s">
        <v>35</v>
      </c>
      <c r="BV229" s="2216"/>
      <c r="BW229" s="2216"/>
      <c r="BX229" s="2216"/>
      <c r="BY229" s="2215"/>
      <c r="BZ229" s="2215"/>
      <c r="CA229" s="2215"/>
      <c r="CB229" s="2215"/>
      <c r="CC229" s="2215"/>
      <c r="CD229" s="2215"/>
      <c r="CE229" s="2215"/>
      <c r="CF229" s="2215"/>
      <c r="CG229" s="2215"/>
      <c r="CH229" s="2215"/>
      <c r="CI229" s="2215"/>
      <c r="CJ229" s="2215"/>
      <c r="CK229" s="2215"/>
      <c r="CL229" s="2215"/>
      <c r="CM229" s="2215"/>
      <c r="CN229" s="2215"/>
      <c r="CO229" s="2215"/>
      <c r="CP229" s="2215"/>
      <c r="CQ229" s="2215"/>
      <c r="CR229" s="2215"/>
      <c r="CS229" s="2215"/>
      <c r="CT229" s="2215"/>
      <c r="CU229" s="2215"/>
      <c r="CV229" s="2215"/>
      <c r="CW229" s="2215"/>
      <c r="CX229" s="2215"/>
      <c r="CY229" s="2215"/>
      <c r="CZ229" s="2215"/>
    </row>
    <row r="230" s="693" customFormat="true" ht="15" customHeight="true" x14ac:dyDescent="0.2">
      <c r="A230" s="1370"/>
      <c r="B230" s="1505"/>
      <c r="C230" s="1067"/>
      <c r="D230" s="1068"/>
      <c r="E230" s="1068"/>
      <c r="F230" s="1068"/>
      <c r="G230" s="1069"/>
      <c r="H230" s="1070"/>
      <c r="I230" s="1068"/>
      <c r="J230" s="1068"/>
      <c r="K230" s="1068"/>
      <c r="L230" s="1071"/>
      <c r="M230" s="1067"/>
      <c r="N230" s="1068"/>
      <c r="O230" s="1068"/>
      <c r="P230" s="1068"/>
      <c r="Q230" s="1069"/>
      <c r="R230" s="1070"/>
      <c r="S230" s="1068"/>
      <c r="T230" s="1068"/>
      <c r="U230" s="1071"/>
      <c r="V230" s="664"/>
      <c r="W230" s="664"/>
      <c r="X230" s="664"/>
      <c r="Y230" s="664"/>
      <c r="Z230" s="664"/>
      <c r="AA230" s="664"/>
      <c r="AB230" s="664"/>
      <c r="AC230" s="664"/>
      <c r="AD230" s="664"/>
      <c r="AE230" s="664"/>
      <c r="AF230" s="664"/>
      <c r="AG230" s="664"/>
      <c r="AH230" s="664"/>
      <c r="AI230" s="664"/>
      <c r="AJ230" s="664"/>
      <c r="AK230" s="664"/>
      <c r="AL230" s="664"/>
      <c r="AM230" s="664"/>
      <c r="AN230" s="664"/>
      <c r="AO230" s="664"/>
      <c r="AP230" s="664"/>
      <c r="AQ230" s="664"/>
      <c r="AR230" s="664"/>
      <c r="AS230" s="664"/>
      <c r="AT230" s="664"/>
      <c r="AU230" s="664"/>
      <c r="AV230" s="664"/>
      <c r="AW230" s="664"/>
      <c r="AX230" s="664"/>
      <c r="AY230" s="664"/>
      <c r="AZ230" s="216"/>
      <c r="BA230" s="2630"/>
      <c r="BB230" s="161" t="s">
        <v>92</v>
      </c>
      <c r="BC230" s="1210" t="s">
        <v>35</v>
      </c>
      <c r="BD230" s="1230" t="s">
        <v>35</v>
      </c>
      <c r="BE230" s="1230" t="s">
        <v>35</v>
      </c>
      <c r="BF230" s="1230" t="s">
        <v>35</v>
      </c>
      <c r="BG230" s="1251" t="s">
        <v>35</v>
      </c>
      <c r="BH230" s="1272" t="s">
        <v>35</v>
      </c>
      <c r="BI230" s="1230" t="s">
        <v>35</v>
      </c>
      <c r="BJ230" s="1230" t="s">
        <v>35</v>
      </c>
      <c r="BK230" s="1230" t="s">
        <v>35</v>
      </c>
      <c r="BL230" s="1251" t="s">
        <v>35</v>
      </c>
      <c r="BM230" s="1272" t="s">
        <v>35</v>
      </c>
      <c r="BN230" s="1230" t="s">
        <v>35</v>
      </c>
      <c r="BO230" s="1230" t="s">
        <v>35</v>
      </c>
      <c r="BP230" s="1230" t="s">
        <v>35</v>
      </c>
      <c r="BQ230" s="1251" t="s">
        <v>35</v>
      </c>
      <c r="BR230" s="1272" t="s">
        <v>35</v>
      </c>
      <c r="BS230" s="1230" t="s">
        <v>35</v>
      </c>
      <c r="BT230" s="1230" t="s">
        <v>35</v>
      </c>
      <c r="BU230" s="2145" t="s">
        <v>35</v>
      </c>
      <c r="BV230" s="2216"/>
      <c r="BW230" s="2216"/>
      <c r="BX230" s="2216"/>
      <c r="BY230" s="2215"/>
      <c r="BZ230" s="2215"/>
      <c r="CA230" s="2215"/>
      <c r="CB230" s="2215"/>
      <c r="CC230" s="2215"/>
      <c r="CD230" s="2215"/>
      <c r="CE230" s="2215"/>
      <c r="CF230" s="2215"/>
      <c r="CG230" s="2215"/>
      <c r="CH230" s="2215"/>
      <c r="CI230" s="2215"/>
      <c r="CJ230" s="2215"/>
      <c r="CK230" s="2215"/>
      <c r="CL230" s="2215"/>
      <c r="CM230" s="2215"/>
      <c r="CN230" s="2215"/>
      <c r="CO230" s="2215"/>
      <c r="CP230" s="2215"/>
      <c r="CQ230" s="2215"/>
      <c r="CR230" s="2215"/>
      <c r="CS230" s="2215"/>
      <c r="CT230" s="2215"/>
      <c r="CU230" s="2215"/>
      <c r="CV230" s="2215"/>
      <c r="CW230" s="2215"/>
      <c r="CX230" s="2215"/>
      <c r="CY230" s="2215"/>
      <c r="CZ230" s="2215"/>
    </row>
    <row r="231" s="693" customFormat="true" ht="15" customHeight="true" x14ac:dyDescent="0.2">
      <c r="A231" s="869"/>
      <c r="B231" s="892"/>
      <c r="C231" s="790"/>
      <c r="D231" s="791"/>
      <c r="E231" s="791"/>
      <c r="F231" s="791"/>
      <c r="G231" s="846"/>
      <c r="H231" s="831"/>
      <c r="I231" s="791"/>
      <c r="J231" s="791"/>
      <c r="K231" s="791"/>
      <c r="L231" s="802"/>
      <c r="M231" s="816"/>
      <c r="N231" s="791"/>
      <c r="O231" s="791"/>
      <c r="P231" s="791"/>
      <c r="Q231" s="846"/>
      <c r="R231" s="831"/>
      <c r="S231" s="791"/>
      <c r="T231" s="791"/>
      <c r="U231" s="2109"/>
      <c r="V231" s="664"/>
      <c r="W231" s="664"/>
      <c r="X231" s="664"/>
      <c r="Y231" s="664"/>
      <c r="Z231" s="664"/>
      <c r="AA231" s="664"/>
      <c r="AB231" s="664"/>
      <c r="AC231" s="664"/>
      <c r="AD231" s="664"/>
      <c r="AE231" s="664"/>
      <c r="AF231" s="664"/>
      <c r="AG231" s="664"/>
      <c r="AH231" s="664"/>
      <c r="AI231" s="664"/>
      <c r="AJ231" s="664"/>
      <c r="AK231" s="664"/>
      <c r="AL231" s="664"/>
      <c r="AM231" s="664"/>
      <c r="AN231" s="664"/>
      <c r="AO231" s="664"/>
      <c r="AP231" s="664"/>
      <c r="AQ231" s="664"/>
      <c r="AR231" s="664"/>
      <c r="AS231" s="664"/>
      <c r="AT231" s="664"/>
      <c r="AU231" s="664"/>
      <c r="AV231" s="664"/>
      <c r="AW231" s="664"/>
      <c r="AX231" s="664"/>
      <c r="AY231" s="664"/>
      <c r="AZ231" s="216"/>
      <c r="BA231" s="699"/>
      <c r="BB231" s="161"/>
      <c r="BC231" s="345"/>
      <c r="BD231" s="309"/>
      <c r="BE231" s="309"/>
      <c r="BF231" s="309"/>
      <c r="BG231" s="346"/>
      <c r="BH231" s="354"/>
      <c r="BI231" s="309"/>
      <c r="BJ231" s="309"/>
      <c r="BK231" s="309"/>
      <c r="BL231" s="346"/>
      <c r="BM231" s="354"/>
      <c r="BN231" s="309"/>
      <c r="BO231" s="309"/>
      <c r="BP231" s="309"/>
      <c r="BQ231" s="346"/>
      <c r="BR231" s="354"/>
      <c r="BS231" s="309"/>
      <c r="BT231" s="309"/>
      <c r="BU231" s="2146"/>
      <c r="BV231" s="2217"/>
      <c r="BW231" s="2217"/>
      <c r="BX231" s="2217"/>
      <c r="BY231" s="2218"/>
      <c r="BZ231" s="2218"/>
      <c r="CA231" s="2218"/>
      <c r="CB231" s="2218"/>
      <c r="CC231" s="2218"/>
      <c r="CD231" s="2218"/>
      <c r="CE231" s="2218"/>
      <c r="CF231" s="2218"/>
      <c r="CG231" s="2218"/>
      <c r="CH231" s="2218"/>
      <c r="CI231" s="2218"/>
      <c r="CJ231" s="2218"/>
      <c r="CK231" s="2218"/>
      <c r="CL231" s="2218"/>
      <c r="CM231" s="2218"/>
      <c r="CN231" s="2218"/>
      <c r="CO231" s="2218"/>
      <c r="CP231" s="2218"/>
      <c r="CQ231" s="2218"/>
      <c r="CR231" s="2218"/>
      <c r="CS231" s="2218"/>
      <c r="CT231" s="2218"/>
      <c r="CU231" s="2218"/>
      <c r="CV231" s="2218"/>
      <c r="CW231" s="2218"/>
      <c r="CX231" s="2218"/>
      <c r="CY231" s="2218"/>
      <c r="CZ231" s="2218"/>
    </row>
    <row r="232" s="693" customFormat="true" ht="15" customHeight="true" x14ac:dyDescent="0.2">
      <c r="A232" s="870"/>
      <c r="B232" s="893"/>
      <c r="C232" s="792"/>
      <c r="D232" s="793"/>
      <c r="E232" s="793"/>
      <c r="F232" s="793"/>
      <c r="G232" s="847"/>
      <c r="H232" s="832"/>
      <c r="I232" s="793"/>
      <c r="J232" s="793"/>
      <c r="K232" s="793"/>
      <c r="L232" s="803"/>
      <c r="M232" s="817"/>
      <c r="N232" s="793"/>
      <c r="O232" s="793"/>
      <c r="P232" s="793"/>
      <c r="Q232" s="847"/>
      <c r="R232" s="832"/>
      <c r="S232" s="793"/>
      <c r="T232" s="793"/>
      <c r="U232" s="2110"/>
      <c r="V232" s="664"/>
      <c r="W232" s="664"/>
      <c r="X232" s="664"/>
      <c r="Y232" s="664"/>
      <c r="Z232" s="664"/>
      <c r="AA232" s="664"/>
      <c r="AB232" s="664"/>
      <c r="AC232" s="664"/>
      <c r="AD232" s="664"/>
      <c r="AE232" s="664"/>
      <c r="AF232" s="664"/>
      <c r="AG232" s="664"/>
      <c r="AH232" s="664"/>
      <c r="AI232" s="664"/>
      <c r="AJ232" s="664"/>
      <c r="AK232" s="664"/>
      <c r="AL232" s="664"/>
      <c r="AM232" s="664"/>
      <c r="AN232" s="664"/>
      <c r="AO232" s="664"/>
      <c r="AP232" s="664"/>
      <c r="AQ232" s="664"/>
      <c r="AR232" s="664"/>
      <c r="AS232" s="664"/>
      <c r="AT232" s="664"/>
      <c r="AU232" s="664"/>
      <c r="AV232" s="664"/>
      <c r="AW232" s="664"/>
      <c r="AX232" s="664"/>
      <c r="AY232" s="664"/>
      <c r="AZ232" s="216"/>
      <c r="BA232" s="477"/>
      <c r="BB232" s="161"/>
      <c r="BC232" s="345"/>
      <c r="BD232" s="309"/>
      <c r="BE232" s="309"/>
      <c r="BF232" s="309"/>
      <c r="BG232" s="346"/>
      <c r="BH232" s="354"/>
      <c r="BI232" s="309"/>
      <c r="BJ232" s="309"/>
      <c r="BK232" s="309"/>
      <c r="BL232" s="346"/>
      <c r="BM232" s="354"/>
      <c r="BN232" s="309"/>
      <c r="BO232" s="309"/>
      <c r="BP232" s="309"/>
      <c r="BQ232" s="346"/>
      <c r="BR232" s="354"/>
      <c r="BS232" s="309"/>
      <c r="BT232" s="309"/>
      <c r="BU232" s="2146"/>
      <c r="BV232" s="2217"/>
      <c r="BW232" s="2217"/>
      <c r="BX232" s="2217"/>
      <c r="BY232" s="2218"/>
      <c r="BZ232" s="2218"/>
      <c r="CA232" s="2218"/>
      <c r="CB232" s="2218"/>
      <c r="CC232" s="2218"/>
      <c r="CD232" s="2218"/>
      <c r="CE232" s="2218"/>
      <c r="CF232" s="2218"/>
      <c r="CG232" s="2218"/>
      <c r="CH232" s="2218"/>
      <c r="CI232" s="2218"/>
      <c r="CJ232" s="2218"/>
      <c r="CK232" s="2218"/>
      <c r="CL232" s="2218"/>
      <c r="CM232" s="2218"/>
      <c r="CN232" s="2218"/>
      <c r="CO232" s="2218"/>
      <c r="CP232" s="2218"/>
      <c r="CQ232" s="2218"/>
      <c r="CR232" s="2218"/>
      <c r="CS232" s="2218"/>
      <c r="CT232" s="2218"/>
      <c r="CU232" s="2218"/>
      <c r="CV232" s="2218"/>
      <c r="CW232" s="2218"/>
      <c r="CX232" s="2218"/>
      <c r="CY232" s="2218"/>
      <c r="CZ232" s="2218"/>
    </row>
    <row r="233" s="693" customFormat="true" ht="15" customHeight="true" x14ac:dyDescent="0.2">
      <c r="A233" s="871"/>
      <c r="B233" s="894"/>
      <c r="C233" s="1083"/>
      <c r="D233" s="1084"/>
      <c r="E233" s="1084"/>
      <c r="F233" s="1084"/>
      <c r="G233" s="1085"/>
      <c r="H233" s="1086"/>
      <c r="I233" s="1084"/>
      <c r="J233" s="1084"/>
      <c r="K233" s="1084"/>
      <c r="L233" s="1087"/>
      <c r="M233" s="1088"/>
      <c r="N233" s="1084"/>
      <c r="O233" s="1084"/>
      <c r="P233" s="1084"/>
      <c r="Q233" s="1085"/>
      <c r="R233" s="1086"/>
      <c r="S233" s="1084"/>
      <c r="T233" s="1084"/>
      <c r="U233" s="2111"/>
      <c r="V233" s="664"/>
      <c r="W233" s="664"/>
      <c r="X233" s="664"/>
      <c r="Y233" s="664"/>
      <c r="Z233" s="664"/>
      <c r="AA233" s="664"/>
      <c r="AB233" s="664"/>
      <c r="AC233" s="664"/>
      <c r="AD233" s="664"/>
      <c r="AE233" s="664"/>
      <c r="AF233" s="664"/>
      <c r="AG233" s="664"/>
      <c r="AH233" s="664"/>
      <c r="AI233" s="664"/>
      <c r="AJ233" s="664"/>
      <c r="AK233" s="664"/>
      <c r="AL233" s="664"/>
      <c r="AM233" s="664"/>
      <c r="AN233" s="664"/>
      <c r="AO233" s="664"/>
      <c r="AP233" s="664"/>
      <c r="AQ233" s="664"/>
      <c r="AR233" s="664"/>
      <c r="AS233" s="664"/>
      <c r="AT233" s="664"/>
      <c r="AU233" s="664"/>
      <c r="AV233" s="664"/>
      <c r="AW233" s="664"/>
      <c r="AX233" s="664"/>
      <c r="AY233" s="664"/>
      <c r="AZ233" s="216"/>
      <c r="BA233" s="477"/>
      <c r="BB233" s="161"/>
      <c r="BC233" s="345"/>
      <c r="BD233" s="309"/>
      <c r="BE233" s="309"/>
      <c r="BF233" s="309"/>
      <c r="BG233" s="346"/>
      <c r="BH233" s="354"/>
      <c r="BI233" s="309"/>
      <c r="BJ233" s="309"/>
      <c r="BK233" s="309"/>
      <c r="BL233" s="346"/>
      <c r="BM233" s="354"/>
      <c r="BN233" s="309"/>
      <c r="BO233" s="309"/>
      <c r="BP233" s="309"/>
      <c r="BQ233" s="346"/>
      <c r="BR233" s="354"/>
      <c r="BS233" s="309"/>
      <c r="BT233" s="309"/>
      <c r="BU233" s="2146"/>
      <c r="BV233" s="2217"/>
      <c r="BW233" s="2217"/>
      <c r="BX233" s="2217"/>
      <c r="BY233" s="2218"/>
      <c r="BZ233" s="2218"/>
      <c r="CA233" s="2218"/>
      <c r="CB233" s="2218"/>
      <c r="CC233" s="2218"/>
      <c r="CD233" s="2218"/>
      <c r="CE233" s="2218"/>
      <c r="CF233" s="2218"/>
      <c r="CG233" s="2218"/>
      <c r="CH233" s="2218"/>
      <c r="CI233" s="2218"/>
      <c r="CJ233" s="2218"/>
      <c r="CK233" s="2218"/>
      <c r="CL233" s="2218"/>
      <c r="CM233" s="2218"/>
      <c r="CN233" s="2218"/>
      <c r="CO233" s="2218"/>
      <c r="CP233" s="2218"/>
      <c r="CQ233" s="2218"/>
      <c r="CR233" s="2218"/>
      <c r="CS233" s="2218"/>
      <c r="CT233" s="2218"/>
      <c r="CU233" s="2218"/>
      <c r="CV233" s="2218"/>
      <c r="CW233" s="2218"/>
      <c r="CX233" s="2218"/>
      <c r="CY233" s="2218"/>
      <c r="CZ233" s="2218"/>
    </row>
    <row r="234" s="693" customFormat="true" ht="15" customHeight="true" x14ac:dyDescent="0.2">
      <c r="A234" s="872"/>
      <c r="B234" s="895"/>
      <c r="C234" s="1089"/>
      <c r="D234" s="1090"/>
      <c r="E234" s="1090"/>
      <c r="F234" s="1090"/>
      <c r="G234" s="1091"/>
      <c r="H234" s="1092"/>
      <c r="I234" s="1090"/>
      <c r="J234" s="1090"/>
      <c r="K234" s="1090"/>
      <c r="L234" s="1093"/>
      <c r="M234" s="1094"/>
      <c r="N234" s="1090"/>
      <c r="O234" s="1090"/>
      <c r="P234" s="1090"/>
      <c r="Q234" s="1091"/>
      <c r="R234" s="1092"/>
      <c r="S234" s="1090"/>
      <c r="T234" s="1090"/>
      <c r="U234" s="2112"/>
      <c r="V234" s="664"/>
      <c r="W234" s="664"/>
      <c r="X234" s="664"/>
      <c r="Y234" s="664"/>
      <c r="Z234" s="664"/>
      <c r="AA234" s="664"/>
      <c r="AB234" s="664"/>
      <c r="AC234" s="664"/>
      <c r="AD234" s="664"/>
      <c r="AE234" s="664"/>
      <c r="AF234" s="664"/>
      <c r="AG234" s="664"/>
      <c r="AH234" s="664"/>
      <c r="AI234" s="664"/>
      <c r="AJ234" s="664"/>
      <c r="AK234" s="664"/>
      <c r="AL234" s="664"/>
      <c r="AM234" s="664"/>
      <c r="AN234" s="664"/>
      <c r="AO234" s="664"/>
      <c r="AP234" s="664"/>
      <c r="AQ234" s="664"/>
      <c r="AR234" s="664"/>
      <c r="AS234" s="664"/>
      <c r="AT234" s="664"/>
      <c r="AU234" s="664"/>
      <c r="AV234" s="664"/>
      <c r="AW234" s="664"/>
      <c r="AX234" s="664"/>
      <c r="AY234" s="664"/>
      <c r="AZ234" s="216"/>
      <c r="BA234" s="477"/>
      <c r="BB234" s="161"/>
      <c r="BC234" s="345"/>
      <c r="BD234" s="309"/>
      <c r="BE234" s="309"/>
      <c r="BF234" s="309"/>
      <c r="BG234" s="346"/>
      <c r="BH234" s="354"/>
      <c r="BI234" s="309"/>
      <c r="BJ234" s="309"/>
      <c r="BK234" s="309"/>
      <c r="BL234" s="346"/>
      <c r="BM234" s="354"/>
      <c r="BN234" s="309"/>
      <c r="BO234" s="309"/>
      <c r="BP234" s="309"/>
      <c r="BQ234" s="346"/>
      <c r="BR234" s="354"/>
      <c r="BS234" s="309"/>
      <c r="BT234" s="309"/>
      <c r="BU234" s="2146"/>
      <c r="BV234" s="2217"/>
      <c r="BW234" s="2217"/>
      <c r="BX234" s="2217"/>
      <c r="BY234" s="2218"/>
      <c r="BZ234" s="2218"/>
      <c r="CA234" s="2218"/>
      <c r="CB234" s="2218"/>
      <c r="CC234" s="2218"/>
      <c r="CD234" s="2218"/>
      <c r="CE234" s="2218"/>
      <c r="CF234" s="2218"/>
      <c r="CG234" s="2218"/>
      <c r="CH234" s="2218"/>
      <c r="CI234" s="2218"/>
      <c r="CJ234" s="2218"/>
      <c r="CK234" s="2218"/>
      <c r="CL234" s="2218"/>
      <c r="CM234" s="2218"/>
      <c r="CN234" s="2218"/>
      <c r="CO234" s="2218"/>
      <c r="CP234" s="2218"/>
      <c r="CQ234" s="2218"/>
      <c r="CR234" s="2218"/>
      <c r="CS234" s="2218"/>
      <c r="CT234" s="2218"/>
      <c r="CU234" s="2218"/>
      <c r="CV234" s="2218"/>
      <c r="CW234" s="2218"/>
      <c r="CX234" s="2218"/>
      <c r="CY234" s="2218"/>
      <c r="CZ234" s="2218"/>
    </row>
    <row r="235" s="693" customFormat="true" ht="15" customHeight="true" x14ac:dyDescent="0.2">
      <c r="A235" s="872"/>
      <c r="B235" s="895"/>
      <c r="C235" s="1089"/>
      <c r="D235" s="1090"/>
      <c r="E235" s="1090"/>
      <c r="F235" s="1090"/>
      <c r="G235" s="1091"/>
      <c r="H235" s="1092"/>
      <c r="I235" s="1090"/>
      <c r="J235" s="1090"/>
      <c r="K235" s="1090"/>
      <c r="L235" s="1093"/>
      <c r="M235" s="1094"/>
      <c r="N235" s="1090"/>
      <c r="O235" s="1090"/>
      <c r="P235" s="1090"/>
      <c r="Q235" s="1091"/>
      <c r="R235" s="1092"/>
      <c r="S235" s="1090"/>
      <c r="T235" s="1090"/>
      <c r="U235" s="2112"/>
      <c r="V235" s="664"/>
      <c r="W235" s="664"/>
      <c r="X235" s="664"/>
      <c r="Y235" s="664"/>
      <c r="Z235" s="664"/>
      <c r="AA235" s="664"/>
      <c r="AB235" s="664"/>
      <c r="AC235" s="664"/>
      <c r="AD235" s="664"/>
      <c r="AE235" s="664"/>
      <c r="AF235" s="664"/>
      <c r="AG235" s="664"/>
      <c r="AH235" s="664"/>
      <c r="AI235" s="664"/>
      <c r="AJ235" s="664"/>
      <c r="AK235" s="664"/>
      <c r="AL235" s="664"/>
      <c r="AM235" s="664"/>
      <c r="AN235" s="664"/>
      <c r="AO235" s="664"/>
      <c r="AP235" s="664"/>
      <c r="AQ235" s="664"/>
      <c r="AR235" s="664"/>
      <c r="AS235" s="664"/>
      <c r="AT235" s="664"/>
      <c r="AU235" s="664"/>
      <c r="AV235" s="664"/>
      <c r="AW235" s="664"/>
      <c r="AX235" s="664"/>
      <c r="AY235" s="664"/>
      <c r="AZ235" s="216"/>
      <c r="BA235" s="477"/>
      <c r="BB235" s="161"/>
      <c r="BC235" s="345"/>
      <c r="BD235" s="309"/>
      <c r="BE235" s="309"/>
      <c r="BF235" s="309"/>
      <c r="BG235" s="346"/>
      <c r="BH235" s="354"/>
      <c r="BI235" s="309"/>
      <c r="BJ235" s="309"/>
      <c r="BK235" s="309"/>
      <c r="BL235" s="346"/>
      <c r="BM235" s="354"/>
      <c r="BN235" s="309"/>
      <c r="BO235" s="309"/>
      <c r="BP235" s="309"/>
      <c r="BQ235" s="346"/>
      <c r="BR235" s="354"/>
      <c r="BS235" s="309"/>
      <c r="BT235" s="309"/>
      <c r="BU235" s="2146"/>
      <c r="BV235" s="2217"/>
      <c r="BW235" s="2217"/>
      <c r="BX235" s="2217"/>
      <c r="BY235" s="2218"/>
      <c r="BZ235" s="2218"/>
      <c r="CA235" s="2218"/>
      <c r="CB235" s="2218"/>
      <c r="CC235" s="2218"/>
      <c r="CD235" s="2218"/>
      <c r="CE235" s="2218"/>
      <c r="CF235" s="2218"/>
      <c r="CG235" s="2218"/>
      <c r="CH235" s="2218"/>
      <c r="CI235" s="2218"/>
      <c r="CJ235" s="2218"/>
      <c r="CK235" s="2218"/>
      <c r="CL235" s="2218"/>
      <c r="CM235" s="2218"/>
      <c r="CN235" s="2218"/>
      <c r="CO235" s="2218"/>
      <c r="CP235" s="2218"/>
      <c r="CQ235" s="2218"/>
      <c r="CR235" s="2218"/>
      <c r="CS235" s="2218"/>
      <c r="CT235" s="2218"/>
      <c r="CU235" s="2218"/>
      <c r="CV235" s="2218"/>
      <c r="CW235" s="2218"/>
      <c r="CX235" s="2218"/>
      <c r="CY235" s="2218"/>
      <c r="CZ235" s="2218"/>
    </row>
    <row r="236" s="693" customFormat="true" ht="15" customHeight="true" x14ac:dyDescent="0.2">
      <c r="A236" s="872"/>
      <c r="B236" s="895"/>
      <c r="C236" s="1089"/>
      <c r="D236" s="1090"/>
      <c r="E236" s="1090"/>
      <c r="F236" s="1090"/>
      <c r="G236" s="1091"/>
      <c r="H236" s="1092"/>
      <c r="I236" s="1090"/>
      <c r="J236" s="1090"/>
      <c r="K236" s="1090"/>
      <c r="L236" s="1093"/>
      <c r="M236" s="1094"/>
      <c r="N236" s="1090"/>
      <c r="O236" s="1090"/>
      <c r="P236" s="1090"/>
      <c r="Q236" s="1091"/>
      <c r="R236" s="1092"/>
      <c r="S236" s="1090"/>
      <c r="T236" s="1090"/>
      <c r="U236" s="2112"/>
      <c r="V236" s="664"/>
      <c r="W236" s="664"/>
      <c r="X236" s="664"/>
      <c r="Y236" s="664"/>
      <c r="Z236" s="664"/>
      <c r="AA236" s="664"/>
      <c r="AB236" s="664"/>
      <c r="AC236" s="664"/>
      <c r="AD236" s="664"/>
      <c r="AE236" s="664"/>
      <c r="AF236" s="664"/>
      <c r="AG236" s="664"/>
      <c r="AH236" s="664"/>
      <c r="AI236" s="664"/>
      <c r="AJ236" s="664"/>
      <c r="AK236" s="664"/>
      <c r="AL236" s="664"/>
      <c r="AM236" s="664"/>
      <c r="AN236" s="664"/>
      <c r="AO236" s="664"/>
      <c r="AP236" s="664"/>
      <c r="AQ236" s="664"/>
      <c r="AR236" s="664"/>
      <c r="AS236" s="664"/>
      <c r="AT236" s="664"/>
      <c r="AU236" s="664"/>
      <c r="AV236" s="664"/>
      <c r="AW236" s="664"/>
      <c r="AX236" s="664"/>
      <c r="AY236" s="664"/>
      <c r="AZ236" s="216"/>
      <c r="BA236" s="477"/>
      <c r="BB236" s="161"/>
      <c r="BC236" s="345"/>
      <c r="BD236" s="309"/>
      <c r="BE236" s="309"/>
      <c r="BF236" s="309"/>
      <c r="BG236" s="346"/>
      <c r="BH236" s="354"/>
      <c r="BI236" s="309"/>
      <c r="BJ236" s="309"/>
      <c r="BK236" s="309"/>
      <c r="BL236" s="346"/>
      <c r="BM236" s="354"/>
      <c r="BN236" s="309"/>
      <c r="BO236" s="309"/>
      <c r="BP236" s="309"/>
      <c r="BQ236" s="346"/>
      <c r="BR236" s="354"/>
      <c r="BS236" s="309"/>
      <c r="BT236" s="309"/>
      <c r="BU236" s="2146"/>
      <c r="BV236" s="2217"/>
      <c r="BW236" s="2217"/>
      <c r="BX236" s="2217"/>
      <c r="BY236" s="2218"/>
      <c r="BZ236" s="2218"/>
      <c r="CA236" s="2218"/>
      <c r="CB236" s="2218"/>
      <c r="CC236" s="2218"/>
      <c r="CD236" s="2218"/>
      <c r="CE236" s="2218"/>
      <c r="CF236" s="2218"/>
      <c r="CG236" s="2218"/>
      <c r="CH236" s="2218"/>
      <c r="CI236" s="2218"/>
      <c r="CJ236" s="2218"/>
      <c r="CK236" s="2218"/>
      <c r="CL236" s="2218"/>
      <c r="CM236" s="2218"/>
      <c r="CN236" s="2218"/>
      <c r="CO236" s="2218"/>
      <c r="CP236" s="2218"/>
      <c r="CQ236" s="2218"/>
      <c r="CR236" s="2218"/>
      <c r="CS236" s="2218"/>
      <c r="CT236" s="2218"/>
      <c r="CU236" s="2218"/>
      <c r="CV236" s="2218"/>
      <c r="CW236" s="2218"/>
      <c r="CX236" s="2218"/>
      <c r="CY236" s="2218"/>
      <c r="CZ236" s="2218"/>
    </row>
    <row r="237" s="693" customFormat="true" ht="15" customHeight="true" x14ac:dyDescent="0.2">
      <c r="A237" s="872"/>
      <c r="B237" s="895"/>
      <c r="C237" s="1089"/>
      <c r="D237" s="1090"/>
      <c r="E237" s="1090"/>
      <c r="F237" s="1090"/>
      <c r="G237" s="1091"/>
      <c r="H237" s="1092"/>
      <c r="I237" s="1090"/>
      <c r="J237" s="1090"/>
      <c r="K237" s="1090"/>
      <c r="L237" s="1093"/>
      <c r="M237" s="1094"/>
      <c r="N237" s="1090"/>
      <c r="O237" s="1090"/>
      <c r="P237" s="1090"/>
      <c r="Q237" s="1091"/>
      <c r="R237" s="1092"/>
      <c r="S237" s="1090"/>
      <c r="T237" s="1090"/>
      <c r="U237" s="2112"/>
      <c r="V237" s="664"/>
      <c r="W237" s="664"/>
      <c r="X237" s="664"/>
      <c r="Y237" s="664"/>
      <c r="Z237" s="664"/>
      <c r="AA237" s="664"/>
      <c r="AB237" s="664"/>
      <c r="AC237" s="664"/>
      <c r="AD237" s="664"/>
      <c r="AE237" s="664"/>
      <c r="AF237" s="664"/>
      <c r="AG237" s="664"/>
      <c r="AH237" s="664"/>
      <c r="AI237" s="664"/>
      <c r="AJ237" s="664"/>
      <c r="AK237" s="664"/>
      <c r="AL237" s="664"/>
      <c r="AM237" s="664"/>
      <c r="AN237" s="664"/>
      <c r="AO237" s="664"/>
      <c r="AP237" s="664"/>
      <c r="AQ237" s="664"/>
      <c r="AR237" s="664"/>
      <c r="AS237" s="664"/>
      <c r="AT237" s="664"/>
      <c r="AU237" s="664"/>
      <c r="AV237" s="664"/>
      <c r="AW237" s="664"/>
      <c r="AX237" s="664"/>
      <c r="AY237" s="664"/>
      <c r="AZ237" s="216"/>
      <c r="BA237" s="477"/>
      <c r="BB237" s="161"/>
      <c r="BC237" s="345"/>
      <c r="BD237" s="309"/>
      <c r="BE237" s="309"/>
      <c r="BF237" s="309"/>
      <c r="BG237" s="346"/>
      <c r="BH237" s="354"/>
      <c r="BI237" s="309"/>
      <c r="BJ237" s="309"/>
      <c r="BK237" s="309"/>
      <c r="BL237" s="346"/>
      <c r="BM237" s="354"/>
      <c r="BN237" s="309"/>
      <c r="BO237" s="309"/>
      <c r="BP237" s="309"/>
      <c r="BQ237" s="346"/>
      <c r="BR237" s="354"/>
      <c r="BS237" s="309"/>
      <c r="BT237" s="309"/>
      <c r="BU237" s="2146"/>
      <c r="BV237" s="2217"/>
      <c r="BW237" s="2217"/>
      <c r="BX237" s="2217"/>
      <c r="BY237" s="2218"/>
      <c r="BZ237" s="2218"/>
      <c r="CA237" s="2218"/>
      <c r="CB237" s="2218"/>
      <c r="CC237" s="2218"/>
      <c r="CD237" s="2218"/>
      <c r="CE237" s="2218"/>
      <c r="CF237" s="2218"/>
      <c r="CG237" s="2218"/>
      <c r="CH237" s="2218"/>
      <c r="CI237" s="2218"/>
      <c r="CJ237" s="2218"/>
      <c r="CK237" s="2218"/>
      <c r="CL237" s="2218"/>
      <c r="CM237" s="2218"/>
      <c r="CN237" s="2218"/>
      <c r="CO237" s="2218"/>
      <c r="CP237" s="2218"/>
      <c r="CQ237" s="2218"/>
      <c r="CR237" s="2218"/>
      <c r="CS237" s="2218"/>
      <c r="CT237" s="2218"/>
      <c r="CU237" s="2218"/>
      <c r="CV237" s="2218"/>
      <c r="CW237" s="2218"/>
      <c r="CX237" s="2218"/>
      <c r="CY237" s="2218"/>
      <c r="CZ237" s="2218"/>
    </row>
    <row r="238" s="693" customFormat="true" ht="15" customHeight="true" x14ac:dyDescent="0.2">
      <c r="A238" s="872"/>
      <c r="B238" s="895"/>
      <c r="C238" s="1089"/>
      <c r="D238" s="1090"/>
      <c r="E238" s="1090"/>
      <c r="F238" s="1090"/>
      <c r="G238" s="1091"/>
      <c r="H238" s="1092"/>
      <c r="I238" s="1090"/>
      <c r="J238" s="1090"/>
      <c r="K238" s="1090"/>
      <c r="L238" s="1093"/>
      <c r="M238" s="1094"/>
      <c r="N238" s="1090"/>
      <c r="O238" s="1090"/>
      <c r="P238" s="1090"/>
      <c r="Q238" s="1091"/>
      <c r="R238" s="1092"/>
      <c r="S238" s="1090"/>
      <c r="T238" s="1090"/>
      <c r="U238" s="2112"/>
      <c r="V238" s="664"/>
      <c r="W238" s="664"/>
      <c r="X238" s="664"/>
      <c r="Y238" s="664"/>
      <c r="Z238" s="664"/>
      <c r="AA238" s="664"/>
      <c r="AB238" s="664"/>
      <c r="AC238" s="664"/>
      <c r="AD238" s="664"/>
      <c r="AE238" s="664"/>
      <c r="AF238" s="664"/>
      <c r="AG238" s="664"/>
      <c r="AH238" s="664"/>
      <c r="AI238" s="664"/>
      <c r="AJ238" s="664"/>
      <c r="AK238" s="664"/>
      <c r="AL238" s="664"/>
      <c r="AM238" s="664"/>
      <c r="AN238" s="664"/>
      <c r="AO238" s="664"/>
      <c r="AP238" s="664"/>
      <c r="AQ238" s="664"/>
      <c r="AR238" s="664"/>
      <c r="AS238" s="664"/>
      <c r="AT238" s="664"/>
      <c r="AU238" s="664"/>
      <c r="AV238" s="664"/>
      <c r="AW238" s="664"/>
      <c r="AX238" s="664"/>
      <c r="AY238" s="664"/>
      <c r="AZ238" s="216"/>
      <c r="BA238" s="477"/>
      <c r="BB238" s="161"/>
      <c r="BC238" s="345"/>
      <c r="BD238" s="309"/>
      <c r="BE238" s="309"/>
      <c r="BF238" s="309"/>
      <c r="BG238" s="346"/>
      <c r="BH238" s="354"/>
      <c r="BI238" s="309"/>
      <c r="BJ238" s="309"/>
      <c r="BK238" s="309"/>
      <c r="BL238" s="346"/>
      <c r="BM238" s="354"/>
      <c r="BN238" s="309"/>
      <c r="BO238" s="309"/>
      <c r="BP238" s="309"/>
      <c r="BQ238" s="346"/>
      <c r="BR238" s="354"/>
      <c r="BS238" s="309"/>
      <c r="BT238" s="309"/>
      <c r="BU238" s="2146"/>
      <c r="BV238" s="2217"/>
      <c r="BW238" s="2217"/>
      <c r="BX238" s="2217"/>
      <c r="BY238" s="2218"/>
      <c r="BZ238" s="2218"/>
      <c r="CA238" s="2218"/>
      <c r="CB238" s="2218"/>
      <c r="CC238" s="2218"/>
      <c r="CD238" s="2218"/>
      <c r="CE238" s="2218"/>
      <c r="CF238" s="2218"/>
      <c r="CG238" s="2218"/>
      <c r="CH238" s="2218"/>
      <c r="CI238" s="2218"/>
      <c r="CJ238" s="2218"/>
      <c r="CK238" s="2218"/>
      <c r="CL238" s="2218"/>
      <c r="CM238" s="2218"/>
      <c r="CN238" s="2218"/>
      <c r="CO238" s="2218"/>
      <c r="CP238" s="2218"/>
      <c r="CQ238" s="2218"/>
      <c r="CR238" s="2218"/>
      <c r="CS238" s="2218"/>
      <c r="CT238" s="2218"/>
      <c r="CU238" s="2218"/>
      <c r="CV238" s="2218"/>
      <c r="CW238" s="2218"/>
      <c r="CX238" s="2218"/>
      <c r="CY238" s="2218"/>
      <c r="CZ238" s="2218"/>
    </row>
    <row r="239" s="693" customFormat="true" ht="15" customHeight="true" x14ac:dyDescent="0.2">
      <c r="A239" s="872"/>
      <c r="B239" s="895"/>
      <c r="C239" s="1089"/>
      <c r="D239" s="1090"/>
      <c r="E239" s="1090"/>
      <c r="F239" s="1090"/>
      <c r="G239" s="1091"/>
      <c r="H239" s="1092"/>
      <c r="I239" s="1090"/>
      <c r="J239" s="1090"/>
      <c r="K239" s="1090"/>
      <c r="L239" s="1093"/>
      <c r="M239" s="1094"/>
      <c r="N239" s="1090"/>
      <c r="O239" s="1090"/>
      <c r="P239" s="1090"/>
      <c r="Q239" s="1091"/>
      <c r="R239" s="1092"/>
      <c r="S239" s="1090"/>
      <c r="T239" s="1090"/>
      <c r="U239" s="2112"/>
      <c r="V239" s="664"/>
      <c r="W239" s="664"/>
      <c r="X239" s="664"/>
      <c r="Y239" s="664"/>
      <c r="Z239" s="664"/>
      <c r="AA239" s="664"/>
      <c r="AB239" s="664"/>
      <c r="AC239" s="664"/>
      <c r="AD239" s="664"/>
      <c r="AE239" s="664"/>
      <c r="AF239" s="664"/>
      <c r="AG239" s="664"/>
      <c r="AH239" s="664"/>
      <c r="AI239" s="664"/>
      <c r="AJ239" s="664"/>
      <c r="AK239" s="664"/>
      <c r="AL239" s="664"/>
      <c r="AM239" s="664"/>
      <c r="AN239" s="664"/>
      <c r="AO239" s="664"/>
      <c r="AP239" s="664"/>
      <c r="AQ239" s="664"/>
      <c r="AR239" s="664"/>
      <c r="AS239" s="664"/>
      <c r="AT239" s="664"/>
      <c r="AU239" s="664"/>
      <c r="AV239" s="664"/>
      <c r="AW239" s="664"/>
      <c r="AX239" s="664"/>
      <c r="AY239" s="664"/>
      <c r="AZ239" s="216"/>
      <c r="BA239" s="477"/>
      <c r="BB239" s="161"/>
      <c r="BC239" s="345"/>
      <c r="BD239" s="309"/>
      <c r="BE239" s="309"/>
      <c r="BF239" s="309"/>
      <c r="BG239" s="346"/>
      <c r="BH239" s="354"/>
      <c r="BI239" s="309"/>
      <c r="BJ239" s="309"/>
      <c r="BK239" s="309"/>
      <c r="BL239" s="346"/>
      <c r="BM239" s="354"/>
      <c r="BN239" s="309"/>
      <c r="BO239" s="309"/>
      <c r="BP239" s="309"/>
      <c r="BQ239" s="346"/>
      <c r="BR239" s="354"/>
      <c r="BS239" s="309"/>
      <c r="BT239" s="309"/>
      <c r="BU239" s="2146"/>
      <c r="BV239" s="2217"/>
      <c r="BW239" s="2217"/>
      <c r="BX239" s="2217"/>
      <c r="BY239" s="2218"/>
      <c r="BZ239" s="2218"/>
      <c r="CA239" s="2218"/>
      <c r="CB239" s="2218"/>
      <c r="CC239" s="2218"/>
      <c r="CD239" s="2218"/>
      <c r="CE239" s="2218"/>
      <c r="CF239" s="2218"/>
      <c r="CG239" s="2218"/>
      <c r="CH239" s="2218"/>
      <c r="CI239" s="2218"/>
      <c r="CJ239" s="2218"/>
      <c r="CK239" s="2218"/>
      <c r="CL239" s="2218"/>
      <c r="CM239" s="2218"/>
      <c r="CN239" s="2218"/>
      <c r="CO239" s="2218"/>
      <c r="CP239" s="2218"/>
      <c r="CQ239" s="2218"/>
      <c r="CR239" s="2218"/>
      <c r="CS239" s="2218"/>
      <c r="CT239" s="2218"/>
      <c r="CU239" s="2218"/>
      <c r="CV239" s="2218"/>
      <c r="CW239" s="2218"/>
      <c r="CX239" s="2218"/>
      <c r="CY239" s="2218"/>
      <c r="CZ239" s="2218"/>
    </row>
    <row r="240" s="693" customFormat="true" ht="15" customHeight="true" x14ac:dyDescent="0.2">
      <c r="A240" s="872"/>
      <c r="B240" s="896"/>
      <c r="C240" s="1089"/>
      <c r="D240" s="1090"/>
      <c r="E240" s="1090"/>
      <c r="F240" s="1090"/>
      <c r="G240" s="1091"/>
      <c r="H240" s="1092"/>
      <c r="I240" s="1090"/>
      <c r="J240" s="1090"/>
      <c r="K240" s="1090"/>
      <c r="L240" s="1093"/>
      <c r="M240" s="1094"/>
      <c r="N240" s="1090"/>
      <c r="O240" s="1090"/>
      <c r="P240" s="1090"/>
      <c r="Q240" s="1091"/>
      <c r="R240" s="1092"/>
      <c r="S240" s="1090"/>
      <c r="T240" s="1090"/>
      <c r="U240" s="2112"/>
      <c r="V240" s="664"/>
      <c r="W240" s="664"/>
      <c r="X240" s="664"/>
      <c r="Y240" s="664"/>
      <c r="Z240" s="664"/>
      <c r="AA240" s="664"/>
      <c r="AB240" s="664"/>
      <c r="AC240" s="664"/>
      <c r="AD240" s="664"/>
      <c r="AE240" s="664"/>
      <c r="AF240" s="664"/>
      <c r="AG240" s="664"/>
      <c r="AH240" s="664"/>
      <c r="AI240" s="664"/>
      <c r="AJ240" s="664"/>
      <c r="AK240" s="664"/>
      <c r="AL240" s="664"/>
      <c r="AM240" s="664"/>
      <c r="AN240" s="664"/>
      <c r="AO240" s="664"/>
      <c r="AP240" s="664"/>
      <c r="AQ240" s="664"/>
      <c r="AR240" s="664"/>
      <c r="AS240" s="664"/>
      <c r="AT240" s="664"/>
      <c r="AU240" s="664"/>
      <c r="AV240" s="664"/>
      <c r="AW240" s="664"/>
      <c r="AX240" s="664"/>
      <c r="AY240" s="664"/>
      <c r="AZ240" s="216"/>
      <c r="BA240" s="477"/>
      <c r="BB240" s="161"/>
      <c r="BC240" s="345"/>
      <c r="BD240" s="309"/>
      <c r="BE240" s="309"/>
      <c r="BF240" s="309"/>
      <c r="BG240" s="346"/>
      <c r="BH240" s="354"/>
      <c r="BI240" s="309"/>
      <c r="BJ240" s="309"/>
      <c r="BK240" s="309"/>
      <c r="BL240" s="346"/>
      <c r="BM240" s="354"/>
      <c r="BN240" s="309"/>
      <c r="BO240" s="309"/>
      <c r="BP240" s="309"/>
      <c r="BQ240" s="346"/>
      <c r="BR240" s="354"/>
      <c r="BS240" s="309"/>
      <c r="BT240" s="309"/>
      <c r="BU240" s="2146"/>
      <c r="BV240" s="2217"/>
      <c r="BW240" s="2217"/>
      <c r="BX240" s="2217"/>
      <c r="BY240" s="2218"/>
      <c r="BZ240" s="2218"/>
      <c r="CA240" s="2218"/>
      <c r="CB240" s="2218"/>
      <c r="CC240" s="2218"/>
      <c r="CD240" s="2218"/>
      <c r="CE240" s="2218"/>
      <c r="CF240" s="2218"/>
      <c r="CG240" s="2218"/>
      <c r="CH240" s="2218"/>
      <c r="CI240" s="2218"/>
      <c r="CJ240" s="2218"/>
      <c r="CK240" s="2218"/>
      <c r="CL240" s="2218"/>
      <c r="CM240" s="2218"/>
      <c r="CN240" s="2218"/>
      <c r="CO240" s="2218"/>
      <c r="CP240" s="2218"/>
      <c r="CQ240" s="2218"/>
      <c r="CR240" s="2218"/>
      <c r="CS240" s="2218"/>
      <c r="CT240" s="2218"/>
      <c r="CU240" s="2218"/>
      <c r="CV240" s="2218"/>
      <c r="CW240" s="2218"/>
      <c r="CX240" s="2218"/>
      <c r="CY240" s="2218"/>
      <c r="CZ240" s="2218"/>
    </row>
    <row r="241" s="693" customFormat="true" ht="15" customHeight="true" x14ac:dyDescent="0.2">
      <c r="A241" s="873"/>
      <c r="B241" s="897"/>
      <c r="C241" s="1095"/>
      <c r="D241" s="1096"/>
      <c r="E241" s="1096"/>
      <c r="F241" s="1096"/>
      <c r="G241" s="1097"/>
      <c r="H241" s="1098"/>
      <c r="I241" s="1096"/>
      <c r="J241" s="1096"/>
      <c r="K241" s="1096"/>
      <c r="L241" s="1099"/>
      <c r="M241" s="1100"/>
      <c r="N241" s="1096"/>
      <c r="O241" s="1096"/>
      <c r="P241" s="1096"/>
      <c r="Q241" s="1097"/>
      <c r="R241" s="1098"/>
      <c r="S241" s="1096"/>
      <c r="T241" s="1096"/>
      <c r="U241" s="2113"/>
      <c r="V241" s="664"/>
      <c r="W241" s="664"/>
      <c r="X241" s="664"/>
      <c r="Y241" s="664"/>
      <c r="Z241" s="664"/>
      <c r="AA241" s="664"/>
      <c r="AB241" s="664"/>
      <c r="AC241" s="664"/>
      <c r="AD241" s="664"/>
      <c r="AE241" s="664"/>
      <c r="AF241" s="664"/>
      <c r="AG241" s="664"/>
      <c r="AH241" s="664"/>
      <c r="AI241" s="664"/>
      <c r="AJ241" s="664"/>
      <c r="AK241" s="664"/>
      <c r="AL241" s="664"/>
      <c r="AM241" s="664"/>
      <c r="AN241" s="664"/>
      <c r="AO241" s="664"/>
      <c r="AP241" s="664"/>
      <c r="AQ241" s="664"/>
      <c r="AR241" s="664"/>
      <c r="AS241" s="664"/>
      <c r="AT241" s="664"/>
      <c r="AU241" s="664"/>
      <c r="AV241" s="664"/>
      <c r="AW241" s="664"/>
      <c r="AX241" s="664"/>
      <c r="AY241" s="664"/>
      <c r="AZ241" s="216"/>
      <c r="BA241" s="477"/>
      <c r="BB241" s="161"/>
      <c r="BC241" s="345"/>
      <c r="BD241" s="309"/>
      <c r="BE241" s="309"/>
      <c r="BF241" s="309"/>
      <c r="BG241" s="346"/>
      <c r="BH241" s="354"/>
      <c r="BI241" s="309"/>
      <c r="BJ241" s="309"/>
      <c r="BK241" s="309"/>
      <c r="BL241" s="346"/>
      <c r="BM241" s="354"/>
      <c r="BN241" s="309"/>
      <c r="BO241" s="309"/>
      <c r="BP241" s="309"/>
      <c r="BQ241" s="346"/>
      <c r="BR241" s="354"/>
      <c r="BS241" s="309"/>
      <c r="BT241" s="309"/>
      <c r="BU241" s="2146"/>
      <c r="BV241" s="2217"/>
      <c r="BW241" s="2217"/>
      <c r="BX241" s="2217"/>
      <c r="BY241" s="2218"/>
      <c r="BZ241" s="2218"/>
      <c r="CA241" s="2218"/>
      <c r="CB241" s="2218"/>
      <c r="CC241" s="2218"/>
      <c r="CD241" s="2218"/>
      <c r="CE241" s="2218"/>
      <c r="CF241" s="2218"/>
      <c r="CG241" s="2218"/>
      <c r="CH241" s="2218"/>
      <c r="CI241" s="2218"/>
      <c r="CJ241" s="2218"/>
      <c r="CK241" s="2218"/>
      <c r="CL241" s="2218"/>
      <c r="CM241" s="2218"/>
      <c r="CN241" s="2218"/>
      <c r="CO241" s="2218"/>
      <c r="CP241" s="2218"/>
      <c r="CQ241" s="2218"/>
      <c r="CR241" s="2218"/>
      <c r="CS241" s="2218"/>
      <c r="CT241" s="2218"/>
      <c r="CU241" s="2218"/>
      <c r="CV241" s="2218"/>
      <c r="CW241" s="2218"/>
      <c r="CX241" s="2218"/>
      <c r="CY241" s="2218"/>
      <c r="CZ241" s="2218"/>
    </row>
    <row r="242" s="693" customFormat="true" ht="15" customHeight="true" x14ac:dyDescent="0.2">
      <c r="A242" s="768"/>
      <c r="B242" s="879"/>
      <c r="C242" s="972"/>
      <c r="D242" s="934"/>
      <c r="E242" s="934"/>
      <c r="F242" s="934"/>
      <c r="G242" s="935"/>
      <c r="H242" s="973"/>
      <c r="I242" s="934"/>
      <c r="J242" s="934"/>
      <c r="K242" s="934"/>
      <c r="L242" s="974"/>
      <c r="M242" s="972"/>
      <c r="N242" s="934"/>
      <c r="O242" s="934"/>
      <c r="P242" s="934"/>
      <c r="Q242" s="935"/>
      <c r="R242" s="973"/>
      <c r="S242" s="934"/>
      <c r="T242" s="934"/>
      <c r="U242" s="974"/>
      <c r="V242" s="664"/>
      <c r="W242" s="664"/>
      <c r="X242" s="664"/>
      <c r="Y242" s="664"/>
      <c r="Z242" s="664"/>
      <c r="AA242" s="664"/>
      <c r="AB242" s="664"/>
      <c r="AC242" s="664"/>
      <c r="AD242" s="664"/>
      <c r="AE242" s="664"/>
      <c r="AF242" s="664"/>
      <c r="AG242" s="664"/>
      <c r="AH242" s="664"/>
      <c r="AI242" s="664"/>
      <c r="AJ242" s="664"/>
      <c r="AK242" s="664"/>
      <c r="AL242" s="664"/>
      <c r="AM242" s="664"/>
      <c r="AN242" s="664"/>
      <c r="AO242" s="664"/>
      <c r="AP242" s="664"/>
      <c r="AQ242" s="664"/>
      <c r="AR242" s="664"/>
      <c r="AS242" s="664"/>
      <c r="AT242" s="664"/>
      <c r="AU242" s="664"/>
      <c r="AV242" s="664"/>
      <c r="AW242" s="664"/>
      <c r="AX242" s="664"/>
      <c r="AY242" s="664"/>
      <c r="AZ242" s="216"/>
      <c r="BA242" s="477"/>
      <c r="BB242" s="161"/>
      <c r="BC242" s="345"/>
      <c r="BD242" s="309"/>
      <c r="BE242" s="309"/>
      <c r="BF242" s="309"/>
      <c r="BG242" s="346"/>
      <c r="BH242" s="354"/>
      <c r="BI242" s="309"/>
      <c r="BJ242" s="309"/>
      <c r="BK242" s="309"/>
      <c r="BL242" s="346"/>
      <c r="BM242" s="354"/>
      <c r="BN242" s="309"/>
      <c r="BO242" s="309"/>
      <c r="BP242" s="309"/>
      <c r="BQ242" s="346"/>
      <c r="BR242" s="354"/>
      <c r="BS242" s="309"/>
      <c r="BT242" s="309"/>
      <c r="BU242" s="2146"/>
      <c r="BV242" s="2217"/>
      <c r="BW242" s="2217"/>
      <c r="BX242" s="2217"/>
      <c r="BY242" s="2218"/>
      <c r="BZ242" s="2218"/>
      <c r="CA242" s="2218"/>
      <c r="CB242" s="2218"/>
      <c r="CC242" s="2218"/>
      <c r="CD242" s="2218"/>
      <c r="CE242" s="2218"/>
      <c r="CF242" s="2218"/>
      <c r="CG242" s="2218"/>
      <c r="CH242" s="2218"/>
      <c r="CI242" s="2218"/>
      <c r="CJ242" s="2218"/>
      <c r="CK242" s="2218"/>
      <c r="CL242" s="2218"/>
      <c r="CM242" s="2218"/>
      <c r="CN242" s="2218"/>
      <c r="CO242" s="2218"/>
      <c r="CP242" s="2218"/>
      <c r="CQ242" s="2218"/>
      <c r="CR242" s="2218"/>
      <c r="CS242" s="2218"/>
      <c r="CT242" s="2218"/>
      <c r="CU242" s="2218"/>
      <c r="CV242" s="2218"/>
      <c r="CW242" s="2218"/>
      <c r="CX242" s="2218"/>
      <c r="CY242" s="2218"/>
      <c r="CZ242" s="2218"/>
    </row>
    <row r="243" s="693" customFormat="true" ht="15" customHeight="true" x14ac:dyDescent="0.2">
      <c r="A243" s="768"/>
      <c r="B243" s="879"/>
      <c r="C243" s="972"/>
      <c r="D243" s="934"/>
      <c r="E243" s="934"/>
      <c r="F243" s="934"/>
      <c r="G243" s="935"/>
      <c r="H243" s="973"/>
      <c r="I243" s="934"/>
      <c r="J243" s="934"/>
      <c r="K243" s="934"/>
      <c r="L243" s="974"/>
      <c r="M243" s="972"/>
      <c r="N243" s="934"/>
      <c r="O243" s="934"/>
      <c r="P243" s="934"/>
      <c r="Q243" s="935"/>
      <c r="R243" s="973"/>
      <c r="S243" s="934"/>
      <c r="T243" s="934"/>
      <c r="U243" s="974"/>
      <c r="V243" s="664"/>
      <c r="W243" s="664"/>
      <c r="X243" s="664"/>
      <c r="Y243" s="664"/>
      <c r="Z243" s="664"/>
      <c r="AA243" s="664"/>
      <c r="AB243" s="664"/>
      <c r="AC243" s="664"/>
      <c r="AD243" s="664"/>
      <c r="AE243" s="664"/>
      <c r="AF243" s="664"/>
      <c r="AG243" s="664"/>
      <c r="AH243" s="664"/>
      <c r="AI243" s="664"/>
      <c r="AJ243" s="664"/>
      <c r="AK243" s="664"/>
      <c r="AL243" s="664"/>
      <c r="AM243" s="664"/>
      <c r="AN243" s="664"/>
      <c r="AO243" s="664"/>
      <c r="AP243" s="664"/>
      <c r="AQ243" s="664"/>
      <c r="AR243" s="664"/>
      <c r="AS243" s="664"/>
      <c r="AT243" s="664"/>
      <c r="AU243" s="664"/>
      <c r="AV243" s="664"/>
      <c r="AW243" s="664"/>
      <c r="AX243" s="664"/>
      <c r="AY243" s="664"/>
      <c r="AZ243" s="216"/>
      <c r="BA243" s="477"/>
      <c r="BB243" s="161"/>
      <c r="BC243" s="345"/>
      <c r="BD243" s="309"/>
      <c r="BE243" s="309"/>
      <c r="BF243" s="309"/>
      <c r="BG243" s="346"/>
      <c r="BH243" s="354"/>
      <c r="BI243" s="309"/>
      <c r="BJ243" s="309"/>
      <c r="BK243" s="309"/>
      <c r="BL243" s="346"/>
      <c r="BM243" s="354"/>
      <c r="BN243" s="309"/>
      <c r="BO243" s="309"/>
      <c r="BP243" s="309"/>
      <c r="BQ243" s="346"/>
      <c r="BR243" s="354"/>
      <c r="BS243" s="309"/>
      <c r="BT243" s="309"/>
      <c r="BU243" s="2146"/>
      <c r="BV243" s="2217"/>
      <c r="BW243" s="2217"/>
      <c r="BX243" s="2217"/>
      <c r="BY243" s="2218"/>
      <c r="BZ243" s="2218"/>
      <c r="CA243" s="2218"/>
      <c r="CB243" s="2218"/>
      <c r="CC243" s="2218"/>
      <c r="CD243" s="2218"/>
      <c r="CE243" s="2218"/>
      <c r="CF243" s="2218"/>
      <c r="CG243" s="2218"/>
      <c r="CH243" s="2218"/>
      <c r="CI243" s="2218"/>
      <c r="CJ243" s="2218"/>
      <c r="CK243" s="2218"/>
      <c r="CL243" s="2218"/>
      <c r="CM243" s="2218"/>
      <c r="CN243" s="2218"/>
      <c r="CO243" s="2218"/>
      <c r="CP243" s="2218"/>
      <c r="CQ243" s="2218"/>
      <c r="CR243" s="2218"/>
      <c r="CS243" s="2218"/>
      <c r="CT243" s="2218"/>
      <c r="CU243" s="2218"/>
      <c r="CV243" s="2218"/>
      <c r="CW243" s="2218"/>
      <c r="CX243" s="2218"/>
      <c r="CY243" s="2218"/>
      <c r="CZ243" s="2218"/>
    </row>
    <row r="244" s="693" customFormat="true" ht="15" customHeight="true" x14ac:dyDescent="0.2">
      <c r="A244" s="768"/>
      <c r="B244" s="879"/>
      <c r="C244" s="972"/>
      <c r="D244" s="934"/>
      <c r="E244" s="934"/>
      <c r="F244" s="934"/>
      <c r="G244" s="935"/>
      <c r="H244" s="973"/>
      <c r="I244" s="934"/>
      <c r="J244" s="934"/>
      <c r="K244" s="934"/>
      <c r="L244" s="974"/>
      <c r="M244" s="972"/>
      <c r="N244" s="934"/>
      <c r="O244" s="934"/>
      <c r="P244" s="934"/>
      <c r="Q244" s="935"/>
      <c r="R244" s="973"/>
      <c r="S244" s="934"/>
      <c r="T244" s="934"/>
      <c r="U244" s="974"/>
      <c r="V244" s="664"/>
      <c r="W244" s="664"/>
      <c r="X244" s="664"/>
      <c r="Y244" s="664"/>
      <c r="Z244" s="664"/>
      <c r="AA244" s="664"/>
      <c r="AB244" s="664"/>
      <c r="AC244" s="664"/>
      <c r="AD244" s="664"/>
      <c r="AE244" s="664"/>
      <c r="AF244" s="664"/>
      <c r="AG244" s="664"/>
      <c r="AH244" s="664"/>
      <c r="AI244" s="664"/>
      <c r="AJ244" s="664"/>
      <c r="AK244" s="664"/>
      <c r="AL244" s="664"/>
      <c r="AM244" s="664"/>
      <c r="AN244" s="664"/>
      <c r="AO244" s="664"/>
      <c r="AP244" s="664"/>
      <c r="AQ244" s="664"/>
      <c r="AR244" s="664"/>
      <c r="AS244" s="664"/>
      <c r="AT244" s="664"/>
      <c r="AU244" s="664"/>
      <c r="AV244" s="664"/>
      <c r="AW244" s="664"/>
      <c r="AX244" s="664"/>
      <c r="AY244" s="664"/>
      <c r="AZ244" s="216"/>
      <c r="BA244" s="477"/>
      <c r="BB244" s="161"/>
      <c r="BC244" s="345"/>
      <c r="BD244" s="309"/>
      <c r="BE244" s="309"/>
      <c r="BF244" s="309"/>
      <c r="BG244" s="346"/>
      <c r="BH244" s="354"/>
      <c r="BI244" s="309"/>
      <c r="BJ244" s="309"/>
      <c r="BK244" s="309"/>
      <c r="BL244" s="346"/>
      <c r="BM244" s="354"/>
      <c r="BN244" s="309"/>
      <c r="BO244" s="309"/>
      <c r="BP244" s="309"/>
      <c r="BQ244" s="346"/>
      <c r="BR244" s="354"/>
      <c r="BS244" s="309"/>
      <c r="BT244" s="309"/>
      <c r="BU244" s="2146"/>
      <c r="BV244" s="2217"/>
      <c r="BW244" s="2217"/>
      <c r="BX244" s="2217"/>
      <c r="BY244" s="2218"/>
      <c r="BZ244" s="2218"/>
      <c r="CA244" s="2218"/>
      <c r="CB244" s="2218"/>
      <c r="CC244" s="2218"/>
      <c r="CD244" s="2218"/>
      <c r="CE244" s="2218"/>
      <c r="CF244" s="2218"/>
      <c r="CG244" s="2218"/>
      <c r="CH244" s="2218"/>
      <c r="CI244" s="2218"/>
      <c r="CJ244" s="2218"/>
      <c r="CK244" s="2218"/>
      <c r="CL244" s="2218"/>
      <c r="CM244" s="2218"/>
      <c r="CN244" s="2218"/>
      <c r="CO244" s="2218"/>
      <c r="CP244" s="2218"/>
      <c r="CQ244" s="2218"/>
      <c r="CR244" s="2218"/>
      <c r="CS244" s="2218"/>
      <c r="CT244" s="2218"/>
      <c r="CU244" s="2218"/>
      <c r="CV244" s="2218"/>
      <c r="CW244" s="2218"/>
      <c r="CX244" s="2218"/>
      <c r="CY244" s="2218"/>
      <c r="CZ244" s="2218"/>
    </row>
    <row r="245" s="693" customFormat="true" ht="15" customHeight="true" x14ac:dyDescent="0.2">
      <c r="A245" s="768"/>
      <c r="B245" s="879"/>
      <c r="C245" s="972"/>
      <c r="D245" s="934"/>
      <c r="E245" s="934"/>
      <c r="F245" s="934"/>
      <c r="G245" s="935"/>
      <c r="H245" s="973"/>
      <c r="I245" s="934"/>
      <c r="J245" s="934"/>
      <c r="K245" s="934"/>
      <c r="L245" s="974"/>
      <c r="M245" s="972"/>
      <c r="N245" s="934"/>
      <c r="O245" s="934"/>
      <c r="P245" s="934"/>
      <c r="Q245" s="935"/>
      <c r="R245" s="973"/>
      <c r="S245" s="934"/>
      <c r="T245" s="934"/>
      <c r="U245" s="974"/>
      <c r="V245" s="664"/>
      <c r="W245" s="664"/>
      <c r="X245" s="664"/>
      <c r="Y245" s="664"/>
      <c r="Z245" s="664"/>
      <c r="AA245" s="664"/>
      <c r="AB245" s="664"/>
      <c r="AC245" s="664"/>
      <c r="AD245" s="664"/>
      <c r="AE245" s="664"/>
      <c r="AF245" s="664"/>
      <c r="AG245" s="664"/>
      <c r="AH245" s="664"/>
      <c r="AI245" s="664"/>
      <c r="AJ245" s="664"/>
      <c r="AK245" s="664"/>
      <c r="AL245" s="664"/>
      <c r="AM245" s="664"/>
      <c r="AN245" s="664"/>
      <c r="AO245" s="664"/>
      <c r="AP245" s="664"/>
      <c r="AQ245" s="664"/>
      <c r="AR245" s="664"/>
      <c r="AS245" s="664"/>
      <c r="AT245" s="664"/>
      <c r="AU245" s="664"/>
      <c r="AV245" s="664"/>
      <c r="AW245" s="664"/>
      <c r="AX245" s="664"/>
      <c r="AY245" s="664"/>
      <c r="AZ245" s="216"/>
      <c r="BA245" s="477"/>
      <c r="BB245" s="161"/>
      <c r="BC245" s="345"/>
      <c r="BD245" s="309"/>
      <c r="BE245" s="309"/>
      <c r="BF245" s="309"/>
      <c r="BG245" s="346"/>
      <c r="BH245" s="354"/>
      <c r="BI245" s="309"/>
      <c r="BJ245" s="309"/>
      <c r="BK245" s="309"/>
      <c r="BL245" s="346"/>
      <c r="BM245" s="354"/>
      <c r="BN245" s="309"/>
      <c r="BO245" s="309"/>
      <c r="BP245" s="309"/>
      <c r="BQ245" s="346"/>
      <c r="BR245" s="354"/>
      <c r="BS245" s="309"/>
      <c r="BT245" s="309"/>
      <c r="BU245" s="2146"/>
      <c r="BV245" s="2217"/>
      <c r="BW245" s="2217"/>
      <c r="BX245" s="2217"/>
      <c r="BY245" s="2218"/>
      <c r="BZ245" s="2218"/>
      <c r="CA245" s="2218"/>
      <c r="CB245" s="2218"/>
      <c r="CC245" s="2218"/>
      <c r="CD245" s="2218"/>
      <c r="CE245" s="2218"/>
      <c r="CF245" s="2218"/>
      <c r="CG245" s="2218"/>
      <c r="CH245" s="2218"/>
      <c r="CI245" s="2218"/>
      <c r="CJ245" s="2218"/>
      <c r="CK245" s="2218"/>
      <c r="CL245" s="2218"/>
      <c r="CM245" s="2218"/>
      <c r="CN245" s="2218"/>
      <c r="CO245" s="2218"/>
      <c r="CP245" s="2218"/>
      <c r="CQ245" s="2218"/>
      <c r="CR245" s="2218"/>
      <c r="CS245" s="2218"/>
      <c r="CT245" s="2218"/>
      <c r="CU245" s="2218"/>
      <c r="CV245" s="2218"/>
      <c r="CW245" s="2218"/>
      <c r="CX245" s="2218"/>
      <c r="CY245" s="2218"/>
      <c r="CZ245" s="2218"/>
    </row>
    <row r="246" s="693" customFormat="true" ht="15" customHeight="true" x14ac:dyDescent="0.2">
      <c r="A246" s="768"/>
      <c r="B246" s="879"/>
      <c r="C246" s="972"/>
      <c r="D246" s="934"/>
      <c r="E246" s="934"/>
      <c r="F246" s="934"/>
      <c r="G246" s="935"/>
      <c r="H246" s="973"/>
      <c r="I246" s="934"/>
      <c r="J246" s="934"/>
      <c r="K246" s="934"/>
      <c r="L246" s="974"/>
      <c r="M246" s="972"/>
      <c r="N246" s="934"/>
      <c r="O246" s="934"/>
      <c r="P246" s="934"/>
      <c r="Q246" s="935"/>
      <c r="R246" s="973"/>
      <c r="S246" s="934"/>
      <c r="T246" s="934"/>
      <c r="U246" s="974"/>
      <c r="V246" s="664"/>
      <c r="W246" s="664"/>
      <c r="X246" s="664"/>
      <c r="Y246" s="664"/>
      <c r="Z246" s="664"/>
      <c r="AA246" s="664"/>
      <c r="AB246" s="664"/>
      <c r="AC246" s="664"/>
      <c r="AD246" s="664"/>
      <c r="AE246" s="664"/>
      <c r="AF246" s="664"/>
      <c r="AG246" s="664"/>
      <c r="AH246" s="664"/>
      <c r="AI246" s="664"/>
      <c r="AJ246" s="664"/>
      <c r="AK246" s="664"/>
      <c r="AL246" s="664"/>
      <c r="AM246" s="664"/>
      <c r="AN246" s="664"/>
      <c r="AO246" s="664"/>
      <c r="AP246" s="664"/>
      <c r="AQ246" s="664"/>
      <c r="AR246" s="664"/>
      <c r="AS246" s="664"/>
      <c r="AT246" s="664"/>
      <c r="AU246" s="664"/>
      <c r="AV246" s="664"/>
      <c r="AW246" s="664"/>
      <c r="AX246" s="664"/>
      <c r="AY246" s="664"/>
      <c r="AZ246" s="216"/>
      <c r="BA246" s="477"/>
      <c r="BB246" s="161"/>
      <c r="BC246" s="345"/>
      <c r="BD246" s="309"/>
      <c r="BE246" s="309"/>
      <c r="BF246" s="309"/>
      <c r="BG246" s="346"/>
      <c r="BH246" s="354"/>
      <c r="BI246" s="309"/>
      <c r="BJ246" s="309"/>
      <c r="BK246" s="309"/>
      <c r="BL246" s="346"/>
      <c r="BM246" s="354"/>
      <c r="BN246" s="309"/>
      <c r="BO246" s="309"/>
      <c r="BP246" s="309"/>
      <c r="BQ246" s="346"/>
      <c r="BR246" s="354"/>
      <c r="BS246" s="309"/>
      <c r="BT246" s="309"/>
      <c r="BU246" s="2146"/>
      <c r="BV246" s="2217"/>
      <c r="BW246" s="2217"/>
      <c r="BX246" s="2217"/>
      <c r="BY246" s="2218"/>
      <c r="BZ246" s="2218"/>
      <c r="CA246" s="2218"/>
      <c r="CB246" s="2218"/>
      <c r="CC246" s="2218"/>
      <c r="CD246" s="2218"/>
      <c r="CE246" s="2218"/>
      <c r="CF246" s="2218"/>
      <c r="CG246" s="2218"/>
      <c r="CH246" s="2218"/>
      <c r="CI246" s="2218"/>
      <c r="CJ246" s="2218"/>
      <c r="CK246" s="2218"/>
      <c r="CL246" s="2218"/>
      <c r="CM246" s="2218"/>
      <c r="CN246" s="2218"/>
      <c r="CO246" s="2218"/>
      <c r="CP246" s="2218"/>
      <c r="CQ246" s="2218"/>
      <c r="CR246" s="2218"/>
      <c r="CS246" s="2218"/>
      <c r="CT246" s="2218"/>
      <c r="CU246" s="2218"/>
      <c r="CV246" s="2218"/>
      <c r="CW246" s="2218"/>
      <c r="CX246" s="2218"/>
      <c r="CY246" s="2218"/>
      <c r="CZ246" s="2218"/>
    </row>
    <row r="247" s="693" customFormat="true" ht="15" customHeight="true" x14ac:dyDescent="0.2">
      <c r="A247" s="768"/>
      <c r="B247" s="879"/>
      <c r="C247" s="972"/>
      <c r="D247" s="934"/>
      <c r="E247" s="934"/>
      <c r="F247" s="934"/>
      <c r="G247" s="935"/>
      <c r="H247" s="973"/>
      <c r="I247" s="934"/>
      <c r="J247" s="934"/>
      <c r="K247" s="934"/>
      <c r="L247" s="974"/>
      <c r="M247" s="972"/>
      <c r="N247" s="934"/>
      <c r="O247" s="934"/>
      <c r="P247" s="934"/>
      <c r="Q247" s="935"/>
      <c r="R247" s="973"/>
      <c r="S247" s="934"/>
      <c r="T247" s="934"/>
      <c r="U247" s="974"/>
      <c r="V247" s="664"/>
      <c r="W247" s="664"/>
      <c r="X247" s="664"/>
      <c r="Y247" s="664"/>
      <c r="Z247" s="664"/>
      <c r="AA247" s="664"/>
      <c r="AB247" s="664"/>
      <c r="AC247" s="664"/>
      <c r="AD247" s="664"/>
      <c r="AE247" s="664"/>
      <c r="AF247" s="664"/>
      <c r="AG247" s="664"/>
      <c r="AH247" s="664"/>
      <c r="AI247" s="664"/>
      <c r="AJ247" s="664"/>
      <c r="AK247" s="664"/>
      <c r="AL247" s="664"/>
      <c r="AM247" s="664"/>
      <c r="AN247" s="664"/>
      <c r="AO247" s="664"/>
      <c r="AP247" s="664"/>
      <c r="AQ247" s="664"/>
      <c r="AR247" s="664"/>
      <c r="AS247" s="664"/>
      <c r="AT247" s="664"/>
      <c r="AU247" s="664"/>
      <c r="AV247" s="664"/>
      <c r="AW247" s="664"/>
      <c r="AX247" s="664"/>
      <c r="AY247" s="664"/>
      <c r="AZ247" s="216"/>
      <c r="BA247" s="477"/>
      <c r="BB247" s="161"/>
      <c r="BC247" s="345"/>
      <c r="BD247" s="309"/>
      <c r="BE247" s="309"/>
      <c r="BF247" s="309"/>
      <c r="BG247" s="346"/>
      <c r="BH247" s="354"/>
      <c r="BI247" s="309"/>
      <c r="BJ247" s="309"/>
      <c r="BK247" s="309"/>
      <c r="BL247" s="346"/>
      <c r="BM247" s="354"/>
      <c r="BN247" s="309"/>
      <c r="BO247" s="309"/>
      <c r="BP247" s="309"/>
      <c r="BQ247" s="346"/>
      <c r="BR247" s="354"/>
      <c r="BS247" s="309"/>
      <c r="BT247" s="309"/>
      <c r="BU247" s="2146"/>
      <c r="BV247" s="2217"/>
      <c r="BW247" s="2217"/>
      <c r="BX247" s="2217"/>
      <c r="BY247" s="2218"/>
      <c r="BZ247" s="2218"/>
      <c r="CA247" s="2218"/>
      <c r="CB247" s="2218"/>
      <c r="CC247" s="2218"/>
      <c r="CD247" s="2218"/>
      <c r="CE247" s="2218"/>
      <c r="CF247" s="2218"/>
      <c r="CG247" s="2218"/>
      <c r="CH247" s="2218"/>
      <c r="CI247" s="2218"/>
      <c r="CJ247" s="2218"/>
      <c r="CK247" s="2218"/>
      <c r="CL247" s="2218"/>
      <c r="CM247" s="2218"/>
      <c r="CN247" s="2218"/>
      <c r="CO247" s="2218"/>
      <c r="CP247" s="2218"/>
      <c r="CQ247" s="2218"/>
      <c r="CR247" s="2218"/>
      <c r="CS247" s="2218"/>
      <c r="CT247" s="2218"/>
      <c r="CU247" s="2218"/>
      <c r="CV247" s="2218"/>
      <c r="CW247" s="2218"/>
      <c r="CX247" s="2218"/>
      <c r="CY247" s="2218"/>
      <c r="CZ247" s="2218"/>
    </row>
    <row r="248" s="693" customFormat="true" ht="15" customHeight="true" x14ac:dyDescent="0.2">
      <c r="A248" s="772"/>
      <c r="B248" s="898"/>
      <c r="C248" s="1059"/>
      <c r="D248" s="985"/>
      <c r="E248" s="985"/>
      <c r="F248" s="985"/>
      <c r="G248" s="986"/>
      <c r="H248" s="1060"/>
      <c r="I248" s="985"/>
      <c r="J248" s="985"/>
      <c r="K248" s="985"/>
      <c r="L248" s="1061"/>
      <c r="M248" s="1059"/>
      <c r="N248" s="985"/>
      <c r="O248" s="985"/>
      <c r="P248" s="985"/>
      <c r="Q248" s="986"/>
      <c r="R248" s="1060"/>
      <c r="S248" s="985"/>
      <c r="T248" s="985"/>
      <c r="U248" s="1061"/>
      <c r="V248" s="664"/>
      <c r="W248" s="664"/>
      <c r="X248" s="664"/>
      <c r="Y248" s="664"/>
      <c r="Z248" s="664"/>
      <c r="AA248" s="664"/>
      <c r="AB248" s="664"/>
      <c r="AC248" s="664"/>
      <c r="AD248" s="664"/>
      <c r="AE248" s="664"/>
      <c r="AF248" s="664"/>
      <c r="AG248" s="664"/>
      <c r="AH248" s="664"/>
      <c r="AI248" s="664"/>
      <c r="AJ248" s="664"/>
      <c r="AK248" s="664"/>
      <c r="AL248" s="664"/>
      <c r="AM248" s="664"/>
      <c r="AN248" s="664"/>
      <c r="AO248" s="664"/>
      <c r="AP248" s="664"/>
      <c r="AQ248" s="664"/>
      <c r="AR248" s="664"/>
      <c r="AS248" s="664"/>
      <c r="AT248" s="664"/>
      <c r="AU248" s="664"/>
      <c r="AV248" s="664"/>
      <c r="AW248" s="664"/>
      <c r="AX248" s="664"/>
      <c r="AY248" s="664"/>
      <c r="AZ248" s="216"/>
      <c r="BA248" s="477"/>
      <c r="BB248" s="161"/>
      <c r="BC248" s="347"/>
      <c r="BD248" s="348"/>
      <c r="BE248" s="348"/>
      <c r="BF248" s="348"/>
      <c r="BG248" s="349"/>
      <c r="BH248" s="355"/>
      <c r="BI248" s="348"/>
      <c r="BJ248" s="348"/>
      <c r="BK248" s="348"/>
      <c r="BL248" s="349"/>
      <c r="BM248" s="355"/>
      <c r="BN248" s="348"/>
      <c r="BO248" s="348"/>
      <c r="BP248" s="348"/>
      <c r="BQ248" s="349"/>
      <c r="BR248" s="355"/>
      <c r="BS248" s="348"/>
      <c r="BT248" s="348"/>
      <c r="BU248" s="2147"/>
      <c r="BV248" s="2217"/>
      <c r="BW248" s="2217"/>
      <c r="BX248" s="2217"/>
      <c r="BY248" s="2218"/>
      <c r="BZ248" s="2218"/>
      <c r="CA248" s="2218"/>
      <c r="CB248" s="2218"/>
      <c r="CC248" s="2218"/>
      <c r="CD248" s="2218"/>
      <c r="CE248" s="2218"/>
      <c r="CF248" s="2218"/>
      <c r="CG248" s="2218"/>
      <c r="CH248" s="2218"/>
      <c r="CI248" s="2218"/>
      <c r="CJ248" s="2218"/>
      <c r="CK248" s="2218"/>
      <c r="CL248" s="2218"/>
      <c r="CM248" s="2218"/>
      <c r="CN248" s="2218"/>
      <c r="CO248" s="2218"/>
      <c r="CP248" s="2218"/>
      <c r="CQ248" s="2218"/>
      <c r="CR248" s="2218"/>
      <c r="CS248" s="2218"/>
      <c r="CT248" s="2218"/>
      <c r="CU248" s="2218"/>
      <c r="CV248" s="2218"/>
      <c r="CW248" s="2218"/>
      <c r="CX248" s="2218"/>
      <c r="CY248" s="2218"/>
      <c r="CZ248" s="2218"/>
    </row>
    <row r="249" s="693" customFormat="true" ht="250.15" customHeight="true" x14ac:dyDescent="0.2">
      <c r="B249" s="694"/>
      <c r="V249" s="216"/>
      <c r="W249" s="216"/>
      <c r="X249" s="216"/>
      <c r="Y249" s="216"/>
      <c r="Z249" s="216"/>
      <c r="AA249" s="216"/>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2"/>
      <c r="BV249" s="215"/>
      <c r="BW249" s="215"/>
      <c r="BX249" s="215"/>
      <c r="BY249" s="215"/>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2"/>
      <c r="V250" s="211"/>
      <c r="W250" s="211"/>
      <c r="X250" s="211"/>
      <c r="Y250" s="211"/>
      <c r="Z250" s="211"/>
      <c r="AA250" s="211"/>
      <c r="AB250" s="211"/>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472"/>
      <c r="BB250" s="238"/>
      <c r="BC250" s="472"/>
      <c r="BD250" s="472"/>
      <c r="BE250" s="472"/>
      <c r="BF250" s="472"/>
      <c r="BG250" s="472"/>
      <c r="BH250" s="472"/>
      <c r="BI250" s="472"/>
      <c r="BJ250" s="472"/>
      <c r="BK250" s="472"/>
      <c r="BL250" s="472"/>
      <c r="BM250" s="472"/>
      <c r="BN250" s="472"/>
      <c r="BO250" s="472"/>
      <c r="BP250" s="472"/>
      <c r="BQ250" s="472"/>
      <c r="BR250" s="472"/>
      <c r="BS250" s="472"/>
      <c r="BT250" s="472"/>
      <c r="BU250" s="472"/>
      <c r="BV250" s="211"/>
      <c r="BW250" s="211"/>
      <c r="BX250" s="211"/>
      <c r="BY250" s="211"/>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2"/>
      <c r="V251" s="211"/>
      <c r="W251" s="211"/>
      <c r="X251" s="211"/>
      <c r="Y251" s="211"/>
      <c r="Z251" s="211"/>
      <c r="AA251" s="211"/>
      <c r="AB251" s="211"/>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472"/>
      <c r="BB251" s="238"/>
      <c r="BC251" s="472"/>
      <c r="BD251" s="472"/>
      <c r="BE251" s="472"/>
      <c r="BF251" s="472"/>
      <c r="BG251" s="472"/>
      <c r="BH251" s="472"/>
      <c r="BI251" s="472"/>
      <c r="BJ251" s="472"/>
      <c r="BK251" s="472"/>
      <c r="BL251" s="472"/>
      <c r="BM251" s="472"/>
      <c r="BN251" s="472"/>
      <c r="BO251" s="472"/>
      <c r="BP251" s="472"/>
      <c r="BQ251" s="472"/>
      <c r="BR251" s="472"/>
      <c r="BS251" s="472"/>
      <c r="BT251" s="472"/>
      <c r="BU251" s="472"/>
      <c r="BV251" s="211"/>
      <c r="BW251" s="211"/>
      <c r="BX251" s="211"/>
      <c r="BY251" s="211"/>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2"/>
      <c r="V252" s="211"/>
      <c r="W252" s="211"/>
      <c r="X252" s="211"/>
      <c r="Y252" s="211"/>
      <c r="Z252" s="211"/>
      <c r="AA252" s="211"/>
      <c r="AB252" s="211"/>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472"/>
      <c r="BB252" s="238"/>
      <c r="BC252" s="472"/>
      <c r="BD252" s="472"/>
      <c r="BE252" s="472"/>
      <c r="BF252" s="472"/>
      <c r="BG252" s="472"/>
      <c r="BH252" s="472"/>
      <c r="BI252" s="472"/>
      <c r="BJ252" s="472"/>
      <c r="BK252" s="472"/>
      <c r="BL252" s="472"/>
      <c r="BM252" s="472"/>
      <c r="BN252" s="472"/>
      <c r="BO252" s="472"/>
      <c r="BP252" s="472"/>
      <c r="BQ252" s="472"/>
      <c r="BR252" s="472"/>
      <c r="BS252" s="472"/>
      <c r="BT252" s="472"/>
      <c r="BU252" s="472"/>
      <c r="BV252" s="211"/>
      <c r="BW252" s="211"/>
      <c r="BX252" s="211"/>
      <c r="BY252" s="211"/>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2"/>
      <c r="V253" s="211"/>
      <c r="W253" s="211"/>
      <c r="X253" s="211"/>
      <c r="Y253" s="211"/>
      <c r="Z253" s="211"/>
      <c r="AA253" s="211"/>
      <c r="AB253" s="211"/>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472"/>
      <c r="BB253" s="238"/>
      <c r="BC253" s="472"/>
      <c r="BD253" s="472"/>
      <c r="BE253" s="472"/>
      <c r="BF253" s="472"/>
      <c r="BG253" s="472"/>
      <c r="BH253" s="472"/>
      <c r="BI253" s="472"/>
      <c r="BJ253" s="472"/>
      <c r="BK253" s="472"/>
      <c r="BL253" s="472"/>
      <c r="BM253" s="472"/>
      <c r="BN253" s="472"/>
      <c r="BO253" s="472"/>
      <c r="BP253" s="472"/>
      <c r="BQ253" s="472"/>
      <c r="BR253" s="472"/>
      <c r="BS253" s="472"/>
      <c r="BT253" s="472"/>
      <c r="BU253" s="472"/>
      <c r="BV253" s="211"/>
      <c r="BW253" s="211"/>
      <c r="BX253" s="211"/>
      <c r="BY253" s="211"/>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2"/>
      <c r="V254" s="211"/>
      <c r="W254" s="211"/>
      <c r="X254" s="211"/>
      <c r="Y254" s="211"/>
      <c r="Z254" s="211"/>
      <c r="AA254" s="211"/>
      <c r="AB254" s="211"/>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472"/>
      <c r="BB254" s="238"/>
      <c r="BC254" s="472"/>
      <c r="BD254" s="472"/>
      <c r="BE254" s="472"/>
      <c r="BF254" s="472"/>
      <c r="BG254" s="472"/>
      <c r="BH254" s="472"/>
      <c r="BI254" s="472"/>
      <c r="BJ254" s="472"/>
      <c r="BK254" s="472"/>
      <c r="BL254" s="472"/>
      <c r="BM254" s="472"/>
      <c r="BN254" s="472"/>
      <c r="BO254" s="472"/>
      <c r="BP254" s="472"/>
      <c r="BQ254" s="472"/>
      <c r="BR254" s="472"/>
      <c r="BS254" s="472"/>
      <c r="BT254" s="472"/>
      <c r="BU254" s="472"/>
      <c r="BV254" s="211"/>
      <c r="BW254" s="211"/>
      <c r="BX254" s="211"/>
      <c r="BY254" s="211"/>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2"/>
      <c r="V255" s="211"/>
      <c r="W255" s="211"/>
      <c r="X255" s="211"/>
      <c r="Y255" s="211"/>
      <c r="Z255" s="211"/>
      <c r="AA255" s="211"/>
      <c r="AB255" s="211"/>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472"/>
      <c r="BB255" s="238"/>
      <c r="BC255" s="472"/>
      <c r="BD255" s="472"/>
      <c r="BE255" s="472"/>
      <c r="BF255" s="472"/>
      <c r="BG255" s="472"/>
      <c r="BH255" s="472"/>
      <c r="BI255" s="472"/>
      <c r="BJ255" s="472"/>
      <c r="BK255" s="472"/>
      <c r="BL255" s="472"/>
      <c r="BM255" s="472"/>
      <c r="BN255" s="472"/>
      <c r="BO255" s="472"/>
      <c r="BP255" s="472"/>
      <c r="BQ255" s="472"/>
      <c r="BR255" s="472"/>
      <c r="BS255" s="472"/>
      <c r="BT255" s="472"/>
      <c r="BU255" s="472"/>
      <c r="BV255" s="211"/>
      <c r="BW255" s="211"/>
      <c r="BX255" s="211"/>
      <c r="BY255" s="211"/>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2"/>
      <c r="V256" s="211"/>
      <c r="W256" s="211"/>
      <c r="X256" s="211"/>
      <c r="Y256" s="211"/>
      <c r="Z256" s="211"/>
      <c r="AA256" s="211"/>
      <c r="AB256" s="211"/>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472"/>
      <c r="BB256" s="238"/>
      <c r="BC256" s="472"/>
      <c r="BD256" s="472"/>
      <c r="BE256" s="472"/>
      <c r="BF256" s="472"/>
      <c r="BG256" s="472"/>
      <c r="BH256" s="472"/>
      <c r="BI256" s="472"/>
      <c r="BJ256" s="472"/>
      <c r="BK256" s="472"/>
      <c r="BL256" s="472"/>
      <c r="BM256" s="472"/>
      <c r="BN256" s="472"/>
      <c r="BO256" s="472"/>
      <c r="BP256" s="472"/>
      <c r="BQ256" s="472"/>
      <c r="BR256" s="472"/>
      <c r="BS256" s="472"/>
      <c r="BT256" s="472"/>
      <c r="BU256" s="472"/>
      <c r="BV256" s="211"/>
      <c r="BW256" s="211"/>
      <c r="BX256" s="211"/>
      <c r="BY256" s="211"/>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2"/>
      <c r="V257" s="211"/>
      <c r="W257" s="211"/>
      <c r="X257" s="211"/>
      <c r="Y257" s="211"/>
      <c r="Z257" s="211"/>
      <c r="AA257" s="211"/>
      <c r="AB257" s="211"/>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472"/>
      <c r="BB257" s="238"/>
      <c r="BC257" s="472"/>
      <c r="BD257" s="472"/>
      <c r="BE257" s="472"/>
      <c r="BF257" s="472"/>
      <c r="BG257" s="472"/>
      <c r="BH257" s="472"/>
      <c r="BI257" s="472"/>
      <c r="BJ257" s="472"/>
      <c r="BK257" s="472"/>
      <c r="BL257" s="472"/>
      <c r="BM257" s="472"/>
      <c r="BN257" s="472"/>
      <c r="BO257" s="472"/>
      <c r="BP257" s="472"/>
      <c r="BQ257" s="472"/>
      <c r="BR257" s="472"/>
      <c r="BS257" s="472"/>
      <c r="BT257" s="472"/>
      <c r="BU257" s="472"/>
      <c r="BV257" s="211"/>
      <c r="BW257" s="211"/>
      <c r="BX257" s="211"/>
      <c r="BY257" s="211"/>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2"/>
      <c r="V258" s="211"/>
      <c r="W258" s="211"/>
      <c r="X258" s="211"/>
      <c r="Y258" s="211"/>
      <c r="Z258" s="211"/>
      <c r="AA258" s="211"/>
      <c r="AB258" s="211"/>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472"/>
      <c r="BB258" s="238"/>
      <c r="BC258" s="472"/>
      <c r="BD258" s="472"/>
      <c r="BE258" s="472"/>
      <c r="BF258" s="472"/>
      <c r="BG258" s="472"/>
      <c r="BH258" s="472"/>
      <c r="BI258" s="472"/>
      <c r="BJ258" s="472"/>
      <c r="BK258" s="472"/>
      <c r="BL258" s="472"/>
      <c r="BM258" s="472"/>
      <c r="BN258" s="472"/>
      <c r="BO258" s="472"/>
      <c r="BP258" s="472"/>
      <c r="BQ258" s="472"/>
      <c r="BR258" s="472"/>
      <c r="BS258" s="472"/>
      <c r="BT258" s="472"/>
      <c r="BU258" s="472"/>
      <c r="BV258" s="211"/>
      <c r="BW258" s="211"/>
      <c r="BX258" s="211"/>
      <c r="BY258" s="211"/>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693" customFormat="true" ht="15" customHeight="true" x14ac:dyDescent="0.2">
      <c r="B259" s="694"/>
      <c r="V259" s="216"/>
      <c r="W259" s="216"/>
      <c r="X259" s="216"/>
      <c r="Y259" s="216"/>
      <c r="Z259" s="216"/>
      <c r="AA259" s="216"/>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127</v>
      </c>
      <c r="BB259" s="137" t="s">
        <v>84</v>
      </c>
      <c r="BC259" s="2631" t="s">
        <v>113</v>
      </c>
      <c r="BD259" s="2632"/>
      <c r="BE259" s="2632"/>
      <c r="BF259" s="2632"/>
      <c r="BG259" s="2633"/>
      <c r="BH259" s="2634" t="s">
        <v>38</v>
      </c>
      <c r="BI259" s="2632"/>
      <c r="BJ259" s="2632"/>
      <c r="BK259" s="2632"/>
      <c r="BL259" s="2633"/>
      <c r="BM259" s="2634" t="s">
        <v>37</v>
      </c>
      <c r="BN259" s="2632"/>
      <c r="BO259" s="2632"/>
      <c r="BP259" s="2632"/>
      <c r="BQ259" s="2635"/>
      <c r="BR259" s="2058" t="s">
        <v>137</v>
      </c>
      <c r="BS259" s="2059"/>
      <c r="BT259" s="2059"/>
      <c r="BU259" s="2059"/>
      <c r="BV259" s="2219"/>
      <c r="BW259" s="2219"/>
      <c r="BX259" s="2219"/>
      <c r="BY259" s="2220"/>
      <c r="BZ259" s="215"/>
      <c r="CA259" s="215"/>
      <c r="CB259" s="215"/>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693" customFormat="true" ht="84" x14ac:dyDescent="0.2">
      <c r="B260" s="694"/>
      <c r="V260" s="216"/>
      <c r="W260" s="216"/>
      <c r="X260" s="216"/>
      <c r="Y260" s="216"/>
      <c r="Z260" s="216"/>
      <c r="AA260" s="216"/>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117</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229</v>
      </c>
      <c r="BS260" s="178" t="s">
        <v>230</v>
      </c>
      <c r="BT260" s="178" t="s">
        <v>231</v>
      </c>
      <c r="BU260" s="2148" t="s">
        <v>232</v>
      </c>
      <c r="BV260" s="2221"/>
      <c r="BW260" s="2221"/>
      <c r="BX260" s="2221"/>
      <c r="BY260" s="2222"/>
      <c r="BZ260" s="2222"/>
      <c r="CA260" s="2222"/>
      <c r="CB260" s="2222"/>
      <c r="CC260" s="2222"/>
      <c r="CD260" s="2222"/>
      <c r="CE260" s="2222"/>
      <c r="CF260" s="2222"/>
      <c r="CG260" s="2222"/>
      <c r="CH260" s="2222"/>
      <c r="CI260" s="2222"/>
      <c r="CJ260" s="2222"/>
      <c r="CK260" s="2222"/>
      <c r="CL260" s="2222"/>
      <c r="CM260" s="2222"/>
      <c r="CN260" s="2222"/>
      <c r="CO260" s="2222"/>
      <c r="CP260" s="2222"/>
      <c r="CQ260" s="2222"/>
      <c r="CR260" s="2222"/>
      <c r="CS260" s="2222"/>
      <c r="CT260" s="2222"/>
      <c r="CU260" s="2222"/>
      <c r="CV260" s="2222"/>
      <c r="CW260" s="2222"/>
      <c r="CX260" s="2222"/>
      <c r="CY260" s="2222"/>
      <c r="CZ260" s="2222"/>
    </row>
    <row r="261" s="693" customFormat="true" ht="15" customHeight="true" x14ac:dyDescent="0.2">
      <c r="B261" s="694"/>
      <c r="V261" s="216"/>
      <c r="W261" s="216"/>
      <c r="X261" s="216"/>
      <c r="Y261" s="216"/>
      <c r="Z261" s="216"/>
      <c r="AA261" s="216"/>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643" t="s">
        <v>72</v>
      </c>
      <c r="BB261" s="294" t="s">
        <v>49</v>
      </c>
      <c r="BC261" s="1211" t="s">
        <v>35</v>
      </c>
      <c r="BD261" s="1231" t="s">
        <v>35</v>
      </c>
      <c r="BE261" s="1231" t="s">
        <v>35</v>
      </c>
      <c r="BF261" s="1231" t="s">
        <v>35</v>
      </c>
      <c r="BG261" s="1252" t="s">
        <v>35</v>
      </c>
      <c r="BH261" s="1273" t="s">
        <v>35</v>
      </c>
      <c r="BI261" s="1231" t="s">
        <v>35</v>
      </c>
      <c r="BJ261" s="1231" t="s">
        <v>35</v>
      </c>
      <c r="BK261" s="1231" t="s">
        <v>35</v>
      </c>
      <c r="BL261" s="1252" t="s">
        <v>35</v>
      </c>
      <c r="BM261" s="1273" t="s">
        <v>35</v>
      </c>
      <c r="BN261" s="1231" t="s">
        <v>35</v>
      </c>
      <c r="BO261" s="1231" t="s">
        <v>35</v>
      </c>
      <c r="BP261" s="1231" t="s">
        <v>35</v>
      </c>
      <c r="BQ261" s="1252" t="s">
        <v>35</v>
      </c>
      <c r="BR261" s="1273" t="s">
        <v>35</v>
      </c>
      <c r="BS261" s="1231" t="s">
        <v>35</v>
      </c>
      <c r="BT261" s="1231" t="s">
        <v>35</v>
      </c>
      <c r="BU261" s="2149" t="s">
        <v>35</v>
      </c>
      <c r="BV261" s="2223"/>
      <c r="BW261" s="2223"/>
      <c r="BX261" s="2223"/>
      <c r="BY261" s="2224"/>
      <c r="BZ261" s="2224"/>
      <c r="CA261" s="2224"/>
      <c r="CB261" s="2224"/>
      <c r="CC261" s="2224"/>
      <c r="CD261" s="2224"/>
      <c r="CE261" s="2224"/>
      <c r="CF261" s="2224"/>
      <c r="CG261" s="2224"/>
      <c r="CH261" s="2224"/>
      <c r="CI261" s="2224"/>
      <c r="CJ261" s="2224"/>
      <c r="CK261" s="2224"/>
      <c r="CL261" s="2224"/>
      <c r="CM261" s="2224"/>
      <c r="CN261" s="2224"/>
      <c r="CO261" s="2224"/>
      <c r="CP261" s="2224"/>
      <c r="CQ261" s="2224"/>
      <c r="CR261" s="2224"/>
      <c r="CS261" s="2224"/>
      <c r="CT261" s="2224"/>
      <c r="CU261" s="2224"/>
      <c r="CV261" s="2224"/>
      <c r="CW261" s="2224"/>
      <c r="CX261" s="2224"/>
      <c r="CY261" s="2224"/>
      <c r="CZ261" s="2224"/>
    </row>
    <row r="262" s="693" customFormat="true" ht="15" customHeight="true" x14ac:dyDescent="0.2">
      <c r="B262" s="694"/>
      <c r="V262" s="216"/>
      <c r="W262" s="216"/>
      <c r="X262" s="216"/>
      <c r="Y262" s="216"/>
      <c r="Z262" s="216"/>
      <c r="AA262" s="216"/>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644"/>
      <c r="BB262" s="295" t="s">
        <v>48</v>
      </c>
      <c r="BC262" s="1212" t="s">
        <v>35</v>
      </c>
      <c r="BD262" s="1232" t="s">
        <v>35</v>
      </c>
      <c r="BE262" s="1232" t="s">
        <v>35</v>
      </c>
      <c r="BF262" s="1232" t="s">
        <v>35</v>
      </c>
      <c r="BG262" s="1253" t="s">
        <v>35</v>
      </c>
      <c r="BH262" s="1274" t="s">
        <v>35</v>
      </c>
      <c r="BI262" s="1232" t="s">
        <v>35</v>
      </c>
      <c r="BJ262" s="1232" t="s">
        <v>35</v>
      </c>
      <c r="BK262" s="1232" t="s">
        <v>35</v>
      </c>
      <c r="BL262" s="1253" t="s">
        <v>35</v>
      </c>
      <c r="BM262" s="1274" t="s">
        <v>35</v>
      </c>
      <c r="BN262" s="1232" t="s">
        <v>35</v>
      </c>
      <c r="BO262" s="1232" t="s">
        <v>35</v>
      </c>
      <c r="BP262" s="1232" t="s">
        <v>35</v>
      </c>
      <c r="BQ262" s="1253" t="s">
        <v>35</v>
      </c>
      <c r="BR262" s="1274" t="s">
        <v>35</v>
      </c>
      <c r="BS262" s="1232" t="s">
        <v>35</v>
      </c>
      <c r="BT262" s="1232" t="s">
        <v>35</v>
      </c>
      <c r="BU262" s="2150" t="s">
        <v>35</v>
      </c>
      <c r="BV262" s="2225"/>
      <c r="BW262" s="2225"/>
      <c r="BX262" s="2225"/>
      <c r="BY262" s="2226"/>
      <c r="BZ262" s="2226"/>
      <c r="CA262" s="2226"/>
      <c r="CB262" s="2226"/>
      <c r="CC262" s="2226"/>
      <c r="CD262" s="2226"/>
      <c r="CE262" s="2226"/>
      <c r="CF262" s="2226"/>
      <c r="CG262" s="2226"/>
      <c r="CH262" s="2226"/>
      <c r="CI262" s="2226"/>
      <c r="CJ262" s="2226"/>
      <c r="CK262" s="2226"/>
      <c r="CL262" s="2226"/>
      <c r="CM262" s="2226"/>
      <c r="CN262" s="2226"/>
      <c r="CO262" s="2226"/>
      <c r="CP262" s="2226"/>
      <c r="CQ262" s="2226"/>
      <c r="CR262" s="2226"/>
      <c r="CS262" s="2226"/>
      <c r="CT262" s="2226"/>
      <c r="CU262" s="2226"/>
      <c r="CV262" s="2226"/>
      <c r="CW262" s="2226"/>
      <c r="CX262" s="2226"/>
      <c r="CY262" s="2226"/>
      <c r="CZ262" s="2226"/>
    </row>
    <row r="263" s="693" customFormat="true" ht="15" customHeight="true" x14ac:dyDescent="0.2">
      <c r="B263" s="694"/>
      <c r="V263" s="216"/>
      <c r="W263" s="216"/>
      <c r="X263" s="216"/>
      <c r="Y263" s="216"/>
      <c r="Z263" s="216"/>
      <c r="AA263" s="216"/>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644"/>
      <c r="BB263" s="295" t="s">
        <v>111</v>
      </c>
      <c r="BC263" s="1212" t="s">
        <v>35</v>
      </c>
      <c r="BD263" s="1232" t="s">
        <v>35</v>
      </c>
      <c r="BE263" s="1232" t="s">
        <v>35</v>
      </c>
      <c r="BF263" s="1232" t="s">
        <v>35</v>
      </c>
      <c r="BG263" s="1253" t="s">
        <v>35</v>
      </c>
      <c r="BH263" s="1274" t="s">
        <v>35</v>
      </c>
      <c r="BI263" s="1232" t="s">
        <v>35</v>
      </c>
      <c r="BJ263" s="1232" t="s">
        <v>35</v>
      </c>
      <c r="BK263" s="1232" t="s">
        <v>35</v>
      </c>
      <c r="BL263" s="1253" t="s">
        <v>35</v>
      </c>
      <c r="BM263" s="1274" t="s">
        <v>35</v>
      </c>
      <c r="BN263" s="1232" t="s">
        <v>35</v>
      </c>
      <c r="BO263" s="1232" t="s">
        <v>35</v>
      </c>
      <c r="BP263" s="1232" t="s">
        <v>35</v>
      </c>
      <c r="BQ263" s="1253" t="s">
        <v>35</v>
      </c>
      <c r="BR263" s="1274" t="s">
        <v>35</v>
      </c>
      <c r="BS263" s="1232" t="s">
        <v>35</v>
      </c>
      <c r="BT263" s="1232" t="s">
        <v>35</v>
      </c>
      <c r="BU263" s="2150" t="s">
        <v>35</v>
      </c>
      <c r="BV263" s="2225"/>
      <c r="BW263" s="2225"/>
      <c r="BX263" s="2225"/>
      <c r="BY263" s="2226"/>
      <c r="BZ263" s="2226"/>
      <c r="CA263" s="2226"/>
      <c r="CB263" s="2226"/>
      <c r="CC263" s="2226"/>
      <c r="CD263" s="2226"/>
      <c r="CE263" s="2226"/>
      <c r="CF263" s="2226"/>
      <c r="CG263" s="2226"/>
      <c r="CH263" s="2226"/>
      <c r="CI263" s="2226"/>
      <c r="CJ263" s="2226"/>
      <c r="CK263" s="2226"/>
      <c r="CL263" s="2226"/>
      <c r="CM263" s="2226"/>
      <c r="CN263" s="2226"/>
      <c r="CO263" s="2226"/>
      <c r="CP263" s="2226"/>
      <c r="CQ263" s="2226"/>
      <c r="CR263" s="2226"/>
      <c r="CS263" s="2226"/>
      <c r="CT263" s="2226"/>
      <c r="CU263" s="2226"/>
      <c r="CV263" s="2226"/>
      <c r="CW263" s="2226"/>
      <c r="CX263" s="2226"/>
      <c r="CY263" s="2226"/>
      <c r="CZ263" s="2226"/>
    </row>
    <row r="264" s="693" customFormat="true" ht="15" customHeight="true" x14ac:dyDescent="0.2">
      <c r="B264" s="694"/>
      <c r="V264" s="216"/>
      <c r="W264" s="216"/>
      <c r="X264" s="216"/>
      <c r="Y264" s="216"/>
      <c r="Z264" s="216"/>
      <c r="AA264" s="216"/>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644" t="s">
        <v>73</v>
      </c>
      <c r="BB264" s="295" t="s">
        <v>87</v>
      </c>
      <c r="BC264" s="1212" t="s">
        <v>35</v>
      </c>
      <c r="BD264" s="1232" t="s">
        <v>35</v>
      </c>
      <c r="BE264" s="1232" t="s">
        <v>35</v>
      </c>
      <c r="BF264" s="1232" t="s">
        <v>35</v>
      </c>
      <c r="BG264" s="1253" t="s">
        <v>35</v>
      </c>
      <c r="BH264" s="1274" t="s">
        <v>35</v>
      </c>
      <c r="BI264" s="1232" t="s">
        <v>35</v>
      </c>
      <c r="BJ264" s="1232" t="s">
        <v>35</v>
      </c>
      <c r="BK264" s="1232" t="s">
        <v>35</v>
      </c>
      <c r="BL264" s="1253" t="s">
        <v>35</v>
      </c>
      <c r="BM264" s="1274" t="s">
        <v>35</v>
      </c>
      <c r="BN264" s="1232" t="s">
        <v>35</v>
      </c>
      <c r="BO264" s="1232" t="s">
        <v>35</v>
      </c>
      <c r="BP264" s="1232" t="s">
        <v>35</v>
      </c>
      <c r="BQ264" s="1253" t="s">
        <v>35</v>
      </c>
      <c r="BR264" s="1274" t="s">
        <v>35</v>
      </c>
      <c r="BS264" s="1232" t="s">
        <v>35</v>
      </c>
      <c r="BT264" s="1232" t="s">
        <v>35</v>
      </c>
      <c r="BU264" s="2150" t="s">
        <v>35</v>
      </c>
      <c r="BV264" s="2225"/>
      <c r="BW264" s="2225"/>
      <c r="BX264" s="2225"/>
      <c r="BY264" s="2226"/>
      <c r="BZ264" s="2226"/>
      <c r="CA264" s="2226"/>
      <c r="CB264" s="2226"/>
      <c r="CC264" s="2226"/>
      <c r="CD264" s="2226"/>
      <c r="CE264" s="2226"/>
      <c r="CF264" s="2226"/>
      <c r="CG264" s="2226"/>
      <c r="CH264" s="2226"/>
      <c r="CI264" s="2226"/>
      <c r="CJ264" s="2226"/>
      <c r="CK264" s="2226"/>
      <c r="CL264" s="2226"/>
      <c r="CM264" s="2226"/>
      <c r="CN264" s="2226"/>
      <c r="CO264" s="2226"/>
      <c r="CP264" s="2226"/>
      <c r="CQ264" s="2226"/>
      <c r="CR264" s="2226"/>
      <c r="CS264" s="2226"/>
      <c r="CT264" s="2226"/>
      <c r="CU264" s="2226"/>
      <c r="CV264" s="2226"/>
      <c r="CW264" s="2226"/>
      <c r="CX264" s="2226"/>
      <c r="CY264" s="2226"/>
      <c r="CZ264" s="2226"/>
    </row>
    <row r="265" s="693" customFormat="true" ht="15" customHeight="true" x14ac:dyDescent="0.2">
      <c r="B265" s="694"/>
      <c r="V265" s="216"/>
      <c r="W265" s="216"/>
      <c r="X265" s="216"/>
      <c r="Y265" s="216"/>
      <c r="Z265" s="216"/>
      <c r="AA265" s="216"/>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644"/>
      <c r="BB265" s="295" t="s">
        <v>88</v>
      </c>
      <c r="BC265" s="1212" t="s">
        <v>35</v>
      </c>
      <c r="BD265" s="1232" t="s">
        <v>35</v>
      </c>
      <c r="BE265" s="1232" t="s">
        <v>35</v>
      </c>
      <c r="BF265" s="1232" t="s">
        <v>35</v>
      </c>
      <c r="BG265" s="1253" t="s">
        <v>35</v>
      </c>
      <c r="BH265" s="1274" t="s">
        <v>35</v>
      </c>
      <c r="BI265" s="1232" t="s">
        <v>35</v>
      </c>
      <c r="BJ265" s="1232" t="s">
        <v>35</v>
      </c>
      <c r="BK265" s="1232" t="s">
        <v>35</v>
      </c>
      <c r="BL265" s="1253" t="s">
        <v>35</v>
      </c>
      <c r="BM265" s="1274" t="s">
        <v>35</v>
      </c>
      <c r="BN265" s="1232" t="s">
        <v>35</v>
      </c>
      <c r="BO265" s="1232" t="s">
        <v>35</v>
      </c>
      <c r="BP265" s="1232" t="s">
        <v>35</v>
      </c>
      <c r="BQ265" s="1253" t="s">
        <v>35</v>
      </c>
      <c r="BR265" s="1274" t="s">
        <v>35</v>
      </c>
      <c r="BS265" s="1232" t="s">
        <v>35</v>
      </c>
      <c r="BT265" s="1232" t="s">
        <v>35</v>
      </c>
      <c r="BU265" s="2150" t="s">
        <v>35</v>
      </c>
      <c r="BV265" s="2225"/>
      <c r="BW265" s="2225"/>
      <c r="BX265" s="2225"/>
      <c r="BY265" s="2226"/>
      <c r="BZ265" s="2226"/>
      <c r="CA265" s="2226"/>
      <c r="CB265" s="2226"/>
      <c r="CC265" s="2226"/>
      <c r="CD265" s="2226"/>
      <c r="CE265" s="2226"/>
      <c r="CF265" s="2226"/>
      <c r="CG265" s="2226"/>
      <c r="CH265" s="2226"/>
      <c r="CI265" s="2226"/>
      <c r="CJ265" s="2226"/>
      <c r="CK265" s="2226"/>
      <c r="CL265" s="2226"/>
      <c r="CM265" s="2226"/>
      <c r="CN265" s="2226"/>
      <c r="CO265" s="2226"/>
      <c r="CP265" s="2226"/>
      <c r="CQ265" s="2226"/>
      <c r="CR265" s="2226"/>
      <c r="CS265" s="2226"/>
      <c r="CT265" s="2226"/>
      <c r="CU265" s="2226"/>
      <c r="CV265" s="2226"/>
      <c r="CW265" s="2226"/>
      <c r="CX265" s="2226"/>
      <c r="CY265" s="2226"/>
      <c r="CZ265" s="2226"/>
    </row>
    <row r="266" s="693" customFormat="true" ht="15" customHeight="true" x14ac:dyDescent="0.2">
      <c r="B266" s="694"/>
      <c r="V266" s="216"/>
      <c r="W266" s="216"/>
      <c r="X266" s="216"/>
      <c r="Y266" s="216"/>
      <c r="Z266" s="216"/>
      <c r="AA266" s="216"/>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644"/>
      <c r="BB266" s="295" t="s">
        <v>89</v>
      </c>
      <c r="BC266" s="1212" t="s">
        <v>35</v>
      </c>
      <c r="BD266" s="1232" t="s">
        <v>35</v>
      </c>
      <c r="BE266" s="1232" t="s">
        <v>35</v>
      </c>
      <c r="BF266" s="1232" t="s">
        <v>35</v>
      </c>
      <c r="BG266" s="1253" t="s">
        <v>35</v>
      </c>
      <c r="BH266" s="1274" t="s">
        <v>35</v>
      </c>
      <c r="BI266" s="1232" t="s">
        <v>35</v>
      </c>
      <c r="BJ266" s="1232" t="s">
        <v>35</v>
      </c>
      <c r="BK266" s="1232" t="s">
        <v>35</v>
      </c>
      <c r="BL266" s="1253" t="s">
        <v>35</v>
      </c>
      <c r="BM266" s="1274" t="s">
        <v>35</v>
      </c>
      <c r="BN266" s="1232" t="s">
        <v>35</v>
      </c>
      <c r="BO266" s="1232" t="s">
        <v>35</v>
      </c>
      <c r="BP266" s="1232" t="s">
        <v>35</v>
      </c>
      <c r="BQ266" s="1253" t="s">
        <v>35</v>
      </c>
      <c r="BR266" s="1274" t="s">
        <v>35</v>
      </c>
      <c r="BS266" s="1232" t="s">
        <v>35</v>
      </c>
      <c r="BT266" s="1232" t="s">
        <v>35</v>
      </c>
      <c r="BU266" s="2150" t="s">
        <v>35</v>
      </c>
      <c r="BV266" s="2225"/>
      <c r="BW266" s="2225"/>
      <c r="BX266" s="2225"/>
      <c r="BY266" s="2226"/>
      <c r="BZ266" s="2226"/>
      <c r="CA266" s="2226"/>
      <c r="CB266" s="2226"/>
      <c r="CC266" s="2226"/>
      <c r="CD266" s="2226"/>
      <c r="CE266" s="2226"/>
      <c r="CF266" s="2226"/>
      <c r="CG266" s="2226"/>
      <c r="CH266" s="2226"/>
      <c r="CI266" s="2226"/>
      <c r="CJ266" s="2226"/>
      <c r="CK266" s="2226"/>
      <c r="CL266" s="2226"/>
      <c r="CM266" s="2226"/>
      <c r="CN266" s="2226"/>
      <c r="CO266" s="2226"/>
      <c r="CP266" s="2226"/>
      <c r="CQ266" s="2226"/>
      <c r="CR266" s="2226"/>
      <c r="CS266" s="2226"/>
      <c r="CT266" s="2226"/>
      <c r="CU266" s="2226"/>
      <c r="CV266" s="2226"/>
      <c r="CW266" s="2226"/>
      <c r="CX266" s="2226"/>
      <c r="CY266" s="2226"/>
      <c r="CZ266" s="2226"/>
    </row>
    <row r="267" s="693" customFormat="true" ht="15" customHeight="true" x14ac:dyDescent="0.2">
      <c r="B267" s="694"/>
      <c r="V267" s="216"/>
      <c r="W267" s="216"/>
      <c r="X267" s="216"/>
      <c r="Y267" s="216"/>
      <c r="Z267" s="216"/>
      <c r="AA267" s="216"/>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644"/>
      <c r="BB267" s="295" t="s">
        <v>111</v>
      </c>
      <c r="BC267" s="1212" t="s">
        <v>35</v>
      </c>
      <c r="BD267" s="1232" t="s">
        <v>35</v>
      </c>
      <c r="BE267" s="1232" t="s">
        <v>35</v>
      </c>
      <c r="BF267" s="1232" t="s">
        <v>35</v>
      </c>
      <c r="BG267" s="1253" t="s">
        <v>35</v>
      </c>
      <c r="BH267" s="1274" t="s">
        <v>35</v>
      </c>
      <c r="BI267" s="1232" t="s">
        <v>35</v>
      </c>
      <c r="BJ267" s="1232" t="s">
        <v>35</v>
      </c>
      <c r="BK267" s="1232" t="s">
        <v>35</v>
      </c>
      <c r="BL267" s="1253" t="s">
        <v>35</v>
      </c>
      <c r="BM267" s="1274" t="s">
        <v>35</v>
      </c>
      <c r="BN267" s="1232" t="s">
        <v>35</v>
      </c>
      <c r="BO267" s="1232" t="s">
        <v>35</v>
      </c>
      <c r="BP267" s="1232" t="s">
        <v>35</v>
      </c>
      <c r="BQ267" s="1253" t="s">
        <v>35</v>
      </c>
      <c r="BR267" s="1274" t="s">
        <v>35</v>
      </c>
      <c r="BS267" s="1232" t="s">
        <v>35</v>
      </c>
      <c r="BT267" s="1232" t="s">
        <v>35</v>
      </c>
      <c r="BU267" s="2150" t="s">
        <v>35</v>
      </c>
      <c r="BV267" s="2225"/>
      <c r="BW267" s="2225"/>
      <c r="BX267" s="2225"/>
      <c r="BY267" s="2226"/>
      <c r="BZ267" s="2226"/>
      <c r="CA267" s="2226"/>
      <c r="CB267" s="2226"/>
      <c r="CC267" s="2226"/>
      <c r="CD267" s="2226"/>
      <c r="CE267" s="2226"/>
      <c r="CF267" s="2226"/>
      <c r="CG267" s="2226"/>
      <c r="CH267" s="2226"/>
      <c r="CI267" s="2226"/>
      <c r="CJ267" s="2226"/>
      <c r="CK267" s="2226"/>
      <c r="CL267" s="2226"/>
      <c r="CM267" s="2226"/>
      <c r="CN267" s="2226"/>
      <c r="CO267" s="2226"/>
      <c r="CP267" s="2226"/>
      <c r="CQ267" s="2226"/>
      <c r="CR267" s="2226"/>
      <c r="CS267" s="2226"/>
      <c r="CT267" s="2226"/>
      <c r="CU267" s="2226"/>
      <c r="CV267" s="2226"/>
      <c r="CW267" s="2226"/>
      <c r="CX267" s="2226"/>
      <c r="CY267" s="2226"/>
      <c r="CZ267" s="2226"/>
    </row>
    <row r="268" s="693" customFormat="true" ht="15" customHeight="true" x14ac:dyDescent="0.2">
      <c r="B268" s="694"/>
      <c r="V268" s="216"/>
      <c r="W268" s="216"/>
      <c r="X268" s="216"/>
      <c r="Y268" s="216"/>
      <c r="Z268" s="216"/>
      <c r="AA268" s="216"/>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644" t="s">
        <v>114</v>
      </c>
      <c r="BB268" s="295" t="s">
        <v>87</v>
      </c>
      <c r="BC268" s="1212" t="s">
        <v>35</v>
      </c>
      <c r="BD268" s="1232" t="s">
        <v>35</v>
      </c>
      <c r="BE268" s="1232" t="s">
        <v>35</v>
      </c>
      <c r="BF268" s="1232" t="s">
        <v>35</v>
      </c>
      <c r="BG268" s="1253" t="s">
        <v>35</v>
      </c>
      <c r="BH268" s="1274" t="s">
        <v>35</v>
      </c>
      <c r="BI268" s="1232" t="s">
        <v>35</v>
      </c>
      <c r="BJ268" s="1232" t="s">
        <v>35</v>
      </c>
      <c r="BK268" s="1232" t="s">
        <v>35</v>
      </c>
      <c r="BL268" s="1253" t="s">
        <v>35</v>
      </c>
      <c r="BM268" s="1274" t="s">
        <v>35</v>
      </c>
      <c r="BN268" s="1232" t="s">
        <v>35</v>
      </c>
      <c r="BO268" s="1232" t="s">
        <v>35</v>
      </c>
      <c r="BP268" s="1232" t="s">
        <v>35</v>
      </c>
      <c r="BQ268" s="1253" t="s">
        <v>35</v>
      </c>
      <c r="BR268" s="1274" t="s">
        <v>35</v>
      </c>
      <c r="BS268" s="1232" t="s">
        <v>35</v>
      </c>
      <c r="BT268" s="1232" t="s">
        <v>35</v>
      </c>
      <c r="BU268" s="2150" t="s">
        <v>35</v>
      </c>
      <c r="BV268" s="2225"/>
      <c r="BW268" s="2225"/>
      <c r="BX268" s="2225"/>
      <c r="BY268" s="2226"/>
      <c r="BZ268" s="2226"/>
      <c r="CA268" s="2226"/>
      <c r="CB268" s="2226"/>
      <c r="CC268" s="2226"/>
      <c r="CD268" s="2226"/>
      <c r="CE268" s="2226"/>
      <c r="CF268" s="2226"/>
      <c r="CG268" s="2226"/>
      <c r="CH268" s="2226"/>
      <c r="CI268" s="2226"/>
      <c r="CJ268" s="2226"/>
      <c r="CK268" s="2226"/>
      <c r="CL268" s="2226"/>
      <c r="CM268" s="2226"/>
      <c r="CN268" s="2226"/>
      <c r="CO268" s="2226"/>
      <c r="CP268" s="2226"/>
      <c r="CQ268" s="2226"/>
      <c r="CR268" s="2226"/>
      <c r="CS268" s="2226"/>
      <c r="CT268" s="2226"/>
      <c r="CU268" s="2226"/>
      <c r="CV268" s="2226"/>
      <c r="CW268" s="2226"/>
      <c r="CX268" s="2226"/>
      <c r="CY268" s="2226"/>
      <c r="CZ268" s="2226"/>
    </row>
    <row r="269" s="693" customFormat="true" ht="15" customHeight="true" x14ac:dyDescent="0.2">
      <c r="B269" s="694"/>
      <c r="V269" s="216"/>
      <c r="W269" s="216"/>
      <c r="X269" s="216"/>
      <c r="Y269" s="216"/>
      <c r="Z269" s="216"/>
      <c r="AA269" s="216"/>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644"/>
      <c r="BB269" s="295" t="s">
        <v>88</v>
      </c>
      <c r="BC269" s="1212" t="s">
        <v>35</v>
      </c>
      <c r="BD269" s="1232" t="s">
        <v>35</v>
      </c>
      <c r="BE269" s="1232" t="s">
        <v>35</v>
      </c>
      <c r="BF269" s="1232" t="s">
        <v>35</v>
      </c>
      <c r="BG269" s="1253" t="s">
        <v>35</v>
      </c>
      <c r="BH269" s="1274" t="s">
        <v>35</v>
      </c>
      <c r="BI269" s="1232" t="s">
        <v>35</v>
      </c>
      <c r="BJ269" s="1232" t="s">
        <v>35</v>
      </c>
      <c r="BK269" s="1232" t="s">
        <v>35</v>
      </c>
      <c r="BL269" s="1253" t="s">
        <v>35</v>
      </c>
      <c r="BM269" s="1274" t="s">
        <v>35</v>
      </c>
      <c r="BN269" s="1232" t="s">
        <v>35</v>
      </c>
      <c r="BO269" s="1232" t="s">
        <v>35</v>
      </c>
      <c r="BP269" s="1232" t="s">
        <v>35</v>
      </c>
      <c r="BQ269" s="1253" t="s">
        <v>35</v>
      </c>
      <c r="BR269" s="1274" t="s">
        <v>35</v>
      </c>
      <c r="BS269" s="1232" t="s">
        <v>35</v>
      </c>
      <c r="BT269" s="1232" t="s">
        <v>35</v>
      </c>
      <c r="BU269" s="2150" t="s">
        <v>35</v>
      </c>
      <c r="BV269" s="2225"/>
      <c r="BW269" s="2225"/>
      <c r="BX269" s="2225"/>
      <c r="BY269" s="2226"/>
      <c r="BZ269" s="2226"/>
      <c r="CA269" s="2226"/>
      <c r="CB269" s="2226"/>
      <c r="CC269" s="2226"/>
      <c r="CD269" s="2226"/>
      <c r="CE269" s="2226"/>
      <c r="CF269" s="2226"/>
      <c r="CG269" s="2226"/>
      <c r="CH269" s="2226"/>
      <c r="CI269" s="2226"/>
      <c r="CJ269" s="2226"/>
      <c r="CK269" s="2226"/>
      <c r="CL269" s="2226"/>
      <c r="CM269" s="2226"/>
      <c r="CN269" s="2226"/>
      <c r="CO269" s="2226"/>
      <c r="CP269" s="2226"/>
      <c r="CQ269" s="2226"/>
      <c r="CR269" s="2226"/>
      <c r="CS269" s="2226"/>
      <c r="CT269" s="2226"/>
      <c r="CU269" s="2226"/>
      <c r="CV269" s="2226"/>
      <c r="CW269" s="2226"/>
      <c r="CX269" s="2226"/>
      <c r="CY269" s="2226"/>
      <c r="CZ269" s="2226"/>
    </row>
    <row r="270" s="693" customFormat="true" ht="15" customHeight="true" x14ac:dyDescent="0.2">
      <c r="B270" s="694"/>
      <c r="V270" s="216"/>
      <c r="W270" s="216"/>
      <c r="X270" s="216"/>
      <c r="Y270" s="216"/>
      <c r="Z270" s="216"/>
      <c r="AA270" s="216"/>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644"/>
      <c r="BB270" s="295" t="s">
        <v>89</v>
      </c>
      <c r="BC270" s="1212" t="s">
        <v>35</v>
      </c>
      <c r="BD270" s="1232" t="s">
        <v>35</v>
      </c>
      <c r="BE270" s="1232" t="s">
        <v>35</v>
      </c>
      <c r="BF270" s="1232" t="s">
        <v>35</v>
      </c>
      <c r="BG270" s="1253" t="s">
        <v>35</v>
      </c>
      <c r="BH270" s="1274" t="s">
        <v>35</v>
      </c>
      <c r="BI270" s="1232" t="s">
        <v>35</v>
      </c>
      <c r="BJ270" s="1232" t="s">
        <v>35</v>
      </c>
      <c r="BK270" s="1232" t="s">
        <v>35</v>
      </c>
      <c r="BL270" s="1253" t="s">
        <v>35</v>
      </c>
      <c r="BM270" s="1274" t="s">
        <v>35</v>
      </c>
      <c r="BN270" s="1232" t="s">
        <v>35</v>
      </c>
      <c r="BO270" s="1232" t="s">
        <v>35</v>
      </c>
      <c r="BP270" s="1232" t="s">
        <v>35</v>
      </c>
      <c r="BQ270" s="1253" t="s">
        <v>35</v>
      </c>
      <c r="BR270" s="1274" t="s">
        <v>35</v>
      </c>
      <c r="BS270" s="1232" t="s">
        <v>35</v>
      </c>
      <c r="BT270" s="1232" t="s">
        <v>35</v>
      </c>
      <c r="BU270" s="2150" t="s">
        <v>35</v>
      </c>
      <c r="BV270" s="2225"/>
      <c r="BW270" s="2225"/>
      <c r="BX270" s="2225"/>
      <c r="BY270" s="2226"/>
      <c r="BZ270" s="2226"/>
      <c r="CA270" s="2226"/>
      <c r="CB270" s="2226"/>
      <c r="CC270" s="2226"/>
      <c r="CD270" s="2226"/>
      <c r="CE270" s="2226"/>
      <c r="CF270" s="2226"/>
      <c r="CG270" s="2226"/>
      <c r="CH270" s="2226"/>
      <c r="CI270" s="2226"/>
      <c r="CJ270" s="2226"/>
      <c r="CK270" s="2226"/>
      <c r="CL270" s="2226"/>
      <c r="CM270" s="2226"/>
      <c r="CN270" s="2226"/>
      <c r="CO270" s="2226"/>
      <c r="CP270" s="2226"/>
      <c r="CQ270" s="2226"/>
      <c r="CR270" s="2226"/>
      <c r="CS270" s="2226"/>
      <c r="CT270" s="2226"/>
      <c r="CU270" s="2226"/>
      <c r="CV270" s="2226"/>
      <c r="CW270" s="2226"/>
      <c r="CX270" s="2226"/>
      <c r="CY270" s="2226"/>
      <c r="CZ270" s="2226"/>
    </row>
    <row r="271" s="693" customFormat="true" ht="15" customHeight="true" x14ac:dyDescent="0.2">
      <c r="B271" s="694"/>
      <c r="V271" s="216"/>
      <c r="W271" s="216"/>
      <c r="X271" s="216"/>
      <c r="Y271" s="216"/>
      <c r="Z271" s="216"/>
      <c r="AA271" s="216"/>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644" t="s">
        <v>74</v>
      </c>
      <c r="BB271" s="295" t="s">
        <v>49</v>
      </c>
      <c r="BC271" s="1212" t="s">
        <v>35</v>
      </c>
      <c r="BD271" s="1233" t="s">
        <v>35</v>
      </c>
      <c r="BE271" s="1233" t="s">
        <v>35</v>
      </c>
      <c r="BF271" s="1233" t="s">
        <v>35</v>
      </c>
      <c r="BG271" s="1254" t="s">
        <v>35</v>
      </c>
      <c r="BH271" s="1212" t="s">
        <v>35</v>
      </c>
      <c r="BI271" s="1233" t="s">
        <v>35</v>
      </c>
      <c r="BJ271" s="1233" t="s">
        <v>35</v>
      </c>
      <c r="BK271" s="1233" t="s">
        <v>35</v>
      </c>
      <c r="BL271" s="1254" t="s">
        <v>35</v>
      </c>
      <c r="BM271" s="1212" t="s">
        <v>35</v>
      </c>
      <c r="BN271" s="1233" t="s">
        <v>35</v>
      </c>
      <c r="BO271" s="1233" t="s">
        <v>35</v>
      </c>
      <c r="BP271" s="1233" t="s">
        <v>35</v>
      </c>
      <c r="BQ271" s="1254" t="s">
        <v>35</v>
      </c>
      <c r="BR271" s="1212" t="s">
        <v>35</v>
      </c>
      <c r="BS271" s="1233" t="s">
        <v>35</v>
      </c>
      <c r="BT271" s="1233" t="s">
        <v>35</v>
      </c>
      <c r="BU271" s="1292" t="s">
        <v>35</v>
      </c>
      <c r="BV271" s="2227"/>
      <c r="BW271" s="2227"/>
      <c r="BX271" s="2227"/>
      <c r="BY271" s="2227"/>
      <c r="BZ271" s="2227"/>
      <c r="CA271" s="2227"/>
      <c r="CB271" s="2227"/>
      <c r="CC271" s="2227"/>
      <c r="CD271" s="2227"/>
      <c r="CE271" s="2227"/>
      <c r="CF271" s="2227"/>
      <c r="CG271" s="2227"/>
      <c r="CH271" s="2227"/>
      <c r="CI271" s="2227"/>
      <c r="CJ271" s="2227"/>
      <c r="CK271" s="2227"/>
      <c r="CL271" s="2227"/>
      <c r="CM271" s="2227"/>
      <c r="CN271" s="2227"/>
      <c r="CO271" s="2227"/>
      <c r="CP271" s="2227"/>
      <c r="CQ271" s="2227"/>
      <c r="CR271" s="2227"/>
      <c r="CS271" s="2227"/>
      <c r="CT271" s="2227"/>
      <c r="CU271" s="2227"/>
      <c r="CV271" s="2227"/>
      <c r="CW271" s="2227"/>
      <c r="CX271" s="2227"/>
      <c r="CY271" s="2227"/>
      <c r="CZ271" s="2227"/>
    </row>
    <row r="272" s="693" customFormat="true" ht="15" customHeight="true" x14ac:dyDescent="0.2">
      <c r="B272" s="694"/>
      <c r="V272" s="216"/>
      <c r="W272" s="216"/>
      <c r="X272" s="216"/>
      <c r="Y272" s="216"/>
      <c r="Z272" s="216"/>
      <c r="AA272" s="216"/>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644"/>
      <c r="BB272" s="295" t="s">
        <v>48</v>
      </c>
      <c r="BC272" s="1212" t="s">
        <v>35</v>
      </c>
      <c r="BD272" s="1233" t="s">
        <v>35</v>
      </c>
      <c r="BE272" s="1233" t="s">
        <v>35</v>
      </c>
      <c r="BF272" s="1233" t="s">
        <v>35</v>
      </c>
      <c r="BG272" s="1254" t="s">
        <v>35</v>
      </c>
      <c r="BH272" s="1212" t="s">
        <v>35</v>
      </c>
      <c r="BI272" s="1233" t="s">
        <v>35</v>
      </c>
      <c r="BJ272" s="1233" t="s">
        <v>35</v>
      </c>
      <c r="BK272" s="1233" t="s">
        <v>35</v>
      </c>
      <c r="BL272" s="1254" t="s">
        <v>35</v>
      </c>
      <c r="BM272" s="1212" t="s">
        <v>35</v>
      </c>
      <c r="BN272" s="1233" t="s">
        <v>35</v>
      </c>
      <c r="BO272" s="1233" t="s">
        <v>35</v>
      </c>
      <c r="BP272" s="1233" t="s">
        <v>35</v>
      </c>
      <c r="BQ272" s="1254" t="s">
        <v>35</v>
      </c>
      <c r="BR272" s="1212" t="s">
        <v>35</v>
      </c>
      <c r="BS272" s="1233" t="s">
        <v>35</v>
      </c>
      <c r="BT272" s="1233" t="s">
        <v>35</v>
      </c>
      <c r="BU272" s="1292" t="s">
        <v>35</v>
      </c>
      <c r="BV272" s="2227"/>
      <c r="BW272" s="2227"/>
      <c r="BX272" s="2227"/>
      <c r="BY272" s="2227"/>
      <c r="BZ272" s="2227"/>
      <c r="CA272" s="2227"/>
      <c r="CB272" s="2227"/>
      <c r="CC272" s="2227"/>
      <c r="CD272" s="2227"/>
      <c r="CE272" s="2227"/>
      <c r="CF272" s="2227"/>
      <c r="CG272" s="2227"/>
      <c r="CH272" s="2227"/>
      <c r="CI272" s="2227"/>
      <c r="CJ272" s="2227"/>
      <c r="CK272" s="2227"/>
      <c r="CL272" s="2227"/>
      <c r="CM272" s="2227"/>
      <c r="CN272" s="2227"/>
      <c r="CO272" s="2227"/>
      <c r="CP272" s="2227"/>
      <c r="CQ272" s="2227"/>
      <c r="CR272" s="2227"/>
      <c r="CS272" s="2227"/>
      <c r="CT272" s="2227"/>
      <c r="CU272" s="2227"/>
      <c r="CV272" s="2227"/>
      <c r="CW272" s="2227"/>
      <c r="CX272" s="2227"/>
      <c r="CY272" s="2227"/>
      <c r="CZ272" s="2227"/>
    </row>
    <row r="273" s="693" customFormat="true" ht="15" customHeight="true" x14ac:dyDescent="0.2">
      <c r="B273" s="694"/>
      <c r="V273" s="216"/>
      <c r="W273" s="216"/>
      <c r="X273" s="216"/>
      <c r="Y273" s="216"/>
      <c r="Z273" s="216"/>
      <c r="AA273" s="216"/>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644"/>
      <c r="BB273" s="295" t="s">
        <v>111</v>
      </c>
      <c r="BC273" s="1212" t="s">
        <v>35</v>
      </c>
      <c r="BD273" s="1233" t="s">
        <v>35</v>
      </c>
      <c r="BE273" s="1233" t="s">
        <v>35</v>
      </c>
      <c r="BF273" s="1233" t="s">
        <v>35</v>
      </c>
      <c r="BG273" s="1254" t="s">
        <v>35</v>
      </c>
      <c r="BH273" s="1212" t="s">
        <v>35</v>
      </c>
      <c r="BI273" s="1233" t="s">
        <v>35</v>
      </c>
      <c r="BJ273" s="1233" t="s">
        <v>35</v>
      </c>
      <c r="BK273" s="1233" t="s">
        <v>35</v>
      </c>
      <c r="BL273" s="1254" t="s">
        <v>35</v>
      </c>
      <c r="BM273" s="1212" t="s">
        <v>35</v>
      </c>
      <c r="BN273" s="1233" t="s">
        <v>35</v>
      </c>
      <c r="BO273" s="1233" t="s">
        <v>35</v>
      </c>
      <c r="BP273" s="1233" t="s">
        <v>35</v>
      </c>
      <c r="BQ273" s="1254" t="s">
        <v>35</v>
      </c>
      <c r="BR273" s="1212" t="s">
        <v>35</v>
      </c>
      <c r="BS273" s="1233" t="s">
        <v>35</v>
      </c>
      <c r="BT273" s="1233" t="s">
        <v>35</v>
      </c>
      <c r="BU273" s="1292" t="s">
        <v>35</v>
      </c>
      <c r="BV273" s="2227"/>
      <c r="BW273" s="2227"/>
      <c r="BX273" s="2227"/>
      <c r="BY273" s="2227"/>
      <c r="BZ273" s="2227"/>
      <c r="CA273" s="2227"/>
      <c r="CB273" s="2227"/>
      <c r="CC273" s="2227"/>
      <c r="CD273" s="2227"/>
      <c r="CE273" s="2227"/>
      <c r="CF273" s="2227"/>
      <c r="CG273" s="2227"/>
      <c r="CH273" s="2227"/>
      <c r="CI273" s="2227"/>
      <c r="CJ273" s="2227"/>
      <c r="CK273" s="2227"/>
      <c r="CL273" s="2227"/>
      <c r="CM273" s="2227"/>
      <c r="CN273" s="2227"/>
      <c r="CO273" s="2227"/>
      <c r="CP273" s="2227"/>
      <c r="CQ273" s="2227"/>
      <c r="CR273" s="2227"/>
      <c r="CS273" s="2227"/>
      <c r="CT273" s="2227"/>
      <c r="CU273" s="2227"/>
      <c r="CV273" s="2227"/>
      <c r="CW273" s="2227"/>
      <c r="CX273" s="2227"/>
      <c r="CY273" s="2227"/>
      <c r="CZ273" s="2227"/>
    </row>
    <row r="274" s="693" customFormat="true" ht="15" customHeight="true" x14ac:dyDescent="0.2">
      <c r="B274" s="694"/>
      <c r="V274" s="216"/>
      <c r="W274" s="216"/>
      <c r="X274" s="216"/>
      <c r="Y274" s="216"/>
      <c r="Z274" s="216"/>
      <c r="AA274" s="216"/>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644" t="s">
        <v>75</v>
      </c>
      <c r="BB274" s="295" t="s">
        <v>49</v>
      </c>
      <c r="BC274" s="1212" t="s">
        <v>35</v>
      </c>
      <c r="BD274" s="1232" t="s">
        <v>35</v>
      </c>
      <c r="BE274" s="1232" t="s">
        <v>35</v>
      </c>
      <c r="BF274" s="1232" t="s">
        <v>35</v>
      </c>
      <c r="BG274" s="1253" t="s">
        <v>35</v>
      </c>
      <c r="BH274" s="1274" t="s">
        <v>35</v>
      </c>
      <c r="BI274" s="1232" t="s">
        <v>35</v>
      </c>
      <c r="BJ274" s="1232" t="s">
        <v>35</v>
      </c>
      <c r="BK274" s="1232" t="s">
        <v>35</v>
      </c>
      <c r="BL274" s="1253" t="s">
        <v>35</v>
      </c>
      <c r="BM274" s="1274" t="s">
        <v>35</v>
      </c>
      <c r="BN274" s="1232" t="s">
        <v>35</v>
      </c>
      <c r="BO274" s="1232" t="s">
        <v>35</v>
      </c>
      <c r="BP274" s="1232" t="s">
        <v>35</v>
      </c>
      <c r="BQ274" s="1253" t="s">
        <v>35</v>
      </c>
      <c r="BR274" s="1274" t="s">
        <v>35</v>
      </c>
      <c r="BS274" s="1232" t="s">
        <v>35</v>
      </c>
      <c r="BT274" s="1232" t="s">
        <v>35</v>
      </c>
      <c r="BU274" s="2150" t="s">
        <v>35</v>
      </c>
      <c r="BV274" s="2225"/>
      <c r="BW274" s="2225"/>
      <c r="BX274" s="2225"/>
      <c r="BY274" s="2226"/>
      <c r="BZ274" s="2226"/>
      <c r="CA274" s="2226"/>
      <c r="CB274" s="2226"/>
      <c r="CC274" s="2226"/>
      <c r="CD274" s="2226"/>
      <c r="CE274" s="2226"/>
      <c r="CF274" s="2226"/>
      <c r="CG274" s="2226"/>
      <c r="CH274" s="2226"/>
      <c r="CI274" s="2226"/>
      <c r="CJ274" s="2226"/>
      <c r="CK274" s="2226"/>
      <c r="CL274" s="2226"/>
      <c r="CM274" s="2226"/>
      <c r="CN274" s="2226"/>
      <c r="CO274" s="2226"/>
      <c r="CP274" s="2226"/>
      <c r="CQ274" s="2226"/>
      <c r="CR274" s="2226"/>
      <c r="CS274" s="2226"/>
      <c r="CT274" s="2226"/>
      <c r="CU274" s="2226"/>
      <c r="CV274" s="2226"/>
      <c r="CW274" s="2226"/>
      <c r="CX274" s="2226"/>
      <c r="CY274" s="2226"/>
      <c r="CZ274" s="2226"/>
    </row>
    <row r="275" s="693" customFormat="true" ht="15" customHeight="true" x14ac:dyDescent="0.2">
      <c r="B275" s="694"/>
      <c r="V275" s="216"/>
      <c r="W275" s="216"/>
      <c r="X275" s="216"/>
      <c r="Y275" s="216"/>
      <c r="Z275" s="216"/>
      <c r="AA275" s="216"/>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644"/>
      <c r="BB275" s="295" t="s">
        <v>48</v>
      </c>
      <c r="BC275" s="1212" t="s">
        <v>35</v>
      </c>
      <c r="BD275" s="1232" t="s">
        <v>35</v>
      </c>
      <c r="BE275" s="1232" t="s">
        <v>35</v>
      </c>
      <c r="BF275" s="1232" t="s">
        <v>35</v>
      </c>
      <c r="BG275" s="1253" t="s">
        <v>35</v>
      </c>
      <c r="BH275" s="1274" t="s">
        <v>35</v>
      </c>
      <c r="BI275" s="1232" t="s">
        <v>35</v>
      </c>
      <c r="BJ275" s="1232" t="s">
        <v>35</v>
      </c>
      <c r="BK275" s="1232" t="s">
        <v>35</v>
      </c>
      <c r="BL275" s="1253" t="s">
        <v>35</v>
      </c>
      <c r="BM275" s="1274" t="s">
        <v>35</v>
      </c>
      <c r="BN275" s="1232" t="s">
        <v>35</v>
      </c>
      <c r="BO275" s="1232" t="s">
        <v>35</v>
      </c>
      <c r="BP275" s="1232" t="s">
        <v>35</v>
      </c>
      <c r="BQ275" s="1253" t="s">
        <v>35</v>
      </c>
      <c r="BR275" s="1274" t="s">
        <v>35</v>
      </c>
      <c r="BS275" s="1232" t="s">
        <v>35</v>
      </c>
      <c r="BT275" s="1232" t="s">
        <v>35</v>
      </c>
      <c r="BU275" s="2150" t="s">
        <v>35</v>
      </c>
      <c r="BV275" s="2225"/>
      <c r="BW275" s="2225"/>
      <c r="BX275" s="2225"/>
      <c r="BY275" s="2226"/>
      <c r="BZ275" s="2226"/>
      <c r="CA275" s="2226"/>
      <c r="CB275" s="2226"/>
      <c r="CC275" s="2226"/>
      <c r="CD275" s="2226"/>
      <c r="CE275" s="2226"/>
      <c r="CF275" s="2226"/>
      <c r="CG275" s="2226"/>
      <c r="CH275" s="2226"/>
      <c r="CI275" s="2226"/>
      <c r="CJ275" s="2226"/>
      <c r="CK275" s="2226"/>
      <c r="CL275" s="2226"/>
      <c r="CM275" s="2226"/>
      <c r="CN275" s="2226"/>
      <c r="CO275" s="2226"/>
      <c r="CP275" s="2226"/>
      <c r="CQ275" s="2226"/>
      <c r="CR275" s="2226"/>
      <c r="CS275" s="2226"/>
      <c r="CT275" s="2226"/>
      <c r="CU275" s="2226"/>
      <c r="CV275" s="2226"/>
      <c r="CW275" s="2226"/>
      <c r="CX275" s="2226"/>
      <c r="CY275" s="2226"/>
      <c r="CZ275" s="2226"/>
    </row>
    <row r="276" s="693" customFormat="true" ht="15" customHeight="true" x14ac:dyDescent="0.2">
      <c r="B276" s="694"/>
      <c r="V276" s="216"/>
      <c r="W276" s="216"/>
      <c r="X276" s="216"/>
      <c r="Y276" s="216"/>
      <c r="Z276" s="216"/>
      <c r="AA276" s="216"/>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644"/>
      <c r="BB276" s="295" t="s">
        <v>112</v>
      </c>
      <c r="BC276" s="1212" t="s">
        <v>35</v>
      </c>
      <c r="BD276" s="1232" t="s">
        <v>35</v>
      </c>
      <c r="BE276" s="1232" t="s">
        <v>35</v>
      </c>
      <c r="BF276" s="1232" t="s">
        <v>35</v>
      </c>
      <c r="BG276" s="1253" t="s">
        <v>35</v>
      </c>
      <c r="BH276" s="1274" t="s">
        <v>35</v>
      </c>
      <c r="BI276" s="1232" t="s">
        <v>35</v>
      </c>
      <c r="BJ276" s="1232" t="s">
        <v>35</v>
      </c>
      <c r="BK276" s="1232" t="s">
        <v>35</v>
      </c>
      <c r="BL276" s="1253" t="s">
        <v>35</v>
      </c>
      <c r="BM276" s="1274" t="s">
        <v>35</v>
      </c>
      <c r="BN276" s="1232" t="s">
        <v>35</v>
      </c>
      <c r="BO276" s="1232" t="s">
        <v>35</v>
      </c>
      <c r="BP276" s="1232" t="s">
        <v>35</v>
      </c>
      <c r="BQ276" s="1253" t="s">
        <v>35</v>
      </c>
      <c r="BR276" s="1274" t="s">
        <v>35</v>
      </c>
      <c r="BS276" s="1232" t="s">
        <v>35</v>
      </c>
      <c r="BT276" s="1232" t="s">
        <v>35</v>
      </c>
      <c r="BU276" s="2150" t="s">
        <v>35</v>
      </c>
      <c r="BV276" s="2225"/>
      <c r="BW276" s="2225"/>
      <c r="BX276" s="2225"/>
      <c r="BY276" s="2226"/>
      <c r="BZ276" s="2226"/>
      <c r="CA276" s="2226"/>
      <c r="CB276" s="2226"/>
      <c r="CC276" s="2226"/>
      <c r="CD276" s="2226"/>
      <c r="CE276" s="2226"/>
      <c r="CF276" s="2226"/>
      <c r="CG276" s="2226"/>
      <c r="CH276" s="2226"/>
      <c r="CI276" s="2226"/>
      <c r="CJ276" s="2226"/>
      <c r="CK276" s="2226"/>
      <c r="CL276" s="2226"/>
      <c r="CM276" s="2226"/>
      <c r="CN276" s="2226"/>
      <c r="CO276" s="2226"/>
      <c r="CP276" s="2226"/>
      <c r="CQ276" s="2226"/>
      <c r="CR276" s="2226"/>
      <c r="CS276" s="2226"/>
      <c r="CT276" s="2226"/>
      <c r="CU276" s="2226"/>
      <c r="CV276" s="2226"/>
      <c r="CW276" s="2226"/>
      <c r="CX276" s="2226"/>
      <c r="CY276" s="2226"/>
      <c r="CZ276" s="2226"/>
    </row>
    <row r="277" s="693" customFormat="true" ht="15" customHeight="true" x14ac:dyDescent="0.2">
      <c r="B277" s="694"/>
      <c r="V277" s="216"/>
      <c r="W277" s="216"/>
      <c r="X277" s="216"/>
      <c r="Y277" s="216"/>
      <c r="Z277" s="216"/>
      <c r="AA277" s="216"/>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644" t="s">
        <v>76</v>
      </c>
      <c r="BB277" s="295" t="s">
        <v>77</v>
      </c>
      <c r="BC277" s="1212" t="s">
        <v>35</v>
      </c>
      <c r="BD277" s="1232" t="s">
        <v>35</v>
      </c>
      <c r="BE277" s="1232" t="s">
        <v>35</v>
      </c>
      <c r="BF277" s="1232" t="s">
        <v>35</v>
      </c>
      <c r="BG277" s="1253" t="s">
        <v>35</v>
      </c>
      <c r="BH277" s="1274" t="s">
        <v>35</v>
      </c>
      <c r="BI277" s="1232" t="s">
        <v>35</v>
      </c>
      <c r="BJ277" s="1232" t="s">
        <v>35</v>
      </c>
      <c r="BK277" s="1232" t="s">
        <v>35</v>
      </c>
      <c r="BL277" s="1253" t="s">
        <v>35</v>
      </c>
      <c r="BM277" s="1274" t="s">
        <v>35</v>
      </c>
      <c r="BN277" s="1232" t="s">
        <v>35</v>
      </c>
      <c r="BO277" s="1232" t="s">
        <v>35</v>
      </c>
      <c r="BP277" s="1232" t="s">
        <v>35</v>
      </c>
      <c r="BQ277" s="1253" t="s">
        <v>35</v>
      </c>
      <c r="BR277" s="1274" t="s">
        <v>35</v>
      </c>
      <c r="BS277" s="1232" t="s">
        <v>35</v>
      </c>
      <c r="BT277" s="1232" t="s">
        <v>35</v>
      </c>
      <c r="BU277" s="2150" t="s">
        <v>35</v>
      </c>
      <c r="BV277" s="2225"/>
      <c r="BW277" s="2225"/>
      <c r="BX277" s="2225"/>
      <c r="BY277" s="2226"/>
      <c r="BZ277" s="2226"/>
      <c r="CA277" s="2226"/>
      <c r="CB277" s="2226"/>
      <c r="CC277" s="2226"/>
      <c r="CD277" s="2226"/>
      <c r="CE277" s="2226"/>
      <c r="CF277" s="2226"/>
      <c r="CG277" s="2226"/>
      <c r="CH277" s="2226"/>
      <c r="CI277" s="2226"/>
      <c r="CJ277" s="2226"/>
      <c r="CK277" s="2226"/>
      <c r="CL277" s="2226"/>
      <c r="CM277" s="2226"/>
      <c r="CN277" s="2226"/>
      <c r="CO277" s="2226"/>
      <c r="CP277" s="2226"/>
      <c r="CQ277" s="2226"/>
      <c r="CR277" s="2226"/>
      <c r="CS277" s="2226"/>
      <c r="CT277" s="2226"/>
      <c r="CU277" s="2226"/>
      <c r="CV277" s="2226"/>
      <c r="CW277" s="2226"/>
      <c r="CX277" s="2226"/>
      <c r="CY277" s="2226"/>
      <c r="CZ277" s="2226"/>
    </row>
    <row r="278" s="693" customFormat="true" ht="15" customHeight="true" x14ac:dyDescent="0.2">
      <c r="B278" s="694"/>
      <c r="V278" s="216"/>
      <c r="W278" s="216"/>
      <c r="X278" s="216"/>
      <c r="Y278" s="216"/>
      <c r="Z278" s="216"/>
      <c r="AA278" s="216"/>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644"/>
      <c r="BB278" s="295" t="s">
        <v>78</v>
      </c>
      <c r="BC278" s="1212" t="s">
        <v>35</v>
      </c>
      <c r="BD278" s="1232" t="s">
        <v>35</v>
      </c>
      <c r="BE278" s="1232" t="s">
        <v>35</v>
      </c>
      <c r="BF278" s="1232" t="s">
        <v>35</v>
      </c>
      <c r="BG278" s="1253" t="s">
        <v>35</v>
      </c>
      <c r="BH278" s="1274" t="s">
        <v>35</v>
      </c>
      <c r="BI278" s="1232" t="s">
        <v>35</v>
      </c>
      <c r="BJ278" s="1232" t="s">
        <v>35</v>
      </c>
      <c r="BK278" s="1232" t="s">
        <v>35</v>
      </c>
      <c r="BL278" s="1253" t="s">
        <v>35</v>
      </c>
      <c r="BM278" s="1274" t="s">
        <v>35</v>
      </c>
      <c r="BN278" s="1232" t="s">
        <v>35</v>
      </c>
      <c r="BO278" s="1232" t="s">
        <v>35</v>
      </c>
      <c r="BP278" s="1232" t="s">
        <v>35</v>
      </c>
      <c r="BQ278" s="1253" t="s">
        <v>35</v>
      </c>
      <c r="BR278" s="1274" t="s">
        <v>35</v>
      </c>
      <c r="BS278" s="1232" t="s">
        <v>35</v>
      </c>
      <c r="BT278" s="1232" t="s">
        <v>35</v>
      </c>
      <c r="BU278" s="2150" t="s">
        <v>35</v>
      </c>
      <c r="BV278" s="2225"/>
      <c r="BW278" s="2225"/>
      <c r="BX278" s="2225"/>
      <c r="BY278" s="2226"/>
      <c r="BZ278" s="2226"/>
      <c r="CA278" s="2226"/>
      <c r="CB278" s="2226"/>
      <c r="CC278" s="2226"/>
      <c r="CD278" s="2226"/>
      <c r="CE278" s="2226"/>
      <c r="CF278" s="2226"/>
      <c r="CG278" s="2226"/>
      <c r="CH278" s="2226"/>
      <c r="CI278" s="2226"/>
      <c r="CJ278" s="2226"/>
      <c r="CK278" s="2226"/>
      <c r="CL278" s="2226"/>
      <c r="CM278" s="2226"/>
      <c r="CN278" s="2226"/>
      <c r="CO278" s="2226"/>
      <c r="CP278" s="2226"/>
      <c r="CQ278" s="2226"/>
      <c r="CR278" s="2226"/>
      <c r="CS278" s="2226"/>
      <c r="CT278" s="2226"/>
      <c r="CU278" s="2226"/>
      <c r="CV278" s="2226"/>
      <c r="CW278" s="2226"/>
      <c r="CX278" s="2226"/>
      <c r="CY278" s="2226"/>
      <c r="CZ278" s="2226"/>
    </row>
    <row r="279" s="693" customFormat="true" ht="15" customHeight="true" x14ac:dyDescent="0.2">
      <c r="B279" s="694"/>
      <c r="V279" s="216"/>
      <c r="W279" s="216"/>
      <c r="X279" s="216"/>
      <c r="Y279" s="216"/>
      <c r="Z279" s="216"/>
      <c r="AA279" s="216"/>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644"/>
      <c r="BB279" s="295" t="s">
        <v>79</v>
      </c>
      <c r="BC279" s="1212" t="s">
        <v>35</v>
      </c>
      <c r="BD279" s="1233" t="s">
        <v>35</v>
      </c>
      <c r="BE279" s="1233" t="s">
        <v>35</v>
      </c>
      <c r="BF279" s="1233" t="s">
        <v>35</v>
      </c>
      <c r="BG279" s="1254" t="s">
        <v>35</v>
      </c>
      <c r="BH279" s="1212" t="s">
        <v>35</v>
      </c>
      <c r="BI279" s="1233" t="s">
        <v>35</v>
      </c>
      <c r="BJ279" s="1233" t="s">
        <v>35</v>
      </c>
      <c r="BK279" s="1233" t="s">
        <v>35</v>
      </c>
      <c r="BL279" s="1254" t="s">
        <v>35</v>
      </c>
      <c r="BM279" s="1212" t="s">
        <v>35</v>
      </c>
      <c r="BN279" s="1233" t="s">
        <v>35</v>
      </c>
      <c r="BO279" s="1233" t="s">
        <v>35</v>
      </c>
      <c r="BP279" s="1233" t="s">
        <v>35</v>
      </c>
      <c r="BQ279" s="1254" t="s">
        <v>35</v>
      </c>
      <c r="BR279" s="1212" t="s">
        <v>35</v>
      </c>
      <c r="BS279" s="1233" t="s">
        <v>35</v>
      </c>
      <c r="BT279" s="1233" t="s">
        <v>35</v>
      </c>
      <c r="BU279" s="1292" t="s">
        <v>35</v>
      </c>
      <c r="BV279" s="2227"/>
      <c r="BW279" s="2227"/>
      <c r="BX279" s="2227"/>
      <c r="BY279" s="2227"/>
      <c r="BZ279" s="2227"/>
      <c r="CA279" s="2227"/>
      <c r="CB279" s="2227"/>
      <c r="CC279" s="2227"/>
      <c r="CD279" s="2227"/>
      <c r="CE279" s="2227"/>
      <c r="CF279" s="2227"/>
      <c r="CG279" s="2227"/>
      <c r="CH279" s="2227"/>
      <c r="CI279" s="2227"/>
      <c r="CJ279" s="2227"/>
      <c r="CK279" s="2227"/>
      <c r="CL279" s="2227"/>
      <c r="CM279" s="2227"/>
      <c r="CN279" s="2227"/>
      <c r="CO279" s="2227"/>
      <c r="CP279" s="2227"/>
      <c r="CQ279" s="2227"/>
      <c r="CR279" s="2227"/>
      <c r="CS279" s="2227"/>
      <c r="CT279" s="2227"/>
      <c r="CU279" s="2227"/>
      <c r="CV279" s="2227"/>
      <c r="CW279" s="2227"/>
      <c r="CX279" s="2227"/>
      <c r="CY279" s="2227"/>
      <c r="CZ279" s="2227"/>
    </row>
    <row r="280" s="693" customFormat="true" ht="15" customHeight="true" x14ac:dyDescent="0.2">
      <c r="B280" s="694"/>
      <c r="V280" s="216"/>
      <c r="W280" s="216"/>
      <c r="X280" s="216"/>
      <c r="Y280" s="216"/>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644"/>
      <c r="BB280" s="295" t="s">
        <v>80</v>
      </c>
      <c r="BC280" s="1212" t="s">
        <v>35</v>
      </c>
      <c r="BD280" s="1233" t="s">
        <v>35</v>
      </c>
      <c r="BE280" s="1233" t="s">
        <v>35</v>
      </c>
      <c r="BF280" s="1233" t="s">
        <v>35</v>
      </c>
      <c r="BG280" s="1254" t="s">
        <v>35</v>
      </c>
      <c r="BH280" s="1212" t="s">
        <v>35</v>
      </c>
      <c r="BI280" s="1233" t="s">
        <v>35</v>
      </c>
      <c r="BJ280" s="1233" t="s">
        <v>35</v>
      </c>
      <c r="BK280" s="1233" t="s">
        <v>35</v>
      </c>
      <c r="BL280" s="1254" t="s">
        <v>35</v>
      </c>
      <c r="BM280" s="1212" t="s">
        <v>35</v>
      </c>
      <c r="BN280" s="1233" t="s">
        <v>35</v>
      </c>
      <c r="BO280" s="1233" t="s">
        <v>35</v>
      </c>
      <c r="BP280" s="1233" t="s">
        <v>35</v>
      </c>
      <c r="BQ280" s="1254" t="s">
        <v>35</v>
      </c>
      <c r="BR280" s="1212" t="s">
        <v>35</v>
      </c>
      <c r="BS280" s="1233" t="s">
        <v>35</v>
      </c>
      <c r="BT280" s="1233" t="s">
        <v>35</v>
      </c>
      <c r="BU280" s="1292" t="s">
        <v>35</v>
      </c>
      <c r="BV280" s="2227"/>
      <c r="BW280" s="2227"/>
      <c r="BX280" s="2227"/>
      <c r="BY280" s="2227"/>
      <c r="BZ280" s="2227"/>
      <c r="CA280" s="2227"/>
      <c r="CB280" s="2227"/>
      <c r="CC280" s="2227"/>
      <c r="CD280" s="2227"/>
      <c r="CE280" s="2227"/>
      <c r="CF280" s="2227"/>
      <c r="CG280" s="2227"/>
      <c r="CH280" s="2227"/>
      <c r="CI280" s="2227"/>
      <c r="CJ280" s="2227"/>
      <c r="CK280" s="2227"/>
      <c r="CL280" s="2227"/>
      <c r="CM280" s="2227"/>
      <c r="CN280" s="2227"/>
      <c r="CO280" s="2227"/>
      <c r="CP280" s="2227"/>
      <c r="CQ280" s="2227"/>
      <c r="CR280" s="2227"/>
      <c r="CS280" s="2227"/>
      <c r="CT280" s="2227"/>
      <c r="CU280" s="2227"/>
      <c r="CV280" s="2227"/>
      <c r="CW280" s="2227"/>
      <c r="CX280" s="2227"/>
      <c r="CY280" s="2227"/>
      <c r="CZ280" s="2227"/>
    </row>
    <row r="281" s="693" customFormat="true" ht="15" customHeight="true" x14ac:dyDescent="0.2">
      <c r="B281" s="694"/>
      <c r="V281" s="216"/>
      <c r="W281" s="216"/>
      <c r="X281" s="216"/>
      <c r="Y281" s="216"/>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644"/>
      <c r="BB281" s="295" t="s">
        <v>81</v>
      </c>
      <c r="BC281" s="1212" t="s">
        <v>35</v>
      </c>
      <c r="BD281" s="1233" t="s">
        <v>35</v>
      </c>
      <c r="BE281" s="1233" t="s">
        <v>35</v>
      </c>
      <c r="BF281" s="1233" t="s">
        <v>35</v>
      </c>
      <c r="BG281" s="1254" t="s">
        <v>35</v>
      </c>
      <c r="BH281" s="1212" t="s">
        <v>35</v>
      </c>
      <c r="BI281" s="1233" t="s">
        <v>35</v>
      </c>
      <c r="BJ281" s="1233" t="s">
        <v>35</v>
      </c>
      <c r="BK281" s="1233" t="s">
        <v>35</v>
      </c>
      <c r="BL281" s="1254" t="s">
        <v>35</v>
      </c>
      <c r="BM281" s="1212" t="s">
        <v>35</v>
      </c>
      <c r="BN281" s="1233" t="s">
        <v>35</v>
      </c>
      <c r="BO281" s="1233" t="s">
        <v>35</v>
      </c>
      <c r="BP281" s="1233" t="s">
        <v>35</v>
      </c>
      <c r="BQ281" s="1254" t="s">
        <v>35</v>
      </c>
      <c r="BR281" s="1212" t="s">
        <v>35</v>
      </c>
      <c r="BS281" s="1233" t="s">
        <v>35</v>
      </c>
      <c r="BT281" s="1233" t="s">
        <v>35</v>
      </c>
      <c r="BU281" s="1292" t="s">
        <v>35</v>
      </c>
      <c r="BV281" s="2227"/>
      <c r="BW281" s="2227"/>
      <c r="BX281" s="2227"/>
      <c r="BY281" s="2227"/>
      <c r="BZ281" s="2227"/>
      <c r="CA281" s="2227"/>
      <c r="CB281" s="2227"/>
      <c r="CC281" s="2227"/>
      <c r="CD281" s="2227"/>
      <c r="CE281" s="2227"/>
      <c r="CF281" s="2227"/>
      <c r="CG281" s="2227"/>
      <c r="CH281" s="2227"/>
      <c r="CI281" s="2227"/>
      <c r="CJ281" s="2227"/>
      <c r="CK281" s="2227"/>
      <c r="CL281" s="2227"/>
      <c r="CM281" s="2227"/>
      <c r="CN281" s="2227"/>
      <c r="CO281" s="2227"/>
      <c r="CP281" s="2227"/>
      <c r="CQ281" s="2227"/>
      <c r="CR281" s="2227"/>
      <c r="CS281" s="2227"/>
      <c r="CT281" s="2227"/>
      <c r="CU281" s="2227"/>
      <c r="CV281" s="2227"/>
      <c r="CW281" s="2227"/>
      <c r="CX281" s="2227"/>
      <c r="CY281" s="2227"/>
      <c r="CZ281" s="2227"/>
    </row>
    <row r="282" s="693" customFormat="true" ht="15" customHeight="true" x14ac:dyDescent="0.2">
      <c r="B282" s="694"/>
      <c r="V282" s="216"/>
      <c r="W282" s="216"/>
      <c r="X282" s="216"/>
      <c r="Y282" s="216"/>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644"/>
      <c r="BB282" s="295" t="s">
        <v>82</v>
      </c>
      <c r="BC282" s="1212" t="s">
        <v>35</v>
      </c>
      <c r="BD282" s="1233" t="s">
        <v>35</v>
      </c>
      <c r="BE282" s="1233" t="s">
        <v>35</v>
      </c>
      <c r="BF282" s="1233" t="s">
        <v>35</v>
      </c>
      <c r="BG282" s="1254" t="s">
        <v>35</v>
      </c>
      <c r="BH282" s="1212" t="s">
        <v>35</v>
      </c>
      <c r="BI282" s="1233" t="s">
        <v>35</v>
      </c>
      <c r="BJ282" s="1233" t="s">
        <v>35</v>
      </c>
      <c r="BK282" s="1233" t="s">
        <v>35</v>
      </c>
      <c r="BL282" s="1254" t="s">
        <v>35</v>
      </c>
      <c r="BM282" s="1212" t="s">
        <v>35</v>
      </c>
      <c r="BN282" s="1233" t="s">
        <v>35</v>
      </c>
      <c r="BO282" s="1233" t="s">
        <v>35</v>
      </c>
      <c r="BP282" s="1233" t="s">
        <v>35</v>
      </c>
      <c r="BQ282" s="1254" t="s">
        <v>35</v>
      </c>
      <c r="BR282" s="1212" t="s">
        <v>35</v>
      </c>
      <c r="BS282" s="1233" t="s">
        <v>35</v>
      </c>
      <c r="BT282" s="1233" t="s">
        <v>35</v>
      </c>
      <c r="BU282" s="1292" t="s">
        <v>35</v>
      </c>
      <c r="BV282" s="2227"/>
      <c r="BW282" s="2227"/>
      <c r="BX282" s="2227"/>
      <c r="BY282" s="2227"/>
      <c r="BZ282" s="2227"/>
      <c r="CA282" s="2227"/>
      <c r="CB282" s="2227"/>
      <c r="CC282" s="2227"/>
      <c r="CD282" s="2227"/>
      <c r="CE282" s="2227"/>
      <c r="CF282" s="2227"/>
      <c r="CG282" s="2227"/>
      <c r="CH282" s="2227"/>
      <c r="CI282" s="2227"/>
      <c r="CJ282" s="2227"/>
      <c r="CK282" s="2227"/>
      <c r="CL282" s="2227"/>
      <c r="CM282" s="2227"/>
      <c r="CN282" s="2227"/>
      <c r="CO282" s="2227"/>
      <c r="CP282" s="2227"/>
      <c r="CQ282" s="2227"/>
      <c r="CR282" s="2227"/>
      <c r="CS282" s="2227"/>
      <c r="CT282" s="2227"/>
      <c r="CU282" s="2227"/>
      <c r="CV282" s="2227"/>
      <c r="CW282" s="2227"/>
      <c r="CX282" s="2227"/>
      <c r="CY282" s="2227"/>
      <c r="CZ282" s="2227"/>
    </row>
    <row r="283" s="693" customFormat="true" ht="15" customHeight="true" x14ac:dyDescent="0.2">
      <c r="B283" s="694"/>
      <c r="V283" s="216"/>
      <c r="W283" s="216"/>
      <c r="X283" s="216"/>
      <c r="Y283" s="216"/>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644"/>
      <c r="BB283" s="295" t="s">
        <v>83</v>
      </c>
      <c r="BC283" s="1212" t="s">
        <v>35</v>
      </c>
      <c r="BD283" s="1233" t="s">
        <v>35</v>
      </c>
      <c r="BE283" s="1233" t="s">
        <v>35</v>
      </c>
      <c r="BF283" s="1233" t="s">
        <v>35</v>
      </c>
      <c r="BG283" s="1254" t="s">
        <v>35</v>
      </c>
      <c r="BH283" s="1212" t="s">
        <v>35</v>
      </c>
      <c r="BI283" s="1233" t="s">
        <v>35</v>
      </c>
      <c r="BJ283" s="1233" t="s">
        <v>35</v>
      </c>
      <c r="BK283" s="1233" t="s">
        <v>35</v>
      </c>
      <c r="BL283" s="1254" t="s">
        <v>35</v>
      </c>
      <c r="BM283" s="1212" t="s">
        <v>35</v>
      </c>
      <c r="BN283" s="1233" t="s">
        <v>35</v>
      </c>
      <c r="BO283" s="1233" t="s">
        <v>35</v>
      </c>
      <c r="BP283" s="1233" t="s">
        <v>35</v>
      </c>
      <c r="BQ283" s="1254" t="s">
        <v>35</v>
      </c>
      <c r="BR283" s="1212" t="s">
        <v>35</v>
      </c>
      <c r="BS283" s="1233" t="s">
        <v>35</v>
      </c>
      <c r="BT283" s="1233" t="s">
        <v>35</v>
      </c>
      <c r="BU283" s="1292" t="s">
        <v>35</v>
      </c>
      <c r="BV283" s="2227"/>
      <c r="BW283" s="2227"/>
      <c r="BX283" s="2227"/>
      <c r="BY283" s="2227"/>
      <c r="BZ283" s="2227"/>
      <c r="CA283" s="2227"/>
      <c r="CB283" s="2227"/>
      <c r="CC283" s="2227"/>
      <c r="CD283" s="2227"/>
      <c r="CE283" s="2227"/>
      <c r="CF283" s="2227"/>
      <c r="CG283" s="2227"/>
      <c r="CH283" s="2227"/>
      <c r="CI283" s="2227"/>
      <c r="CJ283" s="2227"/>
      <c r="CK283" s="2227"/>
      <c r="CL283" s="2227"/>
      <c r="CM283" s="2227"/>
      <c r="CN283" s="2227"/>
      <c r="CO283" s="2227"/>
      <c r="CP283" s="2227"/>
      <c r="CQ283" s="2227"/>
      <c r="CR283" s="2227"/>
      <c r="CS283" s="2227"/>
      <c r="CT283" s="2227"/>
      <c r="CU283" s="2227"/>
      <c r="CV283" s="2227"/>
      <c r="CW283" s="2227"/>
      <c r="CX283" s="2227"/>
      <c r="CY283" s="2227"/>
      <c r="CZ283" s="2227"/>
    </row>
    <row r="284" s="693" customFormat="true" ht="15" customHeight="true" x14ac:dyDescent="0.2">
      <c r="B284" s="694"/>
      <c r="V284" s="216"/>
      <c r="W284" s="216"/>
      <c r="X284" s="216"/>
      <c r="Y284" s="216"/>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645"/>
      <c r="BB284" s="296" t="s">
        <v>112</v>
      </c>
      <c r="BC284" s="1213" t="s">
        <v>35</v>
      </c>
      <c r="BD284" s="1234" t="s">
        <v>35</v>
      </c>
      <c r="BE284" s="1234" t="s">
        <v>35</v>
      </c>
      <c r="BF284" s="1234" t="s">
        <v>35</v>
      </c>
      <c r="BG284" s="1255" t="s">
        <v>35</v>
      </c>
      <c r="BH284" s="1275" t="s">
        <v>35</v>
      </c>
      <c r="BI284" s="1234" t="s">
        <v>35</v>
      </c>
      <c r="BJ284" s="1234" t="s">
        <v>35</v>
      </c>
      <c r="BK284" s="1234" t="s">
        <v>35</v>
      </c>
      <c r="BL284" s="1255" t="s">
        <v>35</v>
      </c>
      <c r="BM284" s="1275" t="s">
        <v>35</v>
      </c>
      <c r="BN284" s="1234" t="s">
        <v>35</v>
      </c>
      <c r="BO284" s="1234" t="s">
        <v>35</v>
      </c>
      <c r="BP284" s="1234" t="s">
        <v>35</v>
      </c>
      <c r="BQ284" s="1255" t="s">
        <v>35</v>
      </c>
      <c r="BR284" s="1275" t="s">
        <v>35</v>
      </c>
      <c r="BS284" s="1234" t="s">
        <v>35</v>
      </c>
      <c r="BT284" s="1234" t="s">
        <v>35</v>
      </c>
      <c r="BU284" s="2151" t="s">
        <v>35</v>
      </c>
      <c r="BV284" s="2228"/>
      <c r="BW284" s="2228"/>
      <c r="BX284" s="2228"/>
      <c r="BY284" s="2229"/>
      <c r="BZ284" s="2229"/>
      <c r="CA284" s="2229"/>
      <c r="CB284" s="2229"/>
      <c r="CC284" s="2229"/>
      <c r="CD284" s="2229"/>
      <c r="CE284" s="2229"/>
      <c r="CF284" s="2229"/>
      <c r="CG284" s="2229"/>
      <c r="CH284" s="2229"/>
      <c r="CI284" s="2229"/>
      <c r="CJ284" s="2229"/>
      <c r="CK284" s="2229"/>
      <c r="CL284" s="2229"/>
      <c r="CM284" s="2229"/>
      <c r="CN284" s="2229"/>
      <c r="CO284" s="2229"/>
      <c r="CP284" s="2229"/>
      <c r="CQ284" s="2229"/>
      <c r="CR284" s="2229"/>
      <c r="CS284" s="2229"/>
      <c r="CT284" s="2229"/>
      <c r="CU284" s="2229"/>
      <c r="CV284" s="2229"/>
      <c r="CW284" s="2229"/>
      <c r="CX284" s="2229"/>
      <c r="CY284" s="2229"/>
      <c r="CZ284" s="2229"/>
    </row>
    <row r="285" s="693" customFormat="true" ht="15" customHeight="true" x14ac:dyDescent="0.2">
      <c r="B285" s="694"/>
      <c r="V285" s="216"/>
      <c r="W285" s="216"/>
      <c r="X285" s="216"/>
      <c r="Y285" s="216"/>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2"/>
      <c r="BV285" s="215"/>
      <c r="BW285" s="215"/>
      <c r="BX285" s="215"/>
      <c r="BY285" s="215"/>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693" customFormat="true" ht="15" customHeight="true" x14ac:dyDescent="0.2">
      <c r="B286" s="694"/>
      <c r="V286" s="216"/>
      <c r="W286" s="216"/>
      <c r="X286" s="216"/>
      <c r="Y286" s="216"/>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2"/>
      <c r="BV286" s="215"/>
      <c r="BW286" s="215"/>
      <c r="BX286" s="215"/>
      <c r="BY286" s="215"/>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693" customFormat="true" ht="15" customHeight="true" x14ac:dyDescent="0.2">
      <c r="B287" s="694"/>
      <c r="V287" s="216"/>
      <c r="W287" s="216"/>
      <c r="X287" s="216"/>
      <c r="Y287" s="216"/>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2"/>
      <c r="BV287" s="215"/>
      <c r="BW287" s="215"/>
      <c r="BX287" s="215"/>
      <c r="BY287" s="215"/>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693" customFormat="true" ht="15" customHeight="true" x14ac:dyDescent="0.2">
      <c r="B288" s="694"/>
      <c r="V288" s="216"/>
      <c r="W288" s="216"/>
      <c r="X288" s="216"/>
      <c r="Y288" s="216"/>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2"/>
      <c r="BV288" s="215"/>
      <c r="BW288" s="215"/>
      <c r="BX288" s="215"/>
      <c r="BY288" s="215"/>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693" customFormat="true" ht="15" customHeight="true" x14ac:dyDescent="0.2">
      <c r="A289" s="403"/>
      <c r="B289" s="404"/>
      <c r="C289" s="405"/>
      <c r="V289" s="216"/>
      <c r="W289" s="216"/>
      <c r="X289" s="216"/>
      <c r="Y289" s="216"/>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2"/>
      <c r="BV289" s="215"/>
      <c r="BW289" s="215"/>
      <c r="BX289" s="215"/>
      <c r="BY289" s="215"/>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693" customFormat="true" ht="15" customHeight="true" x14ac:dyDescent="0.2">
      <c r="A290" s="707"/>
      <c r="B290" s="708"/>
      <c r="C290" s="709"/>
      <c r="V290" s="216"/>
      <c r="W290" s="216"/>
      <c r="X290" s="216"/>
      <c r="Y290" s="216"/>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2"/>
      <c r="BV290" s="215"/>
      <c r="BW290" s="215"/>
      <c r="BX290" s="215"/>
      <c r="BY290" s="215"/>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693" customFormat="true" ht="15" customHeight="true" x14ac:dyDescent="0.2">
      <c r="A291" s="710"/>
      <c r="B291" s="711"/>
      <c r="C291" s="712"/>
      <c r="V291" s="216"/>
      <c r="W291" s="216"/>
      <c r="X291" s="216"/>
      <c r="Y291" s="216"/>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2"/>
      <c r="BV291" s="215"/>
      <c r="BW291" s="215"/>
      <c r="BX291" s="215"/>
      <c r="BY291" s="215"/>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693" customFormat="true" ht="15" customHeight="true" x14ac:dyDescent="0.2">
      <c r="A292" s="713"/>
      <c r="B292" s="714"/>
      <c r="C292" s="715"/>
      <c r="V292" s="216"/>
      <c r="W292" s="216"/>
      <c r="X292" s="216"/>
      <c r="Y292" s="216"/>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2"/>
      <c r="BV292" s="215"/>
      <c r="BW292" s="215"/>
      <c r="BX292" s="215"/>
      <c r="BY292" s="215"/>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693" customFormat="true" ht="15" customHeight="true" x14ac:dyDescent="0.2">
      <c r="A293" s="716"/>
      <c r="B293" s="717"/>
      <c r="C293" s="718"/>
      <c r="V293" s="216"/>
      <c r="W293" s="216"/>
      <c r="X293" s="216"/>
      <c r="Y293" s="216"/>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2"/>
      <c r="BV293" s="215"/>
      <c r="BW293" s="215"/>
      <c r="BX293" s="215"/>
      <c r="BY293" s="215"/>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693" customFormat="true" ht="15" customHeight="true" x14ac:dyDescent="0.2">
      <c r="A294" s="719"/>
      <c r="B294" s="720"/>
      <c r="C294" s="721"/>
      <c r="V294" s="216"/>
      <c r="W294" s="216"/>
      <c r="X294" s="216"/>
      <c r="Y294" s="216"/>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2"/>
      <c r="BV294" s="215"/>
      <c r="BW294" s="215"/>
      <c r="BX294" s="215"/>
      <c r="BY294" s="215"/>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693" customFormat="true" ht="15" customHeight="true" x14ac:dyDescent="0.2">
      <c r="A295" s="719"/>
      <c r="B295" s="720"/>
      <c r="C295" s="721"/>
      <c r="V295" s="216"/>
      <c r="W295" s="216"/>
      <c r="X295" s="216"/>
      <c r="Y295" s="216"/>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2"/>
      <c r="BV295" s="215"/>
      <c r="BW295" s="215"/>
      <c r="BX295" s="215"/>
      <c r="BY295" s="215"/>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693" customFormat="true" ht="15" customHeight="true" x14ac:dyDescent="0.2">
      <c r="A296" s="719"/>
      <c r="B296" s="722"/>
      <c r="C296" s="721"/>
      <c r="V296" s="216"/>
      <c r="W296" s="216"/>
      <c r="X296" s="216"/>
      <c r="Y296" s="216"/>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2"/>
      <c r="BV296" s="215"/>
      <c r="BW296" s="215"/>
      <c r="BX296" s="215"/>
      <c r="BY296" s="215"/>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693" customFormat="true" ht="15" customHeight="true" x14ac:dyDescent="0.2">
      <c r="A297" s="723"/>
      <c r="B297" s="724"/>
      <c r="C297" s="725"/>
      <c r="V297" s="216"/>
      <c r="W297" s="216"/>
      <c r="X297" s="216"/>
      <c r="Y297" s="216"/>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2"/>
      <c r="BV297" s="215"/>
      <c r="BW297" s="215"/>
      <c r="BX297" s="215"/>
      <c r="BY297" s="215"/>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693" customFormat="true" ht="15" customHeight="true" x14ac:dyDescent="0.2">
      <c r="B298" s="694"/>
      <c r="V298" s="216"/>
      <c r="W298" s="216"/>
      <c r="X298" s="216"/>
      <c r="Y298" s="216"/>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2"/>
      <c r="BV298" s="215"/>
      <c r="BW298" s="215"/>
      <c r="BX298" s="215"/>
      <c r="BY298" s="215"/>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693" customFormat="true" ht="15" customHeight="true" x14ac:dyDescent="0.2">
      <c r="A299" s="406"/>
      <c r="B299" s="407"/>
      <c r="C299" s="408"/>
      <c r="D299" s="409"/>
      <c r="V299" s="216"/>
      <c r="W299" s="216"/>
      <c r="X299" s="216"/>
      <c r="Y299" s="216"/>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2"/>
      <c r="BV299" s="215"/>
      <c r="BW299" s="215"/>
      <c r="BX299" s="215"/>
      <c r="BY299" s="215"/>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693" customFormat="true" ht="15" customHeight="true" x14ac:dyDescent="0.2">
      <c r="A300" s="726"/>
      <c r="B300" s="727"/>
      <c r="C300" s="728"/>
      <c r="D300" s="729"/>
      <c r="V300" s="216"/>
      <c r="W300" s="216"/>
      <c r="X300" s="216"/>
      <c r="Y300" s="216"/>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2"/>
      <c r="BV300" s="215"/>
      <c r="BW300" s="215"/>
      <c r="BX300" s="215"/>
      <c r="BY300" s="215"/>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693" customFormat="true" ht="15" customHeight="true" x14ac:dyDescent="0.2">
      <c r="A301" s="730"/>
      <c r="B301" s="731"/>
      <c r="C301" s="732"/>
      <c r="D301" s="733"/>
      <c r="V301" s="216"/>
      <c r="W301" s="216"/>
      <c r="X301" s="216"/>
      <c r="Y301" s="216"/>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2"/>
      <c r="BV301" s="215"/>
      <c r="BW301" s="215"/>
      <c r="BX301" s="215"/>
      <c r="BY301" s="215"/>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693" customFormat="true" ht="15" customHeight="true" x14ac:dyDescent="0.2">
      <c r="A302" s="734"/>
      <c r="B302" s="735"/>
      <c r="C302" s="736"/>
      <c r="D302" s="737"/>
      <c r="V302" s="216"/>
      <c r="W302" s="216"/>
      <c r="X302" s="216"/>
      <c r="Y302" s="216"/>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2"/>
      <c r="BV302" s="215"/>
      <c r="BW302" s="215"/>
      <c r="BX302" s="215"/>
      <c r="BY302" s="215"/>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693" customFormat="true" ht="15" customHeight="true" x14ac:dyDescent="0.2">
      <c r="A303" s="738"/>
      <c r="B303" s="739"/>
      <c r="C303" s="740"/>
      <c r="D303" s="741"/>
      <c r="V303" s="216"/>
      <c r="W303" s="216"/>
      <c r="X303" s="216"/>
      <c r="Y303" s="216"/>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2"/>
      <c r="BV303" s="215"/>
      <c r="BW303" s="215"/>
      <c r="BX303" s="215"/>
      <c r="BY303" s="215"/>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693" customFormat="true" ht="15" customHeight="true" x14ac:dyDescent="0.2">
      <c r="A304" s="742"/>
      <c r="B304" s="743"/>
      <c r="C304" s="744"/>
      <c r="D304" s="745"/>
      <c r="V304" s="216"/>
      <c r="W304" s="216"/>
      <c r="X304" s="216"/>
      <c r="Y304" s="216"/>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2"/>
      <c r="BV304" s="215"/>
      <c r="BW304" s="215"/>
      <c r="BX304" s="215"/>
      <c r="BY304" s="215"/>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693" customFormat="true" ht="15" customHeight="true" x14ac:dyDescent="0.2">
      <c r="A305" s="746"/>
      <c r="B305" s="747"/>
      <c r="C305" s="748"/>
      <c r="D305" s="749"/>
      <c r="V305" s="216"/>
      <c r="W305" s="216"/>
      <c r="X305" s="216"/>
      <c r="Y305" s="216"/>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2"/>
      <c r="BV305" s="215"/>
      <c r="BW305" s="215"/>
      <c r="BX305" s="215"/>
      <c r="BY305" s="215"/>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693" customFormat="true" ht="15" customHeight="true" x14ac:dyDescent="0.2">
      <c r="B306" s="694"/>
      <c r="V306" s="216"/>
      <c r="W306" s="216"/>
      <c r="X306" s="216"/>
      <c r="Y306" s="216"/>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2"/>
      <c r="BV306" s="215"/>
      <c r="BW306" s="215"/>
      <c r="BX306" s="215"/>
      <c r="BY306" s="215"/>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693" customFormat="true" ht="15" customHeight="true" x14ac:dyDescent="0.2">
      <c r="B307" s="694"/>
      <c r="V307" s="216"/>
      <c r="W307" s="216"/>
      <c r="X307" s="216"/>
      <c r="Y307" s="216"/>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2"/>
      <c r="BV307" s="215"/>
      <c r="BW307" s="215"/>
      <c r="BX307" s="215"/>
      <c r="BY307" s="215"/>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693" customFormat="true" ht="15" customHeight="true" x14ac:dyDescent="0.2">
      <c r="B308" s="694"/>
      <c r="V308" s="216"/>
      <c r="W308" s="216"/>
      <c r="X308" s="216"/>
      <c r="Y308" s="216"/>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2"/>
      <c r="BV308" s="215"/>
      <c r="BW308" s="215"/>
      <c r="BX308" s="215"/>
      <c r="BY308" s="215"/>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693" customFormat="true" ht="15" customHeight="true" x14ac:dyDescent="0.2">
      <c r="B309" s="694"/>
      <c r="V309" s="216"/>
      <c r="W309" s="216"/>
      <c r="X309" s="216"/>
      <c r="Y309" s="216"/>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2"/>
      <c r="BV309" s="215"/>
      <c r="BW309" s="215"/>
      <c r="BX309" s="215"/>
      <c r="BY309" s="215"/>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693" customFormat="true" ht="15" customHeight="true" x14ac:dyDescent="0.2">
      <c r="B310" s="694"/>
      <c r="V310" s="216"/>
      <c r="W310" s="216"/>
      <c r="X310" s="216"/>
      <c r="Y310" s="216"/>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2"/>
      <c r="BV310" s="215"/>
      <c r="BW310" s="215"/>
      <c r="BX310" s="215"/>
      <c r="BY310" s="215"/>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693" customFormat="true" ht="15" customHeight="true" x14ac:dyDescent="0.2">
      <c r="B311" s="694"/>
      <c r="V311" s="216"/>
      <c r="W311" s="216"/>
      <c r="X311" s="216"/>
      <c r="Y311" s="216"/>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2"/>
      <c r="BV311" s="215"/>
      <c r="BW311" s="215"/>
      <c r="BX311" s="215"/>
      <c r="BY311" s="215"/>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693" customFormat="true" ht="15" customHeight="true" x14ac:dyDescent="0.2">
      <c r="B312" s="694"/>
      <c r="V312" s="216"/>
      <c r="W312" s="216"/>
      <c r="X312" s="216"/>
      <c r="Y312" s="216"/>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2"/>
      <c r="BV312" s="215"/>
      <c r="BW312" s="215"/>
      <c r="BX312" s="215"/>
      <c r="BY312" s="215"/>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693" customFormat="true" ht="15" customHeight="true" x14ac:dyDescent="0.2">
      <c r="B313" s="694"/>
      <c r="V313" s="216"/>
      <c r="W313" s="216"/>
      <c r="X313" s="216"/>
      <c r="Y313" s="216"/>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2"/>
      <c r="BV313" s="215"/>
      <c r="BW313" s="215"/>
      <c r="BX313" s="215"/>
      <c r="BY313" s="215"/>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693" customFormat="true" ht="15" customHeight="true" x14ac:dyDescent="0.2">
      <c r="B314" s="694"/>
      <c r="V314" s="216"/>
      <c r="W314" s="216"/>
      <c r="X314" s="216"/>
      <c r="Y314" s="216"/>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2"/>
      <c r="BV314" s="215"/>
      <c r="BW314" s="215"/>
      <c r="BX314" s="215"/>
      <c r="BY314" s="215"/>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693" customFormat="true" ht="15" customHeight="true" x14ac:dyDescent="0.2">
      <c r="B315" s="694"/>
      <c r="V315" s="216"/>
      <c r="W315" s="216"/>
      <c r="X315" s="216"/>
      <c r="Y315" s="216"/>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2"/>
      <c r="BV315" s="215"/>
      <c r="BW315" s="215"/>
      <c r="BX315" s="215"/>
      <c r="BY315" s="215"/>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693" customFormat="true" ht="15" customHeight="true" x14ac:dyDescent="0.2">
      <c r="B316" s="694"/>
      <c r="V316" s="216"/>
      <c r="W316" s="216"/>
      <c r="X316" s="216"/>
      <c r="Y316" s="216"/>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2"/>
      <c r="BV316" s="215"/>
      <c r="BW316" s="215"/>
      <c r="BX316" s="215"/>
      <c r="BY316" s="215"/>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693" customFormat="true" ht="15" customHeight="true" x14ac:dyDescent="0.2">
      <c r="B317" s="694"/>
      <c r="V317" s="216"/>
      <c r="W317" s="216"/>
      <c r="X317" s="216"/>
      <c r="Y317" s="216"/>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2"/>
      <c r="BV317" s="215"/>
      <c r="BW317" s="215"/>
      <c r="BX317" s="215"/>
      <c r="BY317" s="215"/>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693" customFormat="true" ht="15" customHeight="true" x14ac:dyDescent="0.2">
      <c r="B318" s="694"/>
      <c r="V318" s="216"/>
      <c r="W318" s="216"/>
      <c r="X318" s="216"/>
      <c r="Y318" s="216"/>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2"/>
      <c r="BV318" s="215"/>
      <c r="BW318" s="215"/>
      <c r="BX318" s="215"/>
      <c r="BY318" s="215"/>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693" customFormat="true" ht="15" customHeight="true" x14ac:dyDescent="0.2">
      <c r="B319" s="694"/>
      <c r="V319" s="216"/>
      <c r="W319" s="216"/>
      <c r="X319" s="216"/>
      <c r="Y319" s="216"/>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2"/>
      <c r="BV319" s="215"/>
      <c r="BW319" s="215"/>
      <c r="BX319" s="215"/>
      <c r="BY319" s="215"/>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693" customFormat="true" ht="15" customHeight="true" x14ac:dyDescent="0.2">
      <c r="B320" s="694"/>
      <c r="V320" s="216"/>
      <c r="W320" s="216"/>
      <c r="X320" s="216"/>
      <c r="Y320" s="216"/>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2"/>
      <c r="BV320" s="215"/>
      <c r="BW320" s="215"/>
      <c r="BX320" s="215"/>
      <c r="BY320" s="215"/>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693" customFormat="true" ht="15" customHeight="true" x14ac:dyDescent="0.2">
      <c r="B321" s="694"/>
      <c r="V321" s="216"/>
      <c r="W321" s="216"/>
      <c r="X321" s="216"/>
      <c r="Y321" s="216"/>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2"/>
      <c r="BV321" s="215"/>
      <c r="BW321" s="215"/>
      <c r="BX321" s="215"/>
      <c r="BY321" s="215"/>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693" customFormat="true" ht="15" customHeight="true" x14ac:dyDescent="0.2">
      <c r="B322" s="694"/>
      <c r="V322" s="216"/>
      <c r="W322" s="216"/>
      <c r="X322" s="216"/>
      <c r="Y322" s="216"/>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2"/>
      <c r="BV322" s="215"/>
      <c r="BW322" s="215"/>
      <c r="BX322" s="215"/>
      <c r="BY322" s="215"/>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693" customFormat="true" ht="15" customHeight="true" x14ac:dyDescent="0.2">
      <c r="B323" s="694"/>
      <c r="V323" s="216"/>
      <c r="W323" s="216"/>
      <c r="X323" s="216"/>
      <c r="Y323" s="216"/>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2"/>
      <c r="BV323" s="215"/>
      <c r="BW323" s="215"/>
      <c r="BX323" s="215"/>
      <c r="BY323" s="215"/>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693" customFormat="true" ht="15" customHeight="true" x14ac:dyDescent="0.2">
      <c r="B324" s="694"/>
      <c r="V324" s="216"/>
      <c r="W324" s="216"/>
      <c r="X324" s="216"/>
      <c r="Y324" s="216"/>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2"/>
      <c r="BV324" s="215"/>
      <c r="BW324" s="215"/>
      <c r="BX324" s="215"/>
      <c r="BY324" s="215"/>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693" customFormat="true" ht="15" customHeight="true" x14ac:dyDescent="0.2">
      <c r="B325" s="694"/>
      <c r="V325" s="216"/>
      <c r="W325" s="216"/>
      <c r="X325" s="216"/>
      <c r="Y325" s="216"/>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2"/>
      <c r="BV325" s="215"/>
      <c r="BW325" s="215"/>
      <c r="BX325" s="215"/>
      <c r="BY325" s="215"/>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693" customFormat="true" ht="15" customHeight="true" x14ac:dyDescent="0.2">
      <c r="B326" s="694"/>
      <c r="V326" s="216"/>
      <c r="W326" s="216"/>
      <c r="X326" s="216"/>
      <c r="Y326" s="216"/>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2"/>
      <c r="BV326" s="215"/>
      <c r="BW326" s="215"/>
      <c r="BX326" s="215"/>
      <c r="BY326" s="215"/>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693" customFormat="true" ht="15" customHeight="true" x14ac:dyDescent="0.2">
      <c r="B327" s="694"/>
      <c r="V327" s="216"/>
      <c r="W327" s="216"/>
      <c r="X327" s="216"/>
      <c r="Y327" s="216"/>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2"/>
      <c r="BV327" s="215"/>
      <c r="BW327" s="215"/>
      <c r="BX327" s="215"/>
      <c r="BY327" s="215"/>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693" customFormat="true" ht="15" customHeight="true" x14ac:dyDescent="0.2">
      <c r="B328" s="694"/>
      <c r="V328" s="216"/>
      <c r="W328" s="216"/>
      <c r="X328" s="216"/>
      <c r="Y328" s="216"/>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2"/>
      <c r="BV328" s="215"/>
      <c r="BW328" s="215"/>
      <c r="BX328" s="215"/>
      <c r="BY328" s="215"/>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693" customFormat="true" ht="250.15" customHeight="true" x14ac:dyDescent="0.2">
      <c r="B329" s="694"/>
      <c r="V329" s="216"/>
      <c r="W329" s="216"/>
      <c r="X329" s="216"/>
      <c r="Y329" s="216"/>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2"/>
      <c r="BV329" s="215"/>
      <c r="BW329" s="215"/>
      <c r="BX329" s="215"/>
      <c r="BY329" s="215"/>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2"/>
      <c r="V330" s="211"/>
      <c r="W330" s="211"/>
      <c r="X330" s="211"/>
      <c r="Y330" s="211"/>
      <c r="Z330" s="211"/>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472"/>
      <c r="BD330" s="472"/>
      <c r="BE330" s="472"/>
      <c r="BF330" s="472"/>
      <c r="BG330" s="472"/>
      <c r="BH330" s="472"/>
      <c r="BI330" s="472"/>
      <c r="BJ330" s="472"/>
      <c r="BK330" s="472"/>
      <c r="BL330" s="472"/>
      <c r="BM330" s="472"/>
      <c r="BN330" s="472"/>
      <c r="BO330" s="472"/>
      <c r="BP330" s="472"/>
      <c r="BQ330" s="472"/>
      <c r="BR330" s="472"/>
      <c r="BS330" s="472"/>
      <c r="BT330" s="472"/>
      <c r="BU330" s="472"/>
      <c r="BV330" s="211"/>
      <c r="BW330" s="211"/>
      <c r="BX330" s="211"/>
      <c r="BY330" s="211"/>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2"/>
      <c r="V331" s="211"/>
      <c r="W331" s="211"/>
      <c r="X331" s="211"/>
      <c r="Y331" s="211"/>
      <c r="Z331" s="211"/>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472"/>
      <c r="BD331" s="472"/>
      <c r="BE331" s="472"/>
      <c r="BF331" s="472"/>
      <c r="BG331" s="472"/>
      <c r="BH331" s="472"/>
      <c r="BI331" s="472"/>
      <c r="BJ331" s="472"/>
      <c r="BK331" s="472"/>
      <c r="BL331" s="472"/>
      <c r="BM331" s="472"/>
      <c r="BN331" s="472"/>
      <c r="BO331" s="472"/>
      <c r="BP331" s="472"/>
      <c r="BQ331" s="472"/>
      <c r="BR331" s="472"/>
      <c r="BS331" s="472"/>
      <c r="BT331" s="472"/>
      <c r="BU331" s="472"/>
      <c r="BV331" s="211"/>
      <c r="BW331" s="211"/>
      <c r="BX331" s="211"/>
      <c r="BY331" s="211"/>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2"/>
      <c r="V332" s="211"/>
      <c r="W332" s="211"/>
      <c r="X332" s="211"/>
      <c r="Y332" s="211"/>
      <c r="Z332" s="211"/>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472"/>
      <c r="BD332" s="472"/>
      <c r="BE332" s="472"/>
      <c r="BF332" s="472"/>
      <c r="BG332" s="472"/>
      <c r="BH332" s="472"/>
      <c r="BI332" s="472"/>
      <c r="BJ332" s="472"/>
      <c r="BK332" s="472"/>
      <c r="BL332" s="472"/>
      <c r="BM332" s="472"/>
      <c r="BN332" s="472"/>
      <c r="BO332" s="472"/>
      <c r="BP332" s="472"/>
      <c r="BQ332" s="472"/>
      <c r="BR332" s="472"/>
      <c r="BS332" s="472"/>
      <c r="BT332" s="472"/>
      <c r="BU332" s="472"/>
      <c r="BV332" s="211"/>
      <c r="BW332" s="211"/>
      <c r="BX332" s="211"/>
      <c r="BY332" s="211"/>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2"/>
      <c r="V333" s="211"/>
      <c r="W333" s="211"/>
      <c r="X333" s="211"/>
      <c r="Y333" s="211"/>
      <c r="Z333" s="211"/>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472"/>
      <c r="BD333" s="472"/>
      <c r="BE333" s="472"/>
      <c r="BF333" s="472"/>
      <c r="BG333" s="472"/>
      <c r="BH333" s="472"/>
      <c r="BI333" s="472"/>
      <c r="BJ333" s="472"/>
      <c r="BK333" s="472"/>
      <c r="BL333" s="472"/>
      <c r="BM333" s="472"/>
      <c r="BN333" s="472"/>
      <c r="BO333" s="472"/>
      <c r="BP333" s="472"/>
      <c r="BQ333" s="472"/>
      <c r="BR333" s="472"/>
      <c r="BS333" s="472"/>
      <c r="BT333" s="472"/>
      <c r="BU333" s="472"/>
      <c r="BV333" s="211"/>
      <c r="BW333" s="211"/>
      <c r="BX333" s="211"/>
      <c r="BY333" s="211"/>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2"/>
      <c r="V334" s="211"/>
      <c r="W334" s="211"/>
      <c r="X334" s="211"/>
      <c r="Y334" s="211"/>
      <c r="Z334" s="211"/>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472"/>
      <c r="BD334" s="472"/>
      <c r="BE334" s="472"/>
      <c r="BF334" s="472"/>
      <c r="BG334" s="472"/>
      <c r="BH334" s="472"/>
      <c r="BI334" s="472"/>
      <c r="BJ334" s="472"/>
      <c r="BK334" s="472"/>
      <c r="BL334" s="472"/>
      <c r="BM334" s="472"/>
      <c r="BN334" s="472"/>
      <c r="BO334" s="472"/>
      <c r="BP334" s="472"/>
      <c r="BQ334" s="472"/>
      <c r="BR334" s="472"/>
      <c r="BS334" s="472"/>
      <c r="BT334" s="472"/>
      <c r="BU334" s="472"/>
      <c r="BV334" s="211"/>
      <c r="BW334" s="211"/>
      <c r="BX334" s="211"/>
      <c r="BY334" s="211"/>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2"/>
      <c r="V335" s="211"/>
      <c r="W335" s="211"/>
      <c r="X335" s="211"/>
      <c r="Y335" s="211"/>
      <c r="Z335" s="211"/>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472"/>
      <c r="BD335" s="472"/>
      <c r="BE335" s="472"/>
      <c r="BF335" s="472"/>
      <c r="BG335" s="472"/>
      <c r="BH335" s="472"/>
      <c r="BI335" s="472"/>
      <c r="BJ335" s="472"/>
      <c r="BK335" s="472"/>
      <c r="BL335" s="472"/>
      <c r="BM335" s="472"/>
      <c r="BN335" s="472"/>
      <c r="BO335" s="472"/>
      <c r="BP335" s="472"/>
      <c r="BQ335" s="472"/>
      <c r="BR335" s="472"/>
      <c r="BS335" s="472"/>
      <c r="BT335" s="472"/>
      <c r="BU335" s="472"/>
      <c r="BV335" s="211"/>
      <c r="BW335" s="211"/>
      <c r="BX335" s="211"/>
      <c r="BY335" s="211"/>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2"/>
      <c r="V336" s="211"/>
      <c r="W336" s="211"/>
      <c r="X336" s="211"/>
      <c r="Y336" s="211"/>
      <c r="Z336" s="211"/>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472"/>
      <c r="BD336" s="472"/>
      <c r="BE336" s="472"/>
      <c r="BF336" s="472"/>
      <c r="BG336" s="472"/>
      <c r="BH336" s="472"/>
      <c r="BI336" s="472"/>
      <c r="BJ336" s="472"/>
      <c r="BK336" s="472"/>
      <c r="BL336" s="472"/>
      <c r="BM336" s="472"/>
      <c r="BN336" s="472"/>
      <c r="BO336" s="472"/>
      <c r="BP336" s="472"/>
      <c r="BQ336" s="472"/>
      <c r="BR336" s="472"/>
      <c r="BS336" s="472"/>
      <c r="BT336" s="472"/>
      <c r="BU336" s="472"/>
      <c r="BV336" s="211"/>
      <c r="BW336" s="211"/>
      <c r="BX336" s="211"/>
      <c r="BY336" s="211"/>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2"/>
      <c r="V337" s="211"/>
      <c r="W337" s="211"/>
      <c r="X337" s="211"/>
      <c r="Y337" s="211"/>
      <c r="Z337" s="211"/>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472"/>
      <c r="BD337" s="472"/>
      <c r="BE337" s="472"/>
      <c r="BF337" s="472"/>
      <c r="BG337" s="472"/>
      <c r="BH337" s="472"/>
      <c r="BI337" s="472"/>
      <c r="BJ337" s="472"/>
      <c r="BK337" s="472"/>
      <c r="BL337" s="472"/>
      <c r="BM337" s="472"/>
      <c r="BN337" s="472"/>
      <c r="BO337" s="472"/>
      <c r="BP337" s="472"/>
      <c r="BQ337" s="472"/>
      <c r="BR337" s="472"/>
      <c r="BS337" s="472"/>
      <c r="BT337" s="472"/>
      <c r="BU337" s="472"/>
      <c r="BV337" s="211"/>
      <c r="BW337" s="211"/>
      <c r="BX337" s="211"/>
      <c r="BY337" s="211"/>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2"/>
      <c r="V338" s="211"/>
      <c r="W338" s="211"/>
      <c r="X338" s="211"/>
      <c r="Y338" s="211"/>
      <c r="Z338" s="211"/>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472"/>
      <c r="BD338" s="472"/>
      <c r="BE338" s="472"/>
      <c r="BF338" s="472"/>
      <c r="BG338" s="472"/>
      <c r="BH338" s="472"/>
      <c r="BI338" s="472"/>
      <c r="BJ338" s="472"/>
      <c r="BK338" s="472"/>
      <c r="BL338" s="472"/>
      <c r="BM338" s="472"/>
      <c r="BN338" s="472"/>
      <c r="BO338" s="472"/>
      <c r="BP338" s="472"/>
      <c r="BQ338" s="472"/>
      <c r="BR338" s="472"/>
      <c r="BS338" s="472"/>
      <c r="BT338" s="472"/>
      <c r="BU338" s="472"/>
      <c r="BV338" s="211"/>
      <c r="BW338" s="211"/>
      <c r="BX338" s="211"/>
      <c r="BY338" s="211"/>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693" customFormat="true" ht="15" customHeight="true" x14ac:dyDescent="0.2">
      <c r="B339" s="694"/>
      <c r="V339" s="216"/>
      <c r="W339" s="216"/>
      <c r="X339" s="216"/>
      <c r="Y339" s="216"/>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127</v>
      </c>
      <c r="BB339" s="117" t="s">
        <v>126</v>
      </c>
      <c r="BC339" s="2619" t="s">
        <v>113</v>
      </c>
      <c r="BD339" s="2620"/>
      <c r="BE339" s="2620"/>
      <c r="BF339" s="2620"/>
      <c r="BG339" s="2621"/>
      <c r="BH339" s="2622" t="s">
        <v>38</v>
      </c>
      <c r="BI339" s="2620"/>
      <c r="BJ339" s="2620"/>
      <c r="BK339" s="2620"/>
      <c r="BL339" s="2621"/>
      <c r="BM339" s="2622" t="s">
        <v>37</v>
      </c>
      <c r="BN339" s="2620"/>
      <c r="BO339" s="2620"/>
      <c r="BP339" s="2620"/>
      <c r="BQ339" s="2623"/>
      <c r="BR339" s="2061" t="s">
        <v>137</v>
      </c>
      <c r="BS339" s="2062"/>
      <c r="BT339" s="2062"/>
      <c r="BU339" s="2062"/>
      <c r="BV339" s="2230"/>
      <c r="BW339" s="2230"/>
      <c r="BX339" s="2230"/>
      <c r="BY339" s="2231"/>
      <c r="BZ339" s="215"/>
      <c r="CA339" s="215"/>
      <c r="CB339" s="215"/>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693" customFormat="true" ht="84" x14ac:dyDescent="0.2">
      <c r="B340" s="694"/>
      <c r="V340" s="216"/>
      <c r="W340" s="216"/>
      <c r="X340" s="216"/>
      <c r="Y340" s="216"/>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125</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229</v>
      </c>
      <c r="BS340" s="180" t="s">
        <v>230</v>
      </c>
      <c r="BT340" s="180" t="s">
        <v>231</v>
      </c>
      <c r="BU340" s="2152" t="s">
        <v>232</v>
      </c>
      <c r="BV340" s="2232"/>
      <c r="BW340" s="2232"/>
      <c r="BX340" s="2232"/>
      <c r="BY340" s="2233"/>
      <c r="BZ340" s="2233"/>
      <c r="CA340" s="2233"/>
      <c r="CB340" s="2233"/>
      <c r="CC340" s="2233"/>
      <c r="CD340" s="2233"/>
      <c r="CE340" s="2233"/>
      <c r="CF340" s="2233"/>
      <c r="CG340" s="2233"/>
      <c r="CH340" s="2233"/>
      <c r="CI340" s="2233"/>
      <c r="CJ340" s="2233"/>
      <c r="CK340" s="2233"/>
      <c r="CL340" s="2233"/>
      <c r="CM340" s="2233"/>
      <c r="CN340" s="2233"/>
      <c r="CO340" s="2233"/>
      <c r="CP340" s="2233"/>
      <c r="CQ340" s="2233"/>
      <c r="CR340" s="2233"/>
      <c r="CS340" s="2233"/>
      <c r="CT340" s="2233"/>
      <c r="CU340" s="2233"/>
      <c r="CV340" s="2233"/>
      <c r="CW340" s="2233"/>
      <c r="CX340" s="2233"/>
      <c r="CY340" s="2233"/>
      <c r="CZ340" s="2233"/>
    </row>
    <row r="341" s="693" customFormat="true" ht="15" customHeight="true" x14ac:dyDescent="0.2">
      <c r="B341" s="694"/>
      <c r="V341" s="216"/>
      <c r="W341" s="216"/>
      <c r="X341" s="216"/>
      <c r="Y341" s="216"/>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636" t="s">
        <v>144</v>
      </c>
      <c r="BB341" s="162" t="s">
        <v>49</v>
      </c>
      <c r="BC341" s="1214" t="s">
        <v>35</v>
      </c>
      <c r="BD341" s="1235" t="s">
        <v>35</v>
      </c>
      <c r="BE341" s="1235" t="s">
        <v>35</v>
      </c>
      <c r="BF341" s="1235" t="s">
        <v>35</v>
      </c>
      <c r="BG341" s="1256" t="s">
        <v>35</v>
      </c>
      <c r="BH341" s="1276" t="s">
        <v>35</v>
      </c>
      <c r="BI341" s="1235" t="s">
        <v>35</v>
      </c>
      <c r="BJ341" s="1235" t="s">
        <v>35</v>
      </c>
      <c r="BK341" s="1235" t="s">
        <v>35</v>
      </c>
      <c r="BL341" s="1256" t="s">
        <v>35</v>
      </c>
      <c r="BM341" s="1276" t="s">
        <v>35</v>
      </c>
      <c r="BN341" s="1235" t="s">
        <v>35</v>
      </c>
      <c r="BO341" s="1235" t="s">
        <v>35</v>
      </c>
      <c r="BP341" s="1235" t="s">
        <v>35</v>
      </c>
      <c r="BQ341" s="1256" t="s">
        <v>35</v>
      </c>
      <c r="BR341" s="1276" t="s">
        <v>35</v>
      </c>
      <c r="BS341" s="1235" t="s">
        <v>35</v>
      </c>
      <c r="BT341" s="1235" t="s">
        <v>35</v>
      </c>
      <c r="BU341" s="2153" t="s">
        <v>35</v>
      </c>
      <c r="BV341" s="2234"/>
      <c r="BW341" s="2234"/>
      <c r="BX341" s="2234"/>
      <c r="BY341" s="2235"/>
      <c r="BZ341" s="2235"/>
      <c r="CA341" s="2235"/>
      <c r="CB341" s="2235"/>
      <c r="CC341" s="2235"/>
      <c r="CD341" s="2235"/>
      <c r="CE341" s="2235"/>
      <c r="CF341" s="2235"/>
      <c r="CG341" s="2235"/>
      <c r="CH341" s="2235"/>
      <c r="CI341" s="2235"/>
      <c r="CJ341" s="2235"/>
      <c r="CK341" s="2235"/>
      <c r="CL341" s="2235"/>
      <c r="CM341" s="2235"/>
      <c r="CN341" s="2235"/>
      <c r="CO341" s="2235"/>
      <c r="CP341" s="2235"/>
      <c r="CQ341" s="2235"/>
      <c r="CR341" s="2235"/>
      <c r="CS341" s="2235"/>
      <c r="CT341" s="2235"/>
      <c r="CU341" s="2235"/>
      <c r="CV341" s="2235"/>
      <c r="CW341" s="2235"/>
      <c r="CX341" s="2235"/>
      <c r="CY341" s="2235"/>
      <c r="CZ341" s="2235"/>
    </row>
    <row r="342" s="693" customFormat="true" ht="15" customHeight="true" x14ac:dyDescent="0.2">
      <c r="B342" s="694"/>
      <c r="V342" s="216"/>
      <c r="W342" s="216"/>
      <c r="X342" s="216"/>
      <c r="Y342" s="216"/>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637"/>
      <c r="BB342" s="163" t="s">
        <v>48</v>
      </c>
      <c r="BC342" s="1215" t="s">
        <v>35</v>
      </c>
      <c r="BD342" s="1236" t="s">
        <v>35</v>
      </c>
      <c r="BE342" s="1236" t="s">
        <v>35</v>
      </c>
      <c r="BF342" s="1236" t="s">
        <v>35</v>
      </c>
      <c r="BG342" s="1257" t="s">
        <v>35</v>
      </c>
      <c r="BH342" s="1277" t="s">
        <v>35</v>
      </c>
      <c r="BI342" s="1236" t="s">
        <v>35</v>
      </c>
      <c r="BJ342" s="1236" t="s">
        <v>35</v>
      </c>
      <c r="BK342" s="1236" t="s">
        <v>35</v>
      </c>
      <c r="BL342" s="1257" t="s">
        <v>35</v>
      </c>
      <c r="BM342" s="1277" t="s">
        <v>35</v>
      </c>
      <c r="BN342" s="1236" t="s">
        <v>35</v>
      </c>
      <c r="BO342" s="1236" t="s">
        <v>35</v>
      </c>
      <c r="BP342" s="1236" t="s">
        <v>35</v>
      </c>
      <c r="BQ342" s="1257" t="s">
        <v>35</v>
      </c>
      <c r="BR342" s="1277" t="s">
        <v>35</v>
      </c>
      <c r="BS342" s="1236" t="s">
        <v>35</v>
      </c>
      <c r="BT342" s="1236" t="s">
        <v>35</v>
      </c>
      <c r="BU342" s="2154" t="s">
        <v>35</v>
      </c>
      <c r="BV342" s="2236"/>
      <c r="BW342" s="2236"/>
      <c r="BX342" s="2236"/>
      <c r="BY342" s="2237"/>
      <c r="BZ342" s="2237"/>
      <c r="CA342" s="2237"/>
      <c r="CB342" s="2237"/>
      <c r="CC342" s="2237"/>
      <c r="CD342" s="2237"/>
      <c r="CE342" s="2237"/>
      <c r="CF342" s="2237"/>
      <c r="CG342" s="2237"/>
      <c r="CH342" s="2237"/>
      <c r="CI342" s="2237"/>
      <c r="CJ342" s="2237"/>
      <c r="CK342" s="2237"/>
      <c r="CL342" s="2237"/>
      <c r="CM342" s="2237"/>
      <c r="CN342" s="2237"/>
      <c r="CO342" s="2237"/>
      <c r="CP342" s="2237"/>
      <c r="CQ342" s="2237"/>
      <c r="CR342" s="2237"/>
      <c r="CS342" s="2237"/>
      <c r="CT342" s="2237"/>
      <c r="CU342" s="2237"/>
      <c r="CV342" s="2237"/>
      <c r="CW342" s="2237"/>
      <c r="CX342" s="2237"/>
      <c r="CY342" s="2237"/>
      <c r="CZ342" s="2237"/>
    </row>
    <row r="343" s="693" customFormat="true" ht="15" customHeight="true" x14ac:dyDescent="0.2">
      <c r="B343" s="694"/>
      <c r="V343" s="216"/>
      <c r="W343" s="216"/>
      <c r="X343" s="216"/>
      <c r="Y343" s="216"/>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638" t="s">
        <v>139</v>
      </c>
      <c r="BB343" s="163" t="s">
        <v>49</v>
      </c>
      <c r="BC343" s="1215" t="s">
        <v>35</v>
      </c>
      <c r="BD343" s="1236" t="s">
        <v>35</v>
      </c>
      <c r="BE343" s="1236" t="s">
        <v>35</v>
      </c>
      <c r="BF343" s="1236" t="s">
        <v>35</v>
      </c>
      <c r="BG343" s="1257" t="s">
        <v>35</v>
      </c>
      <c r="BH343" s="1277" t="s">
        <v>35</v>
      </c>
      <c r="BI343" s="1236" t="s">
        <v>35</v>
      </c>
      <c r="BJ343" s="1236" t="s">
        <v>35</v>
      </c>
      <c r="BK343" s="1236" t="s">
        <v>35</v>
      </c>
      <c r="BL343" s="1257" t="s">
        <v>35</v>
      </c>
      <c r="BM343" s="1277" t="s">
        <v>35</v>
      </c>
      <c r="BN343" s="1236" t="s">
        <v>35</v>
      </c>
      <c r="BO343" s="1236" t="s">
        <v>35</v>
      </c>
      <c r="BP343" s="1236" t="s">
        <v>35</v>
      </c>
      <c r="BQ343" s="1257" t="s">
        <v>35</v>
      </c>
      <c r="BR343" s="1277" t="s">
        <v>35</v>
      </c>
      <c r="BS343" s="1236" t="s">
        <v>35</v>
      </c>
      <c r="BT343" s="1236" t="s">
        <v>35</v>
      </c>
      <c r="BU343" s="2154" t="s">
        <v>35</v>
      </c>
      <c r="BV343" s="2236"/>
      <c r="BW343" s="2236"/>
      <c r="BX343" s="2236"/>
      <c r="BY343" s="2237"/>
      <c r="BZ343" s="2237"/>
      <c r="CA343" s="2237"/>
      <c r="CB343" s="2237"/>
      <c r="CC343" s="2237"/>
      <c r="CD343" s="2237"/>
      <c r="CE343" s="2237"/>
      <c r="CF343" s="2237"/>
      <c r="CG343" s="2237"/>
      <c r="CH343" s="2237"/>
      <c r="CI343" s="2237"/>
      <c r="CJ343" s="2237"/>
      <c r="CK343" s="2237"/>
      <c r="CL343" s="2237"/>
      <c r="CM343" s="2237"/>
      <c r="CN343" s="2237"/>
      <c r="CO343" s="2237"/>
      <c r="CP343" s="2237"/>
      <c r="CQ343" s="2237"/>
      <c r="CR343" s="2237"/>
      <c r="CS343" s="2237"/>
      <c r="CT343" s="2237"/>
      <c r="CU343" s="2237"/>
      <c r="CV343" s="2237"/>
      <c r="CW343" s="2237"/>
      <c r="CX343" s="2237"/>
      <c r="CY343" s="2237"/>
      <c r="CZ343" s="2237"/>
    </row>
    <row r="344" s="693" customFormat="true" ht="15" customHeight="true" x14ac:dyDescent="0.2">
      <c r="B344" s="694"/>
      <c r="V344" s="216"/>
      <c r="W344" s="216"/>
      <c r="X344" s="216"/>
      <c r="Y344" s="216"/>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637"/>
      <c r="BB344" s="163" t="s">
        <v>48</v>
      </c>
      <c r="BC344" s="1215" t="s">
        <v>35</v>
      </c>
      <c r="BD344" s="1236" t="s">
        <v>35</v>
      </c>
      <c r="BE344" s="1236" t="s">
        <v>35</v>
      </c>
      <c r="BF344" s="1236" t="s">
        <v>35</v>
      </c>
      <c r="BG344" s="1257" t="s">
        <v>35</v>
      </c>
      <c r="BH344" s="1277" t="s">
        <v>35</v>
      </c>
      <c r="BI344" s="1236" t="s">
        <v>35</v>
      </c>
      <c r="BJ344" s="1236" t="s">
        <v>35</v>
      </c>
      <c r="BK344" s="1236" t="s">
        <v>35</v>
      </c>
      <c r="BL344" s="1257" t="s">
        <v>35</v>
      </c>
      <c r="BM344" s="1277" t="s">
        <v>35</v>
      </c>
      <c r="BN344" s="1236" t="s">
        <v>35</v>
      </c>
      <c r="BO344" s="1236" t="s">
        <v>35</v>
      </c>
      <c r="BP344" s="1236" t="s">
        <v>35</v>
      </c>
      <c r="BQ344" s="1257" t="s">
        <v>35</v>
      </c>
      <c r="BR344" s="1277" t="s">
        <v>35</v>
      </c>
      <c r="BS344" s="1236" t="s">
        <v>35</v>
      </c>
      <c r="BT344" s="1236" t="s">
        <v>35</v>
      </c>
      <c r="BU344" s="2154" t="s">
        <v>35</v>
      </c>
      <c r="BV344" s="2236"/>
      <c r="BW344" s="2236"/>
      <c r="BX344" s="2236"/>
      <c r="BY344" s="2237"/>
      <c r="BZ344" s="2237"/>
      <c r="CA344" s="2237"/>
      <c r="CB344" s="2237"/>
      <c r="CC344" s="2237"/>
      <c r="CD344" s="2237"/>
      <c r="CE344" s="2237"/>
      <c r="CF344" s="2237"/>
      <c r="CG344" s="2237"/>
      <c r="CH344" s="2237"/>
      <c r="CI344" s="2237"/>
      <c r="CJ344" s="2237"/>
      <c r="CK344" s="2237"/>
      <c r="CL344" s="2237"/>
      <c r="CM344" s="2237"/>
      <c r="CN344" s="2237"/>
      <c r="CO344" s="2237"/>
      <c r="CP344" s="2237"/>
      <c r="CQ344" s="2237"/>
      <c r="CR344" s="2237"/>
      <c r="CS344" s="2237"/>
      <c r="CT344" s="2237"/>
      <c r="CU344" s="2237"/>
      <c r="CV344" s="2237"/>
      <c r="CW344" s="2237"/>
      <c r="CX344" s="2237"/>
      <c r="CY344" s="2237"/>
      <c r="CZ344" s="2237"/>
    </row>
    <row r="345" s="693" customFormat="true" ht="15" customHeight="true" x14ac:dyDescent="0.2">
      <c r="B345" s="694"/>
      <c r="V345" s="216"/>
      <c r="W345" s="216"/>
      <c r="X345" s="216"/>
      <c r="Y345" s="216"/>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638" t="s">
        <v>140</v>
      </c>
      <c r="BB345" s="163" t="s">
        <v>49</v>
      </c>
      <c r="BC345" s="1215" t="s">
        <v>35</v>
      </c>
      <c r="BD345" s="1236" t="s">
        <v>35</v>
      </c>
      <c r="BE345" s="1236" t="s">
        <v>35</v>
      </c>
      <c r="BF345" s="1236" t="s">
        <v>35</v>
      </c>
      <c r="BG345" s="1257" t="s">
        <v>35</v>
      </c>
      <c r="BH345" s="1277" t="s">
        <v>35</v>
      </c>
      <c r="BI345" s="1236" t="s">
        <v>35</v>
      </c>
      <c r="BJ345" s="1236" t="s">
        <v>35</v>
      </c>
      <c r="BK345" s="1236" t="s">
        <v>35</v>
      </c>
      <c r="BL345" s="1257" t="s">
        <v>35</v>
      </c>
      <c r="BM345" s="1277" t="s">
        <v>35</v>
      </c>
      <c r="BN345" s="1236" t="s">
        <v>35</v>
      </c>
      <c r="BO345" s="1236" t="s">
        <v>35</v>
      </c>
      <c r="BP345" s="1236" t="s">
        <v>35</v>
      </c>
      <c r="BQ345" s="1257" t="s">
        <v>35</v>
      </c>
      <c r="BR345" s="1277" t="s">
        <v>35</v>
      </c>
      <c r="BS345" s="1236" t="s">
        <v>35</v>
      </c>
      <c r="BT345" s="1236" t="s">
        <v>35</v>
      </c>
      <c r="BU345" s="2154" t="s">
        <v>35</v>
      </c>
      <c r="BV345" s="2236"/>
      <c r="BW345" s="2236"/>
      <c r="BX345" s="2236"/>
      <c r="BY345" s="2237"/>
      <c r="BZ345" s="2237"/>
      <c r="CA345" s="2237"/>
      <c r="CB345" s="2237"/>
      <c r="CC345" s="2237"/>
      <c r="CD345" s="2237"/>
      <c r="CE345" s="2237"/>
      <c r="CF345" s="2237"/>
      <c r="CG345" s="2237"/>
      <c r="CH345" s="2237"/>
      <c r="CI345" s="2237"/>
      <c r="CJ345" s="2237"/>
      <c r="CK345" s="2237"/>
      <c r="CL345" s="2237"/>
      <c r="CM345" s="2237"/>
      <c r="CN345" s="2237"/>
      <c r="CO345" s="2237"/>
      <c r="CP345" s="2237"/>
      <c r="CQ345" s="2237"/>
      <c r="CR345" s="2237"/>
      <c r="CS345" s="2237"/>
      <c r="CT345" s="2237"/>
      <c r="CU345" s="2237"/>
      <c r="CV345" s="2237"/>
      <c r="CW345" s="2237"/>
      <c r="CX345" s="2237"/>
      <c r="CY345" s="2237"/>
      <c r="CZ345" s="2237"/>
    </row>
    <row r="346" s="693" customFormat="true" ht="15" customHeight="true" x14ac:dyDescent="0.2">
      <c r="B346" s="694"/>
      <c r="V346" s="216"/>
      <c r="W346" s="216"/>
      <c r="X346" s="216"/>
      <c r="Y346" s="216"/>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637"/>
      <c r="BB346" s="163" t="s">
        <v>48</v>
      </c>
      <c r="BC346" s="1215" t="s">
        <v>35</v>
      </c>
      <c r="BD346" s="1236" t="s">
        <v>35</v>
      </c>
      <c r="BE346" s="1236" t="s">
        <v>35</v>
      </c>
      <c r="BF346" s="1236" t="s">
        <v>35</v>
      </c>
      <c r="BG346" s="1257" t="s">
        <v>35</v>
      </c>
      <c r="BH346" s="1277" t="s">
        <v>35</v>
      </c>
      <c r="BI346" s="1236" t="s">
        <v>35</v>
      </c>
      <c r="BJ346" s="1236" t="s">
        <v>35</v>
      </c>
      <c r="BK346" s="1236" t="s">
        <v>35</v>
      </c>
      <c r="BL346" s="1257" t="s">
        <v>35</v>
      </c>
      <c r="BM346" s="1277" t="s">
        <v>35</v>
      </c>
      <c r="BN346" s="1236" t="s">
        <v>35</v>
      </c>
      <c r="BO346" s="1236" t="s">
        <v>35</v>
      </c>
      <c r="BP346" s="1236" t="s">
        <v>35</v>
      </c>
      <c r="BQ346" s="1257" t="s">
        <v>35</v>
      </c>
      <c r="BR346" s="1277" t="s">
        <v>35</v>
      </c>
      <c r="BS346" s="1236" t="s">
        <v>35</v>
      </c>
      <c r="BT346" s="1236" t="s">
        <v>35</v>
      </c>
      <c r="BU346" s="2154" t="s">
        <v>35</v>
      </c>
      <c r="BV346" s="2236"/>
      <c r="BW346" s="2236"/>
      <c r="BX346" s="2236"/>
      <c r="BY346" s="2237"/>
      <c r="BZ346" s="2237"/>
      <c r="CA346" s="2237"/>
      <c r="CB346" s="2237"/>
      <c r="CC346" s="2237"/>
      <c r="CD346" s="2237"/>
      <c r="CE346" s="2237"/>
      <c r="CF346" s="2237"/>
      <c r="CG346" s="2237"/>
      <c r="CH346" s="2237"/>
      <c r="CI346" s="2237"/>
      <c r="CJ346" s="2237"/>
      <c r="CK346" s="2237"/>
      <c r="CL346" s="2237"/>
      <c r="CM346" s="2237"/>
      <c r="CN346" s="2237"/>
      <c r="CO346" s="2237"/>
      <c r="CP346" s="2237"/>
      <c r="CQ346" s="2237"/>
      <c r="CR346" s="2237"/>
      <c r="CS346" s="2237"/>
      <c r="CT346" s="2237"/>
      <c r="CU346" s="2237"/>
      <c r="CV346" s="2237"/>
      <c r="CW346" s="2237"/>
      <c r="CX346" s="2237"/>
      <c r="CY346" s="2237"/>
      <c r="CZ346" s="2237"/>
    </row>
    <row r="347" s="693" customFormat="true" ht="15" customHeight="true" x14ac:dyDescent="0.2">
      <c r="B347" s="694"/>
      <c r="V347" s="216"/>
      <c r="W347" s="216"/>
      <c r="X347" s="216"/>
      <c r="Y347" s="216"/>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638" t="s">
        <v>141</v>
      </c>
      <c r="BB347" s="163" t="s">
        <v>49</v>
      </c>
      <c r="BC347" s="1215" t="s">
        <v>35</v>
      </c>
      <c r="BD347" s="1236" t="s">
        <v>35</v>
      </c>
      <c r="BE347" s="1236" t="s">
        <v>35</v>
      </c>
      <c r="BF347" s="1236" t="s">
        <v>35</v>
      </c>
      <c r="BG347" s="1257" t="s">
        <v>35</v>
      </c>
      <c r="BH347" s="1277" t="s">
        <v>35</v>
      </c>
      <c r="BI347" s="1236" t="s">
        <v>35</v>
      </c>
      <c r="BJ347" s="1236" t="s">
        <v>35</v>
      </c>
      <c r="BK347" s="1236" t="s">
        <v>35</v>
      </c>
      <c r="BL347" s="1257" t="s">
        <v>35</v>
      </c>
      <c r="BM347" s="1277" t="s">
        <v>35</v>
      </c>
      <c r="BN347" s="1236" t="s">
        <v>35</v>
      </c>
      <c r="BO347" s="1236" t="s">
        <v>35</v>
      </c>
      <c r="BP347" s="1236" t="s">
        <v>35</v>
      </c>
      <c r="BQ347" s="1257" t="s">
        <v>35</v>
      </c>
      <c r="BR347" s="1277" t="s">
        <v>35</v>
      </c>
      <c r="BS347" s="1236" t="s">
        <v>35</v>
      </c>
      <c r="BT347" s="1236" t="s">
        <v>35</v>
      </c>
      <c r="BU347" s="2154" t="s">
        <v>35</v>
      </c>
      <c r="BV347" s="2236"/>
      <c r="BW347" s="2236"/>
      <c r="BX347" s="2236"/>
      <c r="BY347" s="2237"/>
      <c r="BZ347" s="2237"/>
      <c r="CA347" s="2237"/>
      <c r="CB347" s="2237"/>
      <c r="CC347" s="2237"/>
      <c r="CD347" s="2237"/>
      <c r="CE347" s="2237"/>
      <c r="CF347" s="2237"/>
      <c r="CG347" s="2237"/>
      <c r="CH347" s="2237"/>
      <c r="CI347" s="2237"/>
      <c r="CJ347" s="2237"/>
      <c r="CK347" s="2237"/>
      <c r="CL347" s="2237"/>
      <c r="CM347" s="2237"/>
      <c r="CN347" s="2237"/>
      <c r="CO347" s="2237"/>
      <c r="CP347" s="2237"/>
      <c r="CQ347" s="2237"/>
      <c r="CR347" s="2237"/>
      <c r="CS347" s="2237"/>
      <c r="CT347" s="2237"/>
      <c r="CU347" s="2237"/>
      <c r="CV347" s="2237"/>
      <c r="CW347" s="2237"/>
      <c r="CX347" s="2237"/>
      <c r="CY347" s="2237"/>
      <c r="CZ347" s="2237"/>
    </row>
    <row r="348" s="693" customFormat="true" ht="15" customHeight="true" x14ac:dyDescent="0.2">
      <c r="B348" s="694"/>
      <c r="V348" s="216"/>
      <c r="W348" s="216"/>
      <c r="X348" s="216"/>
      <c r="Y348" s="216"/>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637"/>
      <c r="BB348" s="163" t="s">
        <v>48</v>
      </c>
      <c r="BC348" s="1215" t="s">
        <v>35</v>
      </c>
      <c r="BD348" s="1236" t="s">
        <v>35</v>
      </c>
      <c r="BE348" s="1236" t="s">
        <v>35</v>
      </c>
      <c r="BF348" s="1236" t="s">
        <v>35</v>
      </c>
      <c r="BG348" s="1257" t="s">
        <v>35</v>
      </c>
      <c r="BH348" s="1277" t="s">
        <v>35</v>
      </c>
      <c r="BI348" s="1236" t="s">
        <v>35</v>
      </c>
      <c r="BJ348" s="1236" t="s">
        <v>35</v>
      </c>
      <c r="BK348" s="1236" t="s">
        <v>35</v>
      </c>
      <c r="BL348" s="1257" t="s">
        <v>35</v>
      </c>
      <c r="BM348" s="1277" t="s">
        <v>35</v>
      </c>
      <c r="BN348" s="1236" t="s">
        <v>35</v>
      </c>
      <c r="BO348" s="1236" t="s">
        <v>35</v>
      </c>
      <c r="BP348" s="1236" t="s">
        <v>35</v>
      </c>
      <c r="BQ348" s="1257" t="s">
        <v>35</v>
      </c>
      <c r="BR348" s="1277" t="s">
        <v>35</v>
      </c>
      <c r="BS348" s="1236" t="s">
        <v>35</v>
      </c>
      <c r="BT348" s="1236" t="s">
        <v>35</v>
      </c>
      <c r="BU348" s="2154" t="s">
        <v>35</v>
      </c>
      <c r="BV348" s="2236"/>
      <c r="BW348" s="2236"/>
      <c r="BX348" s="2236"/>
      <c r="BY348" s="2237"/>
      <c r="BZ348" s="2237"/>
      <c r="CA348" s="2237"/>
      <c r="CB348" s="2237"/>
      <c r="CC348" s="2237"/>
      <c r="CD348" s="2237"/>
      <c r="CE348" s="2237"/>
      <c r="CF348" s="2237"/>
      <c r="CG348" s="2237"/>
      <c r="CH348" s="2237"/>
      <c r="CI348" s="2237"/>
      <c r="CJ348" s="2237"/>
      <c r="CK348" s="2237"/>
      <c r="CL348" s="2237"/>
      <c r="CM348" s="2237"/>
      <c r="CN348" s="2237"/>
      <c r="CO348" s="2237"/>
      <c r="CP348" s="2237"/>
      <c r="CQ348" s="2237"/>
      <c r="CR348" s="2237"/>
      <c r="CS348" s="2237"/>
      <c r="CT348" s="2237"/>
      <c r="CU348" s="2237"/>
      <c r="CV348" s="2237"/>
      <c r="CW348" s="2237"/>
      <c r="CX348" s="2237"/>
      <c r="CY348" s="2237"/>
      <c r="CZ348" s="2237"/>
    </row>
    <row r="349" s="693" customFormat="true" ht="15" customHeight="true" x14ac:dyDescent="0.2">
      <c r="B349" s="694"/>
      <c r="V349" s="216"/>
      <c r="W349" s="216"/>
      <c r="X349" s="216"/>
      <c r="Y349" s="216"/>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638" t="s">
        <v>142</v>
      </c>
      <c r="BB349" s="163" t="s">
        <v>49</v>
      </c>
      <c r="BC349" s="1215" t="s">
        <v>35</v>
      </c>
      <c r="BD349" s="1236" t="s">
        <v>35</v>
      </c>
      <c r="BE349" s="1236" t="s">
        <v>35</v>
      </c>
      <c r="BF349" s="1236" t="s">
        <v>35</v>
      </c>
      <c r="BG349" s="1257" t="s">
        <v>35</v>
      </c>
      <c r="BH349" s="1277" t="s">
        <v>35</v>
      </c>
      <c r="BI349" s="1236" t="s">
        <v>35</v>
      </c>
      <c r="BJ349" s="1236" t="s">
        <v>35</v>
      </c>
      <c r="BK349" s="1236" t="s">
        <v>35</v>
      </c>
      <c r="BL349" s="1257" t="s">
        <v>35</v>
      </c>
      <c r="BM349" s="1277" t="s">
        <v>35</v>
      </c>
      <c r="BN349" s="1236" t="s">
        <v>35</v>
      </c>
      <c r="BO349" s="1236" t="s">
        <v>35</v>
      </c>
      <c r="BP349" s="1236" t="s">
        <v>35</v>
      </c>
      <c r="BQ349" s="1257" t="s">
        <v>35</v>
      </c>
      <c r="BR349" s="1277" t="s">
        <v>35</v>
      </c>
      <c r="BS349" s="1236" t="s">
        <v>35</v>
      </c>
      <c r="BT349" s="1236" t="s">
        <v>35</v>
      </c>
      <c r="BU349" s="2154" t="s">
        <v>35</v>
      </c>
      <c r="BV349" s="2236"/>
      <c r="BW349" s="2236"/>
      <c r="BX349" s="2236"/>
      <c r="BY349" s="2237"/>
      <c r="BZ349" s="2237"/>
      <c r="CA349" s="2237"/>
      <c r="CB349" s="2237"/>
      <c r="CC349" s="2237"/>
      <c r="CD349" s="2237"/>
      <c r="CE349" s="2237"/>
      <c r="CF349" s="2237"/>
      <c r="CG349" s="2237"/>
      <c r="CH349" s="2237"/>
      <c r="CI349" s="2237"/>
      <c r="CJ349" s="2237"/>
      <c r="CK349" s="2237"/>
      <c r="CL349" s="2237"/>
      <c r="CM349" s="2237"/>
      <c r="CN349" s="2237"/>
      <c r="CO349" s="2237"/>
      <c r="CP349" s="2237"/>
      <c r="CQ349" s="2237"/>
      <c r="CR349" s="2237"/>
      <c r="CS349" s="2237"/>
      <c r="CT349" s="2237"/>
      <c r="CU349" s="2237"/>
      <c r="CV349" s="2237"/>
      <c r="CW349" s="2237"/>
      <c r="CX349" s="2237"/>
      <c r="CY349" s="2237"/>
      <c r="CZ349" s="2237"/>
    </row>
    <row r="350" s="693" customFormat="true" ht="15" customHeight="true" x14ac:dyDescent="0.2">
      <c r="B350" s="694"/>
      <c r="V350" s="216"/>
      <c r="W350" s="216"/>
      <c r="X350" s="216"/>
      <c r="Y350" s="216"/>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637"/>
      <c r="BB350" s="163" t="s">
        <v>48</v>
      </c>
      <c r="BC350" s="1215" t="s">
        <v>35</v>
      </c>
      <c r="BD350" s="1236" t="s">
        <v>35</v>
      </c>
      <c r="BE350" s="1236" t="s">
        <v>35</v>
      </c>
      <c r="BF350" s="1236" t="s">
        <v>35</v>
      </c>
      <c r="BG350" s="1257" t="s">
        <v>35</v>
      </c>
      <c r="BH350" s="1277" t="s">
        <v>35</v>
      </c>
      <c r="BI350" s="1236" t="s">
        <v>35</v>
      </c>
      <c r="BJ350" s="1236" t="s">
        <v>35</v>
      </c>
      <c r="BK350" s="1236" t="s">
        <v>35</v>
      </c>
      <c r="BL350" s="1257" t="s">
        <v>35</v>
      </c>
      <c r="BM350" s="1277" t="s">
        <v>35</v>
      </c>
      <c r="BN350" s="1236" t="s">
        <v>35</v>
      </c>
      <c r="BO350" s="1236" t="s">
        <v>35</v>
      </c>
      <c r="BP350" s="1236" t="s">
        <v>35</v>
      </c>
      <c r="BQ350" s="1257" t="s">
        <v>35</v>
      </c>
      <c r="BR350" s="1277" t="s">
        <v>35</v>
      </c>
      <c r="BS350" s="1236" t="s">
        <v>35</v>
      </c>
      <c r="BT350" s="1236" t="s">
        <v>35</v>
      </c>
      <c r="BU350" s="2154" t="s">
        <v>35</v>
      </c>
      <c r="BV350" s="2236"/>
      <c r="BW350" s="2236"/>
      <c r="BX350" s="2236"/>
      <c r="BY350" s="2237"/>
      <c r="BZ350" s="2237"/>
      <c r="CA350" s="2237"/>
      <c r="CB350" s="2237"/>
      <c r="CC350" s="2237"/>
      <c r="CD350" s="2237"/>
      <c r="CE350" s="2237"/>
      <c r="CF350" s="2237"/>
      <c r="CG350" s="2237"/>
      <c r="CH350" s="2237"/>
      <c r="CI350" s="2237"/>
      <c r="CJ350" s="2237"/>
      <c r="CK350" s="2237"/>
      <c r="CL350" s="2237"/>
      <c r="CM350" s="2237"/>
      <c r="CN350" s="2237"/>
      <c r="CO350" s="2237"/>
      <c r="CP350" s="2237"/>
      <c r="CQ350" s="2237"/>
      <c r="CR350" s="2237"/>
      <c r="CS350" s="2237"/>
      <c r="CT350" s="2237"/>
      <c r="CU350" s="2237"/>
      <c r="CV350" s="2237"/>
      <c r="CW350" s="2237"/>
      <c r="CX350" s="2237"/>
      <c r="CY350" s="2237"/>
      <c r="CZ350" s="2237"/>
    </row>
    <row r="351" s="693" customFormat="true" ht="15" customHeight="true" x14ac:dyDescent="0.2">
      <c r="B351" s="694"/>
      <c r="V351" s="216"/>
      <c r="W351" s="216"/>
      <c r="X351" s="216"/>
      <c r="Y351" s="216"/>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638" t="s">
        <v>143</v>
      </c>
      <c r="BB351" s="163" t="s">
        <v>49</v>
      </c>
      <c r="BC351" s="1215" t="s">
        <v>35</v>
      </c>
      <c r="BD351" s="1236" t="s">
        <v>35</v>
      </c>
      <c r="BE351" s="1236" t="s">
        <v>35</v>
      </c>
      <c r="BF351" s="1236" t="s">
        <v>35</v>
      </c>
      <c r="BG351" s="1257" t="s">
        <v>35</v>
      </c>
      <c r="BH351" s="1277" t="s">
        <v>35</v>
      </c>
      <c r="BI351" s="1236" t="s">
        <v>35</v>
      </c>
      <c r="BJ351" s="1236" t="s">
        <v>35</v>
      </c>
      <c r="BK351" s="1236" t="s">
        <v>35</v>
      </c>
      <c r="BL351" s="1257" t="s">
        <v>35</v>
      </c>
      <c r="BM351" s="1277" t="s">
        <v>35</v>
      </c>
      <c r="BN351" s="1236" t="s">
        <v>35</v>
      </c>
      <c r="BO351" s="1236" t="s">
        <v>35</v>
      </c>
      <c r="BP351" s="1236" t="s">
        <v>35</v>
      </c>
      <c r="BQ351" s="1257" t="s">
        <v>35</v>
      </c>
      <c r="BR351" s="1277" t="s">
        <v>35</v>
      </c>
      <c r="BS351" s="1236" t="s">
        <v>35</v>
      </c>
      <c r="BT351" s="1236" t="s">
        <v>35</v>
      </c>
      <c r="BU351" s="2154" t="s">
        <v>35</v>
      </c>
      <c r="BV351" s="2236"/>
      <c r="BW351" s="2236"/>
      <c r="BX351" s="2236"/>
      <c r="BY351" s="2237"/>
      <c r="BZ351" s="2237"/>
      <c r="CA351" s="2237"/>
      <c r="CB351" s="2237"/>
      <c r="CC351" s="2237"/>
      <c r="CD351" s="2237"/>
      <c r="CE351" s="2237"/>
      <c r="CF351" s="2237"/>
      <c r="CG351" s="2237"/>
      <c r="CH351" s="2237"/>
      <c r="CI351" s="2237"/>
      <c r="CJ351" s="2237"/>
      <c r="CK351" s="2237"/>
      <c r="CL351" s="2237"/>
      <c r="CM351" s="2237"/>
      <c r="CN351" s="2237"/>
      <c r="CO351" s="2237"/>
      <c r="CP351" s="2237"/>
      <c r="CQ351" s="2237"/>
      <c r="CR351" s="2237"/>
      <c r="CS351" s="2237"/>
      <c r="CT351" s="2237"/>
      <c r="CU351" s="2237"/>
      <c r="CV351" s="2237"/>
      <c r="CW351" s="2237"/>
      <c r="CX351" s="2237"/>
      <c r="CY351" s="2237"/>
      <c r="CZ351" s="2237"/>
    </row>
    <row r="352" s="693" customFormat="true" ht="15" customHeight="true" x14ac:dyDescent="0.2">
      <c r="B352" s="694"/>
      <c r="V352" s="216"/>
      <c r="W352" s="216"/>
      <c r="X352" s="216"/>
      <c r="Y352" s="216"/>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637"/>
      <c r="BB352" s="163" t="s">
        <v>48</v>
      </c>
      <c r="BC352" s="1215" t="s">
        <v>35</v>
      </c>
      <c r="BD352" s="1236" t="s">
        <v>35</v>
      </c>
      <c r="BE352" s="1236" t="s">
        <v>35</v>
      </c>
      <c r="BF352" s="1236" t="s">
        <v>35</v>
      </c>
      <c r="BG352" s="1257" t="s">
        <v>35</v>
      </c>
      <c r="BH352" s="1277" t="s">
        <v>35</v>
      </c>
      <c r="BI352" s="1236" t="s">
        <v>35</v>
      </c>
      <c r="BJ352" s="1236" t="s">
        <v>35</v>
      </c>
      <c r="BK352" s="1236" t="s">
        <v>35</v>
      </c>
      <c r="BL352" s="1257" t="s">
        <v>35</v>
      </c>
      <c r="BM352" s="1277" t="s">
        <v>35</v>
      </c>
      <c r="BN352" s="1236" t="s">
        <v>35</v>
      </c>
      <c r="BO352" s="1236" t="s">
        <v>35</v>
      </c>
      <c r="BP352" s="1236" t="s">
        <v>35</v>
      </c>
      <c r="BQ352" s="1257" t="s">
        <v>35</v>
      </c>
      <c r="BR352" s="1277" t="s">
        <v>35</v>
      </c>
      <c r="BS352" s="1236" t="s">
        <v>35</v>
      </c>
      <c r="BT352" s="1236" t="s">
        <v>35</v>
      </c>
      <c r="BU352" s="2154" t="s">
        <v>35</v>
      </c>
      <c r="BV352" s="2236"/>
      <c r="BW352" s="2236"/>
      <c r="BX352" s="2236"/>
      <c r="BY352" s="2237"/>
      <c r="BZ352" s="2237"/>
      <c r="CA352" s="2237"/>
      <c r="CB352" s="2237"/>
      <c r="CC352" s="2237"/>
      <c r="CD352" s="2237"/>
      <c r="CE352" s="2237"/>
      <c r="CF352" s="2237"/>
      <c r="CG352" s="2237"/>
      <c r="CH352" s="2237"/>
      <c r="CI352" s="2237"/>
      <c r="CJ352" s="2237"/>
      <c r="CK352" s="2237"/>
      <c r="CL352" s="2237"/>
      <c r="CM352" s="2237"/>
      <c r="CN352" s="2237"/>
      <c r="CO352" s="2237"/>
      <c r="CP352" s="2237"/>
      <c r="CQ352" s="2237"/>
      <c r="CR352" s="2237"/>
      <c r="CS352" s="2237"/>
      <c r="CT352" s="2237"/>
      <c r="CU352" s="2237"/>
      <c r="CV352" s="2237"/>
      <c r="CW352" s="2237"/>
      <c r="CX352" s="2237"/>
      <c r="CY352" s="2237"/>
      <c r="CZ352" s="2237"/>
    </row>
    <row r="353" s="693" customFormat="true" ht="15" customHeight="true" x14ac:dyDescent="0.2">
      <c r="B353" s="694"/>
      <c r="V353" s="216"/>
      <c r="W353" s="216"/>
      <c r="X353" s="216"/>
      <c r="Y353" s="216"/>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638" t="s">
        <v>138</v>
      </c>
      <c r="BB353" s="163" t="s">
        <v>49</v>
      </c>
      <c r="BC353" s="1215" t="s">
        <v>35</v>
      </c>
      <c r="BD353" s="1236" t="s">
        <v>35</v>
      </c>
      <c r="BE353" s="1236" t="s">
        <v>35</v>
      </c>
      <c r="BF353" s="1236" t="s">
        <v>35</v>
      </c>
      <c r="BG353" s="1257" t="s">
        <v>35</v>
      </c>
      <c r="BH353" s="1277" t="s">
        <v>35</v>
      </c>
      <c r="BI353" s="1236" t="s">
        <v>35</v>
      </c>
      <c r="BJ353" s="1236" t="s">
        <v>35</v>
      </c>
      <c r="BK353" s="1236" t="s">
        <v>35</v>
      </c>
      <c r="BL353" s="1257" t="s">
        <v>35</v>
      </c>
      <c r="BM353" s="1277" t="s">
        <v>35</v>
      </c>
      <c r="BN353" s="1236" t="s">
        <v>35</v>
      </c>
      <c r="BO353" s="1236" t="s">
        <v>35</v>
      </c>
      <c r="BP353" s="1236" t="s">
        <v>35</v>
      </c>
      <c r="BQ353" s="1257" t="s">
        <v>35</v>
      </c>
      <c r="BR353" s="1277" t="s">
        <v>35</v>
      </c>
      <c r="BS353" s="1236" t="s">
        <v>35</v>
      </c>
      <c r="BT353" s="1236" t="s">
        <v>35</v>
      </c>
      <c r="BU353" s="2154" t="s">
        <v>35</v>
      </c>
      <c r="BV353" s="2236"/>
      <c r="BW353" s="2236"/>
      <c r="BX353" s="2236"/>
      <c r="BY353" s="2237"/>
      <c r="BZ353" s="2237"/>
      <c r="CA353" s="2237"/>
      <c r="CB353" s="2237"/>
      <c r="CC353" s="2237"/>
      <c r="CD353" s="2237"/>
      <c r="CE353" s="2237"/>
      <c r="CF353" s="2237"/>
      <c r="CG353" s="2237"/>
      <c r="CH353" s="2237"/>
      <c r="CI353" s="2237"/>
      <c r="CJ353" s="2237"/>
      <c r="CK353" s="2237"/>
      <c r="CL353" s="2237"/>
      <c r="CM353" s="2237"/>
      <c r="CN353" s="2237"/>
      <c r="CO353" s="2237"/>
      <c r="CP353" s="2237"/>
      <c r="CQ353" s="2237"/>
      <c r="CR353" s="2237"/>
      <c r="CS353" s="2237"/>
      <c r="CT353" s="2237"/>
      <c r="CU353" s="2237"/>
      <c r="CV353" s="2237"/>
      <c r="CW353" s="2237"/>
      <c r="CX353" s="2237"/>
      <c r="CY353" s="2237"/>
      <c r="CZ353" s="2237"/>
    </row>
    <row r="354" s="693" customFormat="true" ht="15" customHeight="true" x14ac:dyDescent="0.2">
      <c r="B354" s="694"/>
      <c r="V354" s="216"/>
      <c r="W354" s="216"/>
      <c r="X354" s="216"/>
      <c r="Y354" s="216"/>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639"/>
      <c r="BB354" s="164" t="s">
        <v>48</v>
      </c>
      <c r="BC354" s="1216" t="s">
        <v>35</v>
      </c>
      <c r="BD354" s="1237" t="s">
        <v>35</v>
      </c>
      <c r="BE354" s="1237" t="s">
        <v>35</v>
      </c>
      <c r="BF354" s="1237" t="s">
        <v>35</v>
      </c>
      <c r="BG354" s="1258" t="s">
        <v>35</v>
      </c>
      <c r="BH354" s="1278" t="s">
        <v>35</v>
      </c>
      <c r="BI354" s="1237" t="s">
        <v>35</v>
      </c>
      <c r="BJ354" s="1237" t="s">
        <v>35</v>
      </c>
      <c r="BK354" s="1237" t="s">
        <v>35</v>
      </c>
      <c r="BL354" s="1258" t="s">
        <v>35</v>
      </c>
      <c r="BM354" s="1278" t="s">
        <v>35</v>
      </c>
      <c r="BN354" s="1237" t="s">
        <v>35</v>
      </c>
      <c r="BO354" s="1237" t="s">
        <v>35</v>
      </c>
      <c r="BP354" s="1237" t="s">
        <v>35</v>
      </c>
      <c r="BQ354" s="1258" t="s">
        <v>35</v>
      </c>
      <c r="BR354" s="1278" t="s">
        <v>35</v>
      </c>
      <c r="BS354" s="1237" t="s">
        <v>35</v>
      </c>
      <c r="BT354" s="1237" t="s">
        <v>35</v>
      </c>
      <c r="BU354" s="2155" t="s">
        <v>35</v>
      </c>
      <c r="BV354" s="2238"/>
      <c r="BW354" s="2238"/>
      <c r="BX354" s="2238"/>
      <c r="BY354" s="2239"/>
      <c r="BZ354" s="2239"/>
      <c r="CA354" s="2239"/>
      <c r="CB354" s="2239"/>
      <c r="CC354" s="2239"/>
      <c r="CD354" s="2239"/>
      <c r="CE354" s="2239"/>
      <c r="CF354" s="2239"/>
      <c r="CG354" s="2239"/>
      <c r="CH354" s="2239"/>
      <c r="CI354" s="2239"/>
      <c r="CJ354" s="2239"/>
      <c r="CK354" s="2239"/>
      <c r="CL354" s="2239"/>
      <c r="CM354" s="2239"/>
      <c r="CN354" s="2239"/>
      <c r="CO354" s="2239"/>
      <c r="CP354" s="2239"/>
      <c r="CQ354" s="2239"/>
      <c r="CR354" s="2239"/>
      <c r="CS354" s="2239"/>
      <c r="CT354" s="2239"/>
      <c r="CU354" s="2239"/>
      <c r="CV354" s="2239"/>
      <c r="CW354" s="2239"/>
      <c r="CX354" s="2239"/>
      <c r="CY354" s="2239"/>
      <c r="CZ354" s="2239"/>
    </row>
    <row r="355" s="693" customFormat="true" ht="15" customHeight="true" x14ac:dyDescent="0.2">
      <c r="B355" s="694"/>
      <c r="V355" s="216"/>
      <c r="W355" s="216"/>
      <c r="X355" s="216"/>
      <c r="Y355" s="216"/>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2"/>
      <c r="BW355" s="312"/>
      <c r="BX355" s="312"/>
      <c r="BY355" s="312"/>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693" customFormat="true" ht="15" customHeight="true" x14ac:dyDescent="0.2">
      <c r="B356" s="694"/>
      <c r="V356" s="216"/>
      <c r="W356" s="216"/>
      <c r="X356" s="216"/>
      <c r="Y356" s="216"/>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16"/>
      <c r="BW356" s="216"/>
      <c r="BX356" s="216"/>
      <c r="BY356" s="216"/>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V357" s="216"/>
      <c r="W357" s="216"/>
      <c r="X357" s="216"/>
      <c r="Y357" s="216"/>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16"/>
      <c r="BW357" s="216"/>
      <c r="BX357" s="216"/>
      <c r="BY357" s="216"/>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V358" s="216"/>
      <c r="W358" s="216"/>
      <c r="X358" s="216"/>
      <c r="Y358" s="216"/>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16"/>
      <c r="BW358" s="216"/>
      <c r="BX358" s="216"/>
      <c r="BY358" s="216"/>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V359" s="216"/>
      <c r="W359" s="216"/>
      <c r="X359" s="216"/>
      <c r="Y359" s="216"/>
      <c r="Z359" s="216"/>
      <c r="AA359" s="216"/>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16"/>
      <c r="BW359" s="216"/>
      <c r="BX359" s="216"/>
      <c r="BY359" s="216"/>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V360" s="216"/>
      <c r="W360" s="216"/>
      <c r="X360" s="216"/>
      <c r="Y360" s="216"/>
      <c r="Z360" s="216"/>
      <c r="AA360" s="216"/>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16"/>
      <c r="BW360" s="216"/>
      <c r="BX360" s="216"/>
      <c r="BY360" s="216"/>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V361" s="216"/>
      <c r="W361" s="216"/>
      <c r="X361" s="216"/>
      <c r="Y361" s="216"/>
      <c r="Z361" s="216"/>
      <c r="AA361" s="216"/>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16"/>
      <c r="BW361" s="216"/>
      <c r="BX361" s="216"/>
      <c r="BY361" s="216"/>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V362" s="216"/>
      <c r="W362" s="216"/>
      <c r="X362" s="216"/>
      <c r="Y362" s="216"/>
      <c r="Z362" s="216"/>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16"/>
      <c r="BW362" s="216"/>
      <c r="BX362" s="216"/>
      <c r="BY362" s="216"/>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V363" s="216"/>
      <c r="W363" s="216"/>
      <c r="X363" s="216"/>
      <c r="Y363" s="216"/>
      <c r="Z363" s="216"/>
      <c r="AA363" s="216"/>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16"/>
      <c r="BW363" s="216"/>
      <c r="BX363" s="216"/>
      <c r="BY363" s="216"/>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V364" s="216"/>
      <c r="W364" s="216"/>
      <c r="X364" s="216"/>
      <c r="Y364" s="216"/>
      <c r="Z364" s="216"/>
      <c r="AA364" s="216"/>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16"/>
      <c r="BW364" s="216"/>
      <c r="BX364" s="216"/>
      <c r="BY364" s="216"/>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V365" s="216"/>
      <c r="W365" s="216"/>
      <c r="X365" s="216"/>
      <c r="Y365" s="216"/>
      <c r="Z365" s="216"/>
      <c r="AA365" s="216"/>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16"/>
      <c r="BW365" s="216"/>
      <c r="BX365" s="216"/>
      <c r="BY365" s="216"/>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V366" s="216"/>
      <c r="W366" s="216"/>
      <c r="X366" s="216"/>
      <c r="Y366" s="216"/>
      <c r="Z366" s="216"/>
      <c r="AA366" s="216"/>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16"/>
      <c r="BW366" s="216"/>
      <c r="BX366" s="216"/>
      <c r="BY366" s="216"/>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V367" s="216"/>
      <c r="W367" s="216"/>
      <c r="X367" s="216"/>
      <c r="Y367" s="216"/>
      <c r="Z367" s="216"/>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16"/>
      <c r="BW367" s="216"/>
      <c r="BX367" s="216"/>
      <c r="BY367" s="216"/>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V368" s="216"/>
      <c r="W368" s="216"/>
      <c r="X368" s="216"/>
      <c r="Y368" s="216"/>
      <c r="Z368" s="216"/>
      <c r="AA368" s="216"/>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16"/>
      <c r="BW368" s="216"/>
      <c r="BX368" s="216"/>
      <c r="BY368" s="216"/>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V369" s="216"/>
      <c r="W369" s="216"/>
      <c r="X369" s="216"/>
      <c r="Y369" s="216"/>
      <c r="Z369" s="216"/>
      <c r="AA369" s="216"/>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16"/>
      <c r="BW369" s="216"/>
      <c r="BX369" s="216"/>
      <c r="BY369" s="216"/>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V370" s="216"/>
      <c r="W370" s="216"/>
      <c r="X370" s="216"/>
      <c r="Y370" s="216"/>
      <c r="Z370" s="216"/>
      <c r="AA370" s="216"/>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16"/>
      <c r="BW370" s="216"/>
      <c r="BX370" s="216"/>
      <c r="BY370" s="216"/>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V371" s="216"/>
      <c r="W371" s="216"/>
      <c r="X371" s="216"/>
      <c r="Y371" s="216"/>
      <c r="Z371" s="216"/>
      <c r="AA371" s="216"/>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16"/>
      <c r="BW371" s="216"/>
      <c r="BX371" s="216"/>
      <c r="BY371" s="216"/>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V372" s="216"/>
      <c r="W372" s="216"/>
      <c r="X372" s="216"/>
      <c r="Y372" s="216"/>
      <c r="Z372" s="216"/>
      <c r="AA372" s="216"/>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16"/>
      <c r="BW372" s="216"/>
      <c r="BX372" s="216"/>
      <c r="BY372" s="216"/>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V373" s="216"/>
      <c r="W373" s="216"/>
      <c r="X373" s="216"/>
      <c r="Y373" s="216"/>
      <c r="Z373" s="216"/>
      <c r="AA373" s="216"/>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16"/>
      <c r="BW373" s="216"/>
      <c r="BX373" s="216"/>
      <c r="BY373" s="216"/>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V374" s="216"/>
      <c r="W374" s="216"/>
      <c r="X374" s="216"/>
      <c r="Y374" s="216"/>
      <c r="Z374" s="216"/>
      <c r="AA374" s="216"/>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16"/>
      <c r="BW374" s="216"/>
      <c r="BX374" s="216"/>
      <c r="BY374" s="216"/>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V375" s="216"/>
      <c r="W375" s="216"/>
      <c r="X375" s="216"/>
      <c r="Y375" s="216"/>
      <c r="Z375" s="216"/>
      <c r="AA375" s="216"/>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2"/>
      <c r="BV375" s="215"/>
      <c r="BW375" s="215"/>
      <c r="BX375" s="215"/>
      <c r="BY375" s="215"/>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V376" s="216"/>
      <c r="W376" s="216"/>
      <c r="X376" s="216"/>
      <c r="Y376" s="216"/>
      <c r="Z376" s="216"/>
      <c r="AA376" s="216"/>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2"/>
      <c r="BV376" s="215"/>
      <c r="BW376" s="215"/>
      <c r="BX376" s="215"/>
      <c r="BY376" s="215"/>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V377" s="216"/>
      <c r="W377" s="216"/>
      <c r="X377" s="216"/>
      <c r="Y377" s="216"/>
      <c r="Z377" s="216"/>
      <c r="AA377" s="216"/>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2"/>
      <c r="BV377" s="215"/>
      <c r="BW377" s="215"/>
      <c r="BX377" s="215"/>
      <c r="BY377" s="215"/>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V378" s="216"/>
      <c r="W378" s="216"/>
      <c r="X378" s="216"/>
      <c r="Y378" s="216"/>
      <c r="Z378" s="216"/>
      <c r="AA378" s="216"/>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2"/>
      <c r="BV378" s="215"/>
      <c r="BW378" s="215"/>
      <c r="BX378" s="215"/>
      <c r="BY378" s="215"/>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V379" s="216"/>
      <c r="W379" s="216"/>
      <c r="X379" s="216"/>
      <c r="Y379" s="216"/>
      <c r="Z379" s="216"/>
      <c r="AA379" s="216"/>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2"/>
      <c r="BV379" s="215"/>
      <c r="BW379" s="215"/>
      <c r="BX379" s="215"/>
      <c r="BY379" s="215"/>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V380" s="216"/>
      <c r="W380" s="216"/>
      <c r="X380" s="216"/>
      <c r="Y380" s="216"/>
      <c r="Z380" s="216"/>
      <c r="AA380" s="216"/>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2"/>
      <c r="BV380" s="215"/>
      <c r="BW380" s="215"/>
      <c r="BX380" s="215"/>
      <c r="BY380" s="215"/>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V381" s="216"/>
      <c r="W381" s="216"/>
      <c r="X381" s="216"/>
      <c r="Y381" s="216"/>
      <c r="Z381" s="216"/>
      <c r="AA381" s="216"/>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2"/>
      <c r="BV381" s="215"/>
      <c r="BW381" s="215"/>
      <c r="BX381" s="215"/>
      <c r="BY381" s="215"/>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V382" s="216"/>
      <c r="W382" s="216"/>
      <c r="X382" s="216"/>
      <c r="Y382" s="216"/>
      <c r="Z382" s="216"/>
      <c r="AA382" s="216"/>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2"/>
      <c r="BV382" s="215"/>
      <c r="BW382" s="215"/>
      <c r="BX382" s="215"/>
      <c r="BY382" s="215"/>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V383" s="216"/>
      <c r="W383" s="216"/>
      <c r="X383" s="216"/>
      <c r="Y383" s="216"/>
      <c r="Z383" s="216"/>
      <c r="AA383" s="216"/>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2"/>
      <c r="BV383" s="215"/>
      <c r="BW383" s="215"/>
      <c r="BX383" s="215"/>
      <c r="BY383" s="215"/>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V384" s="216"/>
      <c r="W384" s="216"/>
      <c r="X384" s="216"/>
      <c r="Y384" s="216"/>
      <c r="Z384" s="216"/>
      <c r="AA384" s="216"/>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2"/>
      <c r="BV384" s="215"/>
      <c r="BW384" s="215"/>
      <c r="BX384" s="215"/>
      <c r="BY384" s="215"/>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V385" s="216"/>
      <c r="W385" s="216"/>
      <c r="X385" s="216"/>
      <c r="Y385" s="216"/>
      <c r="Z385" s="216"/>
      <c r="AA385" s="216"/>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2"/>
      <c r="BV385" s="215"/>
      <c r="BW385" s="215"/>
      <c r="BX385" s="215"/>
      <c r="BY385" s="215"/>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V386" s="216"/>
      <c r="W386" s="216"/>
      <c r="X386" s="216"/>
      <c r="Y386" s="216"/>
      <c r="Z386" s="216"/>
      <c r="AA386" s="216"/>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2"/>
      <c r="BV386" s="215"/>
      <c r="BW386" s="215"/>
      <c r="BX386" s="215"/>
      <c r="BY386" s="215"/>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V387" s="216"/>
      <c r="W387" s="216"/>
      <c r="X387" s="216"/>
      <c r="Y387" s="216"/>
      <c r="Z387" s="216"/>
      <c r="AA387" s="216"/>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2"/>
      <c r="BV387" s="215"/>
      <c r="BW387" s="215"/>
      <c r="BX387" s="215"/>
      <c r="BY387" s="215"/>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V388" s="216"/>
      <c r="W388" s="216"/>
      <c r="X388" s="216"/>
      <c r="Y388" s="216"/>
      <c r="Z388" s="216"/>
      <c r="AA388" s="216"/>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2"/>
      <c r="BV388" s="215"/>
      <c r="BW388" s="215"/>
      <c r="BX388" s="215"/>
      <c r="BY388" s="215"/>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V389" s="216"/>
      <c r="W389" s="216"/>
      <c r="X389" s="216"/>
      <c r="Y389" s="216"/>
      <c r="Z389" s="216"/>
      <c r="AA389" s="216"/>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2"/>
      <c r="BV389" s="215"/>
      <c r="BW389" s="215"/>
      <c r="BX389" s="215"/>
      <c r="BY389" s="215"/>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693" customFormat="true" ht="15" customHeight="true" x14ac:dyDescent="0.2">
      <c r="B390" s="694"/>
      <c r="V390" s="216"/>
      <c r="W390" s="216"/>
      <c r="X390" s="216"/>
      <c r="Y390" s="216"/>
      <c r="Z390" s="216"/>
      <c r="AA390" s="216"/>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2"/>
      <c r="BV390" s="215"/>
      <c r="BW390" s="215"/>
      <c r="BX390" s="215"/>
      <c r="BY390" s="215"/>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693" customFormat="true" ht="15" customHeight="true" x14ac:dyDescent="0.2">
      <c r="B391" s="694"/>
      <c r="V391" s="216"/>
      <c r="W391" s="216"/>
      <c r="X391" s="216"/>
      <c r="Y391" s="216"/>
      <c r="Z391" s="216"/>
      <c r="AA391" s="216"/>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2"/>
      <c r="BV391" s="215"/>
      <c r="BW391" s="215"/>
      <c r="BX391" s="215"/>
      <c r="BY391" s="215"/>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693" customFormat="true" ht="15" customHeight="true" x14ac:dyDescent="0.2">
      <c r="V392" s="216"/>
      <c r="W392" s="216"/>
      <c r="X392" s="216"/>
      <c r="Y392" s="216"/>
      <c r="Z392" s="216"/>
      <c r="AA392" s="216"/>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2"/>
      <c r="BV392" s="215"/>
      <c r="BW392" s="215"/>
      <c r="BX392" s="215"/>
      <c r="BY392" s="215"/>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693" customFormat="true" ht="15" customHeight="true" x14ac:dyDescent="0.2">
      <c r="V393" s="216"/>
      <c r="W393" s="216"/>
      <c r="X393" s="216"/>
      <c r="Y393" s="216"/>
      <c r="Z393" s="216"/>
      <c r="AA393" s="216"/>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2"/>
      <c r="BV393" s="215"/>
      <c r="BW393" s="215"/>
      <c r="BX393" s="215"/>
      <c r="BY393" s="215"/>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693" customFormat="true" ht="15" customHeight="true" x14ac:dyDescent="0.2">
      <c r="V394" s="216"/>
      <c r="W394" s="216"/>
      <c r="X394" s="216"/>
      <c r="Y394" s="216"/>
      <c r="Z394" s="216"/>
      <c r="AA394" s="216"/>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2"/>
      <c r="BV394" s="215"/>
      <c r="BW394" s="215"/>
      <c r="BX394" s="215"/>
      <c r="BY394" s="215"/>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693" customFormat="true" ht="15" customHeight="true" x14ac:dyDescent="0.2">
      <c r="V395" s="216"/>
      <c r="W395" s="216"/>
      <c r="X395" s="216"/>
      <c r="Y395" s="216"/>
      <c r="Z395" s="216"/>
      <c r="AA395" s="216"/>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2"/>
      <c r="BV395" s="215"/>
      <c r="BW395" s="215"/>
      <c r="BX395" s="215"/>
      <c r="BY395" s="215"/>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693" customFormat="true" ht="15" customHeight="true" x14ac:dyDescent="0.2">
      <c r="V396" s="216"/>
      <c r="W396" s="216"/>
      <c r="X396" s="216"/>
      <c r="Y396" s="216"/>
      <c r="Z396" s="216"/>
      <c r="AA396" s="216"/>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2"/>
      <c r="BV396" s="215"/>
      <c r="BW396" s="215"/>
      <c r="BX396" s="215"/>
      <c r="BY396" s="215"/>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693" customFormat="true" ht="15" customHeight="true" x14ac:dyDescent="0.2">
      <c r="V397" s="216"/>
      <c r="W397" s="216"/>
      <c r="X397" s="216"/>
      <c r="Y397" s="216"/>
      <c r="Z397" s="216"/>
      <c r="AA397" s="216"/>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2"/>
      <c r="BV397" s="215"/>
      <c r="BW397" s="215"/>
      <c r="BX397" s="215"/>
      <c r="BY397" s="215"/>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693" customFormat="true" ht="15" customHeight="true" x14ac:dyDescent="0.2">
      <c r="V398" s="216"/>
      <c r="W398" s="216"/>
      <c r="X398" s="216"/>
      <c r="Y398" s="216"/>
      <c r="Z398" s="216"/>
      <c r="AA398" s="216"/>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2"/>
      <c r="BV398" s="215"/>
      <c r="BW398" s="215"/>
      <c r="BX398" s="215"/>
      <c r="BY398" s="215"/>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73" customFormat="true" ht="15" customHeight="true" x14ac:dyDescent="0.25">
      <c r="A399" s="136"/>
      <c r="B399" s="136"/>
      <c r="C399" s="2492" t="s">
        <v>128</v>
      </c>
      <c r="D399" s="2493"/>
      <c r="E399" s="2493"/>
      <c r="F399" s="2493"/>
      <c r="G399" s="136"/>
      <c r="H399" s="2503" t="s">
        <v>129</v>
      </c>
      <c r="I399" s="2504"/>
      <c r="J399" s="2504"/>
      <c r="K399" s="2504"/>
      <c r="M399" s="2503" t="s">
        <v>130</v>
      </c>
      <c r="N399" s="2504"/>
      <c r="O399" s="2504"/>
      <c r="P399" s="2504"/>
      <c r="V399" s="211"/>
      <c r="W399" s="211"/>
      <c r="X399" s="211"/>
      <c r="Y399" s="211"/>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V399" s="211"/>
      <c r="BW399" s="211"/>
      <c r="BX399" s="211"/>
      <c r="BY399" s="211"/>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692" t="s">
        <v>195</v>
      </c>
      <c r="D400" s="2506"/>
      <c r="E400" s="2506"/>
      <c r="H400" s="2693" t="s">
        <v>195</v>
      </c>
      <c r="I400" s="2506"/>
      <c r="J400" s="2506"/>
      <c r="M400" s="2694" t="s">
        <v>195</v>
      </c>
      <c r="N400" s="2506"/>
      <c r="O400" s="2506"/>
      <c r="V400" s="211"/>
      <c r="W400" s="211"/>
      <c r="X400" s="211"/>
      <c r="Y400" s="211"/>
      <c r="Z400" s="211"/>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73"/>
      <c r="BB400" s="136"/>
      <c r="BC400" s="473"/>
      <c r="BD400" s="473"/>
      <c r="BE400" s="473"/>
      <c r="BF400" s="473"/>
      <c r="BG400" s="473"/>
      <c r="BH400" s="473"/>
      <c r="BI400" s="473"/>
      <c r="BJ400" s="473"/>
      <c r="BK400" s="473"/>
      <c r="BL400" s="473"/>
      <c r="BM400" s="473"/>
      <c r="BN400" s="473"/>
      <c r="BO400" s="473"/>
      <c r="BP400" s="473"/>
      <c r="BQ400" s="473"/>
      <c r="BR400" s="473"/>
      <c r="BS400" s="473"/>
      <c r="BT400" s="473"/>
      <c r="BU400" s="473"/>
      <c r="BV400" s="211"/>
      <c r="BW400" s="211"/>
      <c r="BX400" s="211"/>
      <c r="BY400" s="211"/>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509"/>
      <c r="D401" s="2506"/>
      <c r="E401" s="425" t="s">
        <v>196</v>
      </c>
      <c r="H401" s="2509"/>
      <c r="I401" s="2506"/>
      <c r="J401" s="426" t="s">
        <v>196</v>
      </c>
      <c r="M401" s="2509"/>
      <c r="N401" s="2506"/>
      <c r="O401" s="427" t="s">
        <v>196</v>
      </c>
      <c r="V401" s="211"/>
      <c r="W401" s="211"/>
      <c r="X401" s="211"/>
      <c r="Y401" s="211"/>
      <c r="Z401" s="211"/>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73"/>
      <c r="BB401" s="136"/>
      <c r="BC401" s="473"/>
      <c r="BD401" s="473"/>
      <c r="BE401" s="473"/>
      <c r="BF401" s="473"/>
      <c r="BG401" s="473"/>
      <c r="BH401" s="473"/>
      <c r="BI401" s="473"/>
      <c r="BJ401" s="473"/>
      <c r="BK401" s="473"/>
      <c r="BL401" s="473"/>
      <c r="BM401" s="473"/>
      <c r="BN401" s="473"/>
      <c r="BO401" s="473"/>
      <c r="BP401" s="473"/>
      <c r="BQ401" s="473"/>
      <c r="BR401" s="473"/>
      <c r="BS401" s="473"/>
      <c r="BT401" s="473"/>
      <c r="BU401" s="473"/>
      <c r="BV401" s="211"/>
      <c r="BW401" s="211"/>
      <c r="BX401" s="211"/>
      <c r="BY401" s="211"/>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510" t="s">
        <v>135</v>
      </c>
      <c r="C402" s="2506"/>
      <c r="D402" s="2506"/>
      <c r="E402" s="428" t="s">
        <v>197</v>
      </c>
      <c r="H402" s="2506"/>
      <c r="I402" s="2506"/>
      <c r="J402" s="429" t="s">
        <v>197</v>
      </c>
      <c r="M402" s="2506"/>
      <c r="N402" s="2506"/>
      <c r="O402" s="430" t="s">
        <v>197</v>
      </c>
      <c r="V402" s="211"/>
      <c r="W402" s="211"/>
      <c r="X402" s="211"/>
      <c r="Y402" s="211"/>
      <c r="Z402" s="211"/>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73"/>
      <c r="BB402" s="136"/>
      <c r="BC402" s="473"/>
      <c r="BD402" s="473"/>
      <c r="BE402" s="473"/>
      <c r="BF402" s="473"/>
      <c r="BG402" s="473"/>
      <c r="BH402" s="473"/>
      <c r="BI402" s="473"/>
      <c r="BJ402" s="473"/>
      <c r="BK402" s="473"/>
      <c r="BL402" s="473"/>
      <c r="BM402" s="473"/>
      <c r="BN402" s="473"/>
      <c r="BO402" s="473"/>
      <c r="BP402" s="473"/>
      <c r="BQ402" s="473"/>
      <c r="BR402" s="473"/>
      <c r="BS402" s="473"/>
      <c r="BT402" s="473"/>
      <c r="BU402" s="473"/>
      <c r="BV402" s="211"/>
      <c r="BW402" s="211"/>
      <c r="BX402" s="211"/>
      <c r="BY402" s="211"/>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506"/>
      <c r="C403" s="2661" t="s">
        <v>203</v>
      </c>
      <c r="D403" s="2458"/>
      <c r="E403" s="538">
        <v>-0.89059370169400032</v>
      </c>
      <c r="F403" s="478"/>
      <c r="G403" s="478"/>
      <c r="H403" s="2662" t="s">
        <v>262</v>
      </c>
      <c r="I403" s="2458"/>
      <c r="J403" s="539">
        <v>0.76889977758762529</v>
      </c>
      <c r="K403" s="478"/>
      <c r="L403" s="478"/>
      <c r="M403" s="2663" t="s">
        <v>203</v>
      </c>
      <c r="N403" s="2458"/>
      <c r="O403" s="540">
        <v>-0.77980412507271279</v>
      </c>
      <c r="P403" s="478"/>
      <c r="Q403" s="478"/>
      <c r="V403" s="211"/>
      <c r="W403" s="211"/>
      <c r="X403" s="211"/>
      <c r="Y403" s="211"/>
      <c r="Z403" s="211"/>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4"/>
      <c r="BW403" s="214"/>
      <c r="BX403" s="214"/>
      <c r="BY403" s="214"/>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506"/>
      <c r="C404" s="2646" t="s">
        <v>262</v>
      </c>
      <c r="D404" s="2458"/>
      <c r="E404" s="541">
        <v>0.87228519397202831</v>
      </c>
      <c r="F404" s="478"/>
      <c r="G404" s="478"/>
      <c r="H404" s="2647" t="s">
        <v>263</v>
      </c>
      <c r="I404" s="2458"/>
      <c r="J404" s="542">
        <v>0.71460799173549561</v>
      </c>
      <c r="K404" s="478"/>
      <c r="L404" s="478"/>
      <c r="M404" s="2648" t="s">
        <v>263</v>
      </c>
      <c r="N404" s="2458"/>
      <c r="O404" s="543">
        <v>0.7504344654812225</v>
      </c>
      <c r="P404" s="478"/>
      <c r="Q404" s="478"/>
      <c r="V404" s="211"/>
      <c r="W404" s="211"/>
      <c r="X404" s="211"/>
      <c r="Y404" s="211"/>
      <c r="Z404" s="211"/>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4"/>
      <c r="BW404" s="214"/>
      <c r="BX404" s="214"/>
      <c r="BY404" s="214"/>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506"/>
      <c r="C405" s="2646" t="s">
        <v>263</v>
      </c>
      <c r="D405" s="2458"/>
      <c r="E405" s="541">
        <v>0.86914925522743847</v>
      </c>
      <c r="F405" s="478"/>
      <c r="G405" s="478"/>
      <c r="H405" s="2647" t="s">
        <v>264</v>
      </c>
      <c r="I405" s="2458"/>
      <c r="J405" s="542">
        <v>0.68587721997414497</v>
      </c>
      <c r="K405" s="478"/>
      <c r="L405" s="478"/>
      <c r="M405" s="2648" t="s">
        <v>265</v>
      </c>
      <c r="N405" s="2458"/>
      <c r="O405" s="543">
        <v>0.74734694672273172</v>
      </c>
      <c r="P405" s="478"/>
      <c r="Q405" s="478"/>
      <c r="V405" s="211"/>
      <c r="W405" s="211"/>
      <c r="X405" s="211"/>
      <c r="Y405" s="211"/>
      <c r="Z405" s="211"/>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4"/>
      <c r="BW405" s="214"/>
      <c r="BX405" s="214"/>
      <c r="BY405" s="214"/>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506"/>
      <c r="C406" s="2646" t="s">
        <v>266</v>
      </c>
      <c r="D406" s="2458"/>
      <c r="E406" s="541">
        <v>0.77624439344627838</v>
      </c>
      <c r="F406" s="478"/>
      <c r="G406" s="478"/>
      <c r="H406" s="2647" t="s">
        <v>267</v>
      </c>
      <c r="I406" s="2458"/>
      <c r="J406" s="542">
        <v>-0.66326144977664192</v>
      </c>
      <c r="K406" s="478"/>
      <c r="L406" s="478"/>
      <c r="M406" s="2648" t="s">
        <v>262</v>
      </c>
      <c r="N406" s="2458"/>
      <c r="O406" s="543">
        <v>0.7046058696662022</v>
      </c>
      <c r="P406" s="478"/>
      <c r="Q406" s="478"/>
      <c r="V406" s="211"/>
      <c r="W406" s="211"/>
      <c r="X406" s="211"/>
      <c r="Y406" s="211"/>
      <c r="Z406" s="211"/>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4"/>
      <c r="BW406" s="214"/>
      <c r="BX406" s="214"/>
      <c r="BY406" s="214"/>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506"/>
      <c r="C407" s="2646" t="s">
        <v>264</v>
      </c>
      <c r="D407" s="2458"/>
      <c r="E407" s="541">
        <v>0.74116656286583382</v>
      </c>
      <c r="F407" s="478"/>
      <c r="G407" s="478"/>
      <c r="H407" s="2647" t="s">
        <v>203</v>
      </c>
      <c r="I407" s="2458"/>
      <c r="J407" s="542">
        <v>-0.65415636684622236</v>
      </c>
      <c r="K407" s="478"/>
      <c r="L407" s="478"/>
      <c r="M407" s="2648" t="s">
        <v>268</v>
      </c>
      <c r="N407" s="2458"/>
      <c r="O407" s="543">
        <v>0.62929310384430104</v>
      </c>
      <c r="P407" s="478"/>
      <c r="Q407" s="478"/>
      <c r="V407" s="211"/>
      <c r="W407" s="211"/>
      <c r="X407" s="211"/>
      <c r="Y407" s="211"/>
      <c r="Z407" s="211"/>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4"/>
      <c r="BW407" s="214"/>
      <c r="BX407" s="214"/>
      <c r="BY407" s="214"/>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506"/>
      <c r="C408" s="2646" t="s">
        <v>269</v>
      </c>
      <c r="D408" s="2458"/>
      <c r="E408" s="541">
        <v>-0.73669403249960486</v>
      </c>
      <c r="F408" s="478"/>
      <c r="G408" s="478"/>
      <c r="H408" s="2647" t="s">
        <v>266</v>
      </c>
      <c r="I408" s="2458"/>
      <c r="J408" s="542">
        <v>0.59220527544759993</v>
      </c>
      <c r="K408" s="478"/>
      <c r="L408" s="478"/>
      <c r="M408" s="2648" t="s">
        <v>269</v>
      </c>
      <c r="N408" s="2458"/>
      <c r="O408" s="543">
        <v>-0.61270917447983919</v>
      </c>
      <c r="P408" s="478"/>
      <c r="Q408" s="478"/>
      <c r="V408" s="211"/>
      <c r="W408" s="211"/>
      <c r="X408" s="211"/>
      <c r="Y408" s="211"/>
      <c r="Z408" s="211"/>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4"/>
      <c r="BW408" s="214"/>
      <c r="BX408" s="214"/>
      <c r="BY408" s="214"/>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506"/>
      <c r="C409" s="2646" t="s">
        <v>270</v>
      </c>
      <c r="D409" s="2458"/>
      <c r="E409" s="541">
        <v>0.60907343527617586</v>
      </c>
      <c r="F409" s="478"/>
      <c r="G409" s="478"/>
      <c r="H409" s="2647" t="s">
        <v>271</v>
      </c>
      <c r="I409" s="2458"/>
      <c r="J409" s="542">
        <v>0.5344665182912689</v>
      </c>
      <c r="K409" s="478"/>
      <c r="L409" s="478"/>
      <c r="M409" s="2648" t="s">
        <v>264</v>
      </c>
      <c r="N409" s="2458"/>
      <c r="O409" s="543">
        <v>0.59305061622670108</v>
      </c>
      <c r="P409" s="478"/>
      <c r="Q409" s="478"/>
      <c r="V409" s="211"/>
      <c r="W409" s="211"/>
      <c r="X409" s="211"/>
      <c r="Y409" s="211"/>
      <c r="Z409" s="211"/>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4"/>
      <c r="BW409" s="214"/>
      <c r="BX409" s="214"/>
      <c r="BY409" s="214"/>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506"/>
      <c r="C410" s="2646" t="s">
        <v>272</v>
      </c>
      <c r="D410" s="2458"/>
      <c r="E410" s="541">
        <v>0.60385884189875216</v>
      </c>
      <c r="F410" s="478"/>
      <c r="G410" s="478"/>
      <c r="H410" s="2647" t="s">
        <v>273</v>
      </c>
      <c r="I410" s="2458"/>
      <c r="J410" s="542">
        <v>0.51793343933384994</v>
      </c>
      <c r="K410" s="478"/>
      <c r="L410" s="478"/>
      <c r="M410" s="2648" t="s">
        <v>266</v>
      </c>
      <c r="N410" s="2458"/>
      <c r="O410" s="543">
        <v>0.58587000944157064</v>
      </c>
      <c r="P410" s="478"/>
      <c r="Q410" s="478"/>
      <c r="V410" s="211"/>
      <c r="W410" s="211"/>
      <c r="X410" s="211"/>
      <c r="Y410" s="211"/>
      <c r="Z410" s="211"/>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4"/>
      <c r="BW410" s="214"/>
      <c r="BX410" s="214"/>
      <c r="BY410" s="214"/>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506"/>
      <c r="C411" s="2646" t="s">
        <v>265</v>
      </c>
      <c r="D411" s="2458"/>
      <c r="E411" s="541">
        <v>0.59501696329737996</v>
      </c>
      <c r="F411" s="478"/>
      <c r="G411" s="478"/>
      <c r="H411" s="2647" t="s">
        <v>272</v>
      </c>
      <c r="I411" s="2458"/>
      <c r="J411" s="542">
        <v>0.51020539776586438</v>
      </c>
      <c r="K411" s="478"/>
      <c r="L411" s="478"/>
      <c r="M411" s="2648" t="s">
        <v>274</v>
      </c>
      <c r="N411" s="2458"/>
      <c r="O411" s="543">
        <v>0.49868922888681866</v>
      </c>
      <c r="P411" s="478"/>
      <c r="Q411" s="478"/>
      <c r="V411" s="211"/>
      <c r="W411" s="211"/>
      <c r="X411" s="211"/>
      <c r="Y411" s="211"/>
      <c r="Z411" s="211"/>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4"/>
      <c r="BW411" s="214"/>
      <c r="BX411" s="214"/>
      <c r="BY411" s="214"/>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506"/>
      <c r="C412" s="2646" t="s">
        <v>268</v>
      </c>
      <c r="D412" s="2458"/>
      <c r="E412" s="541">
        <v>0.58026764630857941</v>
      </c>
      <c r="F412" s="478"/>
      <c r="G412" s="478"/>
      <c r="H412" s="2647" t="s">
        <v>270</v>
      </c>
      <c r="I412" s="2458"/>
      <c r="J412" s="542">
        <v>0.46226139978177877</v>
      </c>
      <c r="K412" s="478"/>
      <c r="L412" s="478"/>
      <c r="M412" s="2648" t="s">
        <v>272</v>
      </c>
      <c r="N412" s="2458"/>
      <c r="O412" s="543">
        <v>0.47925020094961884</v>
      </c>
      <c r="P412" s="478"/>
      <c r="Q412" s="478"/>
      <c r="V412" s="211"/>
      <c r="W412" s="211"/>
      <c r="X412" s="211"/>
      <c r="Y412" s="211"/>
      <c r="Z412" s="211"/>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4"/>
      <c r="BW412" s="214"/>
      <c r="BX412" s="214"/>
      <c r="BY412" s="214"/>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506"/>
      <c r="C413" s="2646" t="s">
        <v>271</v>
      </c>
      <c r="D413" s="2458"/>
      <c r="E413" s="541">
        <v>0.56902728571827399</v>
      </c>
      <c r="F413" s="478"/>
      <c r="G413" s="478"/>
      <c r="H413" s="2647" t="s">
        <v>275</v>
      </c>
      <c r="I413" s="2458"/>
      <c r="J413" s="542">
        <v>0.35280123137420277</v>
      </c>
      <c r="K413" s="478"/>
      <c r="L413" s="478"/>
      <c r="M413" s="2648" t="s">
        <v>275</v>
      </c>
      <c r="N413" s="2458"/>
      <c r="O413" s="543">
        <v>0.45163152010115093</v>
      </c>
      <c r="P413" s="478"/>
      <c r="Q413" s="478"/>
      <c r="V413" s="211"/>
      <c r="W413" s="211"/>
      <c r="X413" s="211"/>
      <c r="Y413" s="211"/>
      <c r="Z413" s="211"/>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4"/>
      <c r="BW413" s="214"/>
      <c r="BX413" s="214"/>
      <c r="BY413" s="214"/>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506"/>
      <c r="C414" s="2646" t="s">
        <v>275</v>
      </c>
      <c r="D414" s="2458"/>
      <c r="E414" s="541">
        <v>0.52772107870506524</v>
      </c>
      <c r="F414" s="478"/>
      <c r="G414" s="478"/>
      <c r="H414" s="2647" t="s">
        <v>269</v>
      </c>
      <c r="I414" s="2458"/>
      <c r="J414" s="542">
        <v>-0.28457639563541437</v>
      </c>
      <c r="K414" s="478"/>
      <c r="L414" s="478"/>
      <c r="M414" s="2648" t="s">
        <v>271</v>
      </c>
      <c r="N414" s="2458"/>
      <c r="O414" s="543">
        <v>0.28516391878177894</v>
      </c>
      <c r="P414" s="478"/>
      <c r="Q414" s="478"/>
      <c r="V414" s="211"/>
      <c r="W414" s="211"/>
      <c r="X414" s="211"/>
      <c r="Y414" s="211"/>
      <c r="Z414" s="211"/>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4"/>
      <c r="BW414" s="214"/>
      <c r="BX414" s="214"/>
      <c r="BY414" s="214"/>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506"/>
      <c r="C415" s="2646" t="s">
        <v>273</v>
      </c>
      <c r="D415" s="2458"/>
      <c r="E415" s="541">
        <v>0.50480605043815574</v>
      </c>
      <c r="F415" s="478"/>
      <c r="G415" s="478"/>
      <c r="H415" s="2647" t="s">
        <v>268</v>
      </c>
      <c r="I415" s="2458"/>
      <c r="J415" s="542">
        <v>0.23854986270899625</v>
      </c>
      <c r="K415" s="478"/>
      <c r="L415" s="478"/>
      <c r="M415" s="2648" t="s">
        <v>270</v>
      </c>
      <c r="N415" s="2458"/>
      <c r="O415" s="543">
        <v>0.27809688977413172</v>
      </c>
      <c r="P415" s="478"/>
      <c r="Q415" s="478"/>
      <c r="V415" s="211"/>
      <c r="W415" s="211"/>
      <c r="X415" s="211"/>
      <c r="Y415" s="211"/>
      <c r="Z415" s="211"/>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4"/>
      <c r="BW415" s="214"/>
      <c r="BX415" s="214"/>
      <c r="BY415" s="214"/>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506"/>
      <c r="C416" s="2646" t="s">
        <v>276</v>
      </c>
      <c r="D416" s="2458"/>
      <c r="E416" s="541">
        <v>-0.23208522753631231</v>
      </c>
      <c r="F416" s="478"/>
      <c r="G416" s="478"/>
      <c r="H416" s="2647" t="s">
        <v>211</v>
      </c>
      <c r="I416" s="2458"/>
      <c r="J416" s="542">
        <v>-0.19073217341818405</v>
      </c>
      <c r="K416" s="478"/>
      <c r="L416" s="478"/>
      <c r="M416" s="2648" t="s">
        <v>273</v>
      </c>
      <c r="N416" s="2458"/>
      <c r="O416" s="543">
        <v>0.23206461523535329</v>
      </c>
      <c r="P416" s="478"/>
      <c r="Q416" s="478"/>
      <c r="V416" s="211"/>
      <c r="W416" s="211"/>
      <c r="X416" s="211"/>
      <c r="Y416" s="211"/>
      <c r="Z416" s="211"/>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4"/>
      <c r="BW416" s="214"/>
      <c r="BX416" s="214"/>
      <c r="BY416" s="214"/>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506"/>
      <c r="C417" s="2646" t="s">
        <v>267</v>
      </c>
      <c r="D417" s="2458"/>
      <c r="E417" s="541">
        <v>-0.16021798158370842</v>
      </c>
      <c r="F417" s="478"/>
      <c r="G417" s="478"/>
      <c r="H417" s="2647" t="s">
        <v>277</v>
      </c>
      <c r="I417" s="2458"/>
      <c r="J417" s="542">
        <v>0.10057146346533376</v>
      </c>
      <c r="K417" s="478"/>
      <c r="L417" s="478"/>
      <c r="M417" s="2648" t="s">
        <v>267</v>
      </c>
      <c r="N417" s="2458"/>
      <c r="O417" s="543">
        <v>0.2196206395062785</v>
      </c>
      <c r="P417" s="478"/>
      <c r="Q417" s="478"/>
      <c r="V417" s="211"/>
      <c r="W417" s="211"/>
      <c r="X417" s="211"/>
      <c r="Y417" s="211"/>
      <c r="Z417" s="211"/>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4"/>
      <c r="BW417" s="214"/>
      <c r="BX417" s="214"/>
      <c r="BY417" s="214"/>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506"/>
      <c r="C418" s="2646" t="s">
        <v>274</v>
      </c>
      <c r="D418" s="2458"/>
      <c r="E418" s="541">
        <v>0.11542284336537063</v>
      </c>
      <c r="F418" s="478"/>
      <c r="G418" s="478"/>
      <c r="H418" s="2647" t="s">
        <v>278</v>
      </c>
      <c r="I418" s="2458"/>
      <c r="J418" s="542">
        <v>9.949434611422163E-2</v>
      </c>
      <c r="K418" s="478"/>
      <c r="L418" s="478"/>
      <c r="M418" s="2648" t="s">
        <v>214</v>
      </c>
      <c r="N418" s="2458"/>
      <c r="O418" s="543">
        <v>0.15177641666922254</v>
      </c>
      <c r="P418" s="478"/>
      <c r="Q418" s="478"/>
      <c r="V418" s="211"/>
      <c r="W418" s="211"/>
      <c r="X418" s="211"/>
      <c r="Y418" s="211"/>
      <c r="Z418" s="211"/>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4"/>
      <c r="BW418" s="214"/>
      <c r="BX418" s="214"/>
      <c r="BY418" s="214"/>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506"/>
      <c r="C419" s="2646" t="s">
        <v>279</v>
      </c>
      <c r="D419" s="2458"/>
      <c r="E419" s="541">
        <v>0.10231829914232214</v>
      </c>
      <c r="F419" s="478"/>
      <c r="G419" s="478"/>
      <c r="H419" s="2647" t="s">
        <v>280</v>
      </c>
      <c r="I419" s="2458"/>
      <c r="J419" s="542">
        <v>7.7039121561589402E-2</v>
      </c>
      <c r="K419" s="478"/>
      <c r="L419" s="478"/>
      <c r="M419" s="2648" t="s">
        <v>281</v>
      </c>
      <c r="N419" s="2458"/>
      <c r="O419" s="543">
        <v>0.12541136245131768</v>
      </c>
      <c r="P419" s="478"/>
      <c r="Q419" s="478"/>
      <c r="V419" s="211"/>
      <c r="W419" s="211"/>
      <c r="X419" s="211"/>
      <c r="Y419" s="211"/>
      <c r="Z419" s="211"/>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4"/>
      <c r="BW419" s="214"/>
      <c r="BX419" s="214"/>
      <c r="BY419" s="214"/>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506"/>
      <c r="C420" s="2646" t="s">
        <v>280</v>
      </c>
      <c r="D420" s="2458"/>
      <c r="E420" s="541">
        <v>9.9178638370413616E-2</v>
      </c>
      <c r="F420" s="478"/>
      <c r="G420" s="478"/>
      <c r="H420" s="2647" t="s">
        <v>282</v>
      </c>
      <c r="I420" s="2458"/>
      <c r="J420" s="542">
        <v>5.118137219377155E-2</v>
      </c>
      <c r="K420" s="478"/>
      <c r="L420" s="478"/>
      <c r="M420" s="2648" t="s">
        <v>279</v>
      </c>
      <c r="N420" s="2458"/>
      <c r="O420" s="543">
        <v>7.7724135551494544E-2</v>
      </c>
      <c r="P420" s="478"/>
      <c r="Q420" s="478"/>
      <c r="V420" s="211"/>
      <c r="W420" s="211"/>
      <c r="X420" s="211"/>
      <c r="Y420" s="211"/>
      <c r="Z420" s="211"/>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4"/>
      <c r="BW420" s="214"/>
      <c r="BX420" s="214"/>
      <c r="BY420" s="214"/>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506"/>
      <c r="C421" s="2646" t="s">
        <v>211</v>
      </c>
      <c r="D421" s="2458"/>
      <c r="E421" s="541">
        <v>4.3850064157783822E-2</v>
      </c>
      <c r="F421" s="478"/>
      <c r="G421" s="478"/>
      <c r="H421" s="2647" t="s">
        <v>206</v>
      </c>
      <c r="I421" s="2458"/>
      <c r="J421" s="542">
        <v>4.3280138681104433E-2</v>
      </c>
      <c r="K421" s="478"/>
      <c r="L421" s="478"/>
      <c r="M421" s="2648" t="s">
        <v>211</v>
      </c>
      <c r="N421" s="2458"/>
      <c r="O421" s="543">
        <v>6.3371988450088818E-2</v>
      </c>
      <c r="P421" s="478"/>
      <c r="Q421" s="478"/>
      <c r="V421" s="211"/>
      <c r="W421" s="211"/>
      <c r="X421" s="211"/>
      <c r="Y421" s="211"/>
      <c r="Z421" s="211"/>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4"/>
      <c r="BW421" s="214"/>
      <c r="BX421" s="214"/>
      <c r="BY421" s="214"/>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506"/>
      <c r="C422" s="2646" t="s">
        <v>283</v>
      </c>
      <c r="D422" s="2458"/>
      <c r="E422" s="541">
        <v>-4.3738693724883274E-2</v>
      </c>
      <c r="F422" s="478"/>
      <c r="G422" s="478"/>
      <c r="H422" s="2647" t="s">
        <v>274</v>
      </c>
      <c r="I422" s="2458"/>
      <c r="J422" s="542">
        <v>3.8912519328558194E-2</v>
      </c>
      <c r="K422" s="478"/>
      <c r="L422" s="478"/>
      <c r="M422" s="2648" t="s">
        <v>278</v>
      </c>
      <c r="N422" s="2458"/>
      <c r="O422" s="543">
        <v>6.2410385640393806E-2</v>
      </c>
      <c r="P422" s="478"/>
      <c r="Q422" s="478"/>
      <c r="V422" s="211"/>
      <c r="W422" s="211"/>
      <c r="X422" s="211"/>
      <c r="Y422" s="211"/>
      <c r="Z422" s="211"/>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4"/>
      <c r="BW422" s="214"/>
      <c r="BX422" s="214"/>
      <c r="BY422" s="214"/>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506"/>
      <c r="C423" s="2646" t="s">
        <v>206</v>
      </c>
      <c r="D423" s="2458"/>
      <c r="E423" s="541">
        <v>4.0896018367147943E-2</v>
      </c>
      <c r="F423" s="478"/>
      <c r="G423" s="478"/>
      <c r="H423" s="2647" t="s">
        <v>214</v>
      </c>
      <c r="I423" s="2458"/>
      <c r="J423" s="542">
        <v>-1.6820237251369222E-2</v>
      </c>
      <c r="K423" s="478"/>
      <c r="L423" s="478"/>
      <c r="M423" s="2648" t="s">
        <v>276</v>
      </c>
      <c r="N423" s="2458"/>
      <c r="O423" s="543">
        <v>-2.8302590623863307E-2</v>
      </c>
      <c r="P423" s="478"/>
      <c r="Q423" s="478"/>
      <c r="V423" s="211"/>
      <c r="W423" s="211"/>
      <c r="X423" s="211"/>
      <c r="Y423" s="211"/>
      <c r="Z423" s="211"/>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4"/>
      <c r="BW423" s="214"/>
      <c r="BX423" s="214"/>
      <c r="BY423" s="214"/>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506"/>
      <c r="C424" s="2646" t="s">
        <v>214</v>
      </c>
      <c r="D424" s="2458"/>
      <c r="E424" s="541">
        <v>3.8848653943107062E-2</v>
      </c>
      <c r="F424" s="478"/>
      <c r="G424" s="478"/>
      <c r="H424" s="2647" t="s">
        <v>265</v>
      </c>
      <c r="I424" s="2458"/>
      <c r="J424" s="542">
        <v>1.1472673593507472E-2</v>
      </c>
      <c r="K424" s="478"/>
      <c r="L424" s="478"/>
      <c r="M424" s="2648" t="s">
        <v>283</v>
      </c>
      <c r="N424" s="2458"/>
      <c r="O424" s="543">
        <v>2.57924555988517E-2</v>
      </c>
      <c r="P424" s="478"/>
      <c r="Q424" s="478"/>
      <c r="V424" s="211"/>
      <c r="W424" s="211"/>
      <c r="X424" s="211"/>
      <c r="Y424" s="211"/>
      <c r="Z424" s="211"/>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4"/>
      <c r="BW424" s="214"/>
      <c r="BX424" s="214"/>
      <c r="BY424" s="214"/>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506"/>
      <c r="C425" s="2646" t="s">
        <v>284</v>
      </c>
      <c r="D425" s="2458"/>
      <c r="E425" s="541">
        <v>-3.3958550355108134E-2</v>
      </c>
      <c r="F425" s="478"/>
      <c r="G425" s="478"/>
      <c r="H425" s="2647" t="s">
        <v>281</v>
      </c>
      <c r="I425" s="2458"/>
      <c r="J425" s="542">
        <v>1.1113735116110923E-2</v>
      </c>
      <c r="K425" s="478"/>
      <c r="L425" s="478"/>
      <c r="M425" s="2648" t="s">
        <v>282</v>
      </c>
      <c r="N425" s="2458"/>
      <c r="O425" s="543">
        <v>1.5051381865236456E-2</v>
      </c>
      <c r="P425" s="478"/>
      <c r="Q425" s="478"/>
      <c r="V425" s="211"/>
      <c r="W425" s="211"/>
      <c r="X425" s="211"/>
      <c r="Y425" s="211"/>
      <c r="Z425" s="211"/>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4"/>
      <c r="BW425" s="214"/>
      <c r="BX425" s="214"/>
      <c r="BY425" s="214"/>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506"/>
      <c r="C426" s="2646" t="s">
        <v>282</v>
      </c>
      <c r="D426" s="2458"/>
      <c r="E426" s="541">
        <v>1.6665140244044172E-2</v>
      </c>
      <c r="F426" s="478"/>
      <c r="G426" s="478"/>
      <c r="H426" s="2647" t="s">
        <v>276</v>
      </c>
      <c r="I426" s="2458"/>
      <c r="J426" s="542">
        <v>6.3072110150556642E-3</v>
      </c>
      <c r="K426" s="478"/>
      <c r="L426" s="478"/>
      <c r="M426" s="2648" t="s">
        <v>277</v>
      </c>
      <c r="N426" s="2458"/>
      <c r="O426" s="543">
        <v>-1.3568471702032644E-2</v>
      </c>
      <c r="P426" s="478"/>
      <c r="Q426" s="478"/>
      <c r="V426" s="211"/>
      <c r="W426" s="211"/>
      <c r="X426" s="211"/>
      <c r="Y426" s="211"/>
      <c r="Z426" s="211"/>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4"/>
      <c r="BW426" s="214"/>
      <c r="BX426" s="214"/>
      <c r="BY426" s="214"/>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506"/>
      <c r="C427" s="2649" t="s">
        <v>281</v>
      </c>
      <c r="D427" s="2458"/>
      <c r="E427" s="544">
        <v>-4.2239810224089219E-3</v>
      </c>
      <c r="F427" s="478"/>
      <c r="G427" s="478"/>
      <c r="H427" s="2650" t="s">
        <v>279</v>
      </c>
      <c r="I427" s="2458"/>
      <c r="J427" s="545">
        <v>9.3763500493240174E-4</v>
      </c>
      <c r="K427" s="478"/>
      <c r="L427" s="478"/>
      <c r="M427" s="2651" t="s">
        <v>284</v>
      </c>
      <c r="N427" s="2458"/>
      <c r="O427" s="546">
        <v>-5.9826125077023203E-3</v>
      </c>
      <c r="P427" s="478"/>
      <c r="Q427" s="478"/>
      <c r="V427" s="211"/>
      <c r="W427" s="211"/>
      <c r="X427" s="211"/>
      <c r="Y427" s="211"/>
      <c r="Z427" s="211"/>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4"/>
      <c r="BW427" s="214"/>
      <c r="BX427" s="214"/>
      <c r="BY427" s="214"/>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506"/>
      <c r="C428" s="2457"/>
      <c r="D428" s="2458"/>
      <c r="E428" s="494"/>
      <c r="F428" s="478"/>
      <c r="G428" s="478"/>
      <c r="H428" s="2457"/>
      <c r="I428" s="2458"/>
      <c r="J428" s="494"/>
      <c r="K428" s="478"/>
      <c r="L428" s="478"/>
      <c r="M428" s="2457"/>
      <c r="N428" s="2458"/>
      <c r="O428" s="494"/>
      <c r="P428" s="478"/>
      <c r="Q428" s="478"/>
      <c r="V428" s="211"/>
      <c r="W428" s="211"/>
      <c r="X428" s="211"/>
      <c r="Y428" s="211"/>
      <c r="Z428" s="211"/>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4"/>
      <c r="BW428" s="214"/>
      <c r="BX428" s="214"/>
      <c r="BY428" s="214"/>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506"/>
      <c r="C429" s="2457"/>
      <c r="D429" s="2458"/>
      <c r="E429" s="494"/>
      <c r="F429" s="478"/>
      <c r="G429" s="478"/>
      <c r="H429" s="2457"/>
      <c r="I429" s="2458"/>
      <c r="J429" s="494"/>
      <c r="K429" s="478"/>
      <c r="L429" s="478"/>
      <c r="M429" s="2457"/>
      <c r="N429" s="2458"/>
      <c r="O429" s="494"/>
      <c r="P429" s="478"/>
      <c r="Q429" s="478"/>
      <c r="V429" s="211"/>
      <c r="W429" s="211"/>
      <c r="X429" s="211"/>
      <c r="Y429" s="211"/>
      <c r="Z429" s="211"/>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4"/>
      <c r="BW429" s="214"/>
      <c r="BX429" s="214"/>
      <c r="BY429" s="214"/>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506"/>
      <c r="C430" s="2457"/>
      <c r="D430" s="2458"/>
      <c r="E430" s="478"/>
      <c r="F430" s="478"/>
      <c r="G430" s="478"/>
      <c r="H430" s="2457"/>
      <c r="I430" s="2458"/>
      <c r="J430" s="478"/>
      <c r="K430" s="478"/>
      <c r="L430" s="478"/>
      <c r="M430" s="2457"/>
      <c r="N430" s="2458"/>
      <c r="O430" s="478"/>
      <c r="P430" s="478"/>
      <c r="Q430" s="478"/>
      <c r="V430" s="211"/>
      <c r="W430" s="211"/>
      <c r="X430" s="211"/>
      <c r="Y430" s="211"/>
      <c r="Z430" s="211"/>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4"/>
      <c r="BW430" s="214"/>
      <c r="BX430" s="214"/>
      <c r="BY430" s="214"/>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506"/>
      <c r="C431" s="2655" t="s">
        <v>221</v>
      </c>
      <c r="D431" s="2458"/>
      <c r="E431" s="2458"/>
      <c r="F431" s="478"/>
      <c r="G431" s="478"/>
      <c r="H431" s="2656" t="s">
        <v>221</v>
      </c>
      <c r="I431" s="2458"/>
      <c r="J431" s="2458"/>
      <c r="K431" s="478"/>
      <c r="L431" s="478"/>
      <c r="M431" s="2657" t="s">
        <v>221</v>
      </c>
      <c r="N431" s="2458"/>
      <c r="O431" s="2458"/>
      <c r="P431" s="478"/>
      <c r="Q431" s="478"/>
      <c r="V431" s="211"/>
      <c r="W431" s="211"/>
      <c r="X431" s="211"/>
      <c r="Y431" s="211"/>
      <c r="Z431" s="211"/>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4"/>
      <c r="BW431" s="214"/>
      <c r="BX431" s="214"/>
      <c r="BY431" s="214"/>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506"/>
      <c r="C432" s="2457"/>
      <c r="D432" s="2458"/>
      <c r="E432" s="523" t="s">
        <v>222</v>
      </c>
      <c r="F432" s="478"/>
      <c r="G432" s="478"/>
      <c r="H432" s="2457"/>
      <c r="I432" s="2458"/>
      <c r="J432" s="524" t="s">
        <v>222</v>
      </c>
      <c r="K432" s="478"/>
      <c r="L432" s="478"/>
      <c r="M432" s="2457"/>
      <c r="N432" s="2458"/>
      <c r="O432" s="525" t="s">
        <v>222</v>
      </c>
      <c r="P432" s="478"/>
      <c r="Q432" s="478"/>
      <c r="V432" s="211"/>
      <c r="W432" s="211"/>
      <c r="X432" s="211"/>
      <c r="Y432" s="211"/>
      <c r="Z432" s="211"/>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4"/>
      <c r="BW432" s="214"/>
      <c r="BX432" s="214"/>
      <c r="BY432" s="214"/>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506"/>
      <c r="C433" s="2661" t="s">
        <v>275</v>
      </c>
      <c r="D433" s="2458"/>
      <c r="E433" s="538">
        <v>0.27848953690963768</v>
      </c>
      <c r="F433" s="478"/>
      <c r="G433" s="478"/>
      <c r="H433" s="2662" t="s">
        <v>275</v>
      </c>
      <c r="I433" s="2458"/>
      <c r="J433" s="539">
        <v>0.12446870885915376</v>
      </c>
      <c r="K433" s="478"/>
      <c r="L433" s="478"/>
      <c r="M433" s="2663" t="s">
        <v>275</v>
      </c>
      <c r="N433" s="2458"/>
      <c r="O433" s="540">
        <v>0.20397102994887631</v>
      </c>
      <c r="P433" s="478"/>
      <c r="Q433" s="478"/>
      <c r="V433" s="211"/>
      <c r="W433" s="211"/>
      <c r="X433" s="211"/>
      <c r="Y433" s="211"/>
      <c r="Z433" s="211"/>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4"/>
      <c r="BW433" s="214"/>
      <c r="BX433" s="214"/>
      <c r="BY433" s="214"/>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506"/>
      <c r="C434" s="2646" t="s">
        <v>268</v>
      </c>
      <c r="D434" s="2458"/>
      <c r="E434" s="541">
        <v>0.33671054135249862</v>
      </c>
      <c r="F434" s="478"/>
      <c r="G434" s="478"/>
      <c r="H434" s="2647" t="s">
        <v>268</v>
      </c>
      <c r="I434" s="2458"/>
      <c r="J434" s="542">
        <v>5.6906036998480958E-2</v>
      </c>
      <c r="K434" s="478"/>
      <c r="L434" s="478"/>
      <c r="M434" s="2648" t="s">
        <v>268</v>
      </c>
      <c r="N434" s="2458"/>
      <c r="O434" s="543">
        <v>0.39600981054599427</v>
      </c>
      <c r="P434" s="478"/>
      <c r="Q434" s="478"/>
      <c r="V434" s="211"/>
      <c r="W434" s="211"/>
      <c r="X434" s="211"/>
      <c r="Y434" s="211"/>
      <c r="Z434" s="211"/>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4"/>
      <c r="BW434" s="214"/>
      <c r="BX434" s="214"/>
      <c r="BY434" s="214"/>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506"/>
      <c r="C435" s="2646" t="s">
        <v>281</v>
      </c>
      <c r="D435" s="2458"/>
      <c r="E435" s="547">
        <v>1.7842015677670719E-5</v>
      </c>
      <c r="F435" s="478"/>
      <c r="G435" s="478"/>
      <c r="H435" s="2647" t="s">
        <v>281</v>
      </c>
      <c r="I435" s="2458"/>
      <c r="J435" s="542">
        <v>1.2351510823107705E-4</v>
      </c>
      <c r="K435" s="478"/>
      <c r="L435" s="478"/>
      <c r="M435" s="2648" t="s">
        <v>281</v>
      </c>
      <c r="N435" s="2458"/>
      <c r="O435" s="543">
        <v>1.5728009831895772E-2</v>
      </c>
      <c r="P435" s="478"/>
      <c r="Q435" s="478"/>
      <c r="V435" s="211"/>
      <c r="W435" s="211"/>
      <c r="X435" s="211"/>
      <c r="Y435" s="211"/>
      <c r="Z435" s="211"/>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4"/>
      <c r="BW435" s="214"/>
      <c r="BX435" s="214"/>
      <c r="BY435" s="214"/>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506"/>
      <c r="C436" s="2646" t="s">
        <v>270</v>
      </c>
      <c r="D436" s="2458"/>
      <c r="E436" s="541">
        <v>0.37097044955912201</v>
      </c>
      <c r="F436" s="478"/>
      <c r="G436" s="478"/>
      <c r="H436" s="2647" t="s">
        <v>270</v>
      </c>
      <c r="I436" s="2458"/>
      <c r="J436" s="542">
        <v>0.2136856017282095</v>
      </c>
      <c r="K436" s="478"/>
      <c r="L436" s="478"/>
      <c r="M436" s="2648" t="s">
        <v>270</v>
      </c>
      <c r="N436" s="2458"/>
      <c r="O436" s="543">
        <v>7.7337880102045564E-2</v>
      </c>
      <c r="P436" s="478"/>
      <c r="Q436" s="478"/>
      <c r="V436" s="211"/>
      <c r="W436" s="211"/>
      <c r="X436" s="211"/>
      <c r="Y436" s="211"/>
      <c r="Z436" s="211"/>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4"/>
      <c r="BW436" s="214"/>
      <c r="BX436" s="214"/>
      <c r="BY436" s="214"/>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506"/>
      <c r="C437" s="2646" t="s">
        <v>266</v>
      </c>
      <c r="D437" s="2458"/>
      <c r="E437" s="541">
        <v>0.60255535835678065</v>
      </c>
      <c r="F437" s="478"/>
      <c r="G437" s="478"/>
      <c r="H437" s="2647" t="s">
        <v>266</v>
      </c>
      <c r="I437" s="2458"/>
      <c r="J437" s="542">
        <v>0.3507070882679677</v>
      </c>
      <c r="K437" s="478"/>
      <c r="L437" s="478"/>
      <c r="M437" s="2648" t="s">
        <v>266</v>
      </c>
      <c r="N437" s="2458"/>
      <c r="O437" s="543">
        <v>0.34324366796306605</v>
      </c>
      <c r="P437" s="478"/>
      <c r="Q437" s="478"/>
      <c r="V437" s="211"/>
      <c r="W437" s="211"/>
      <c r="X437" s="211"/>
      <c r="Y437" s="211"/>
      <c r="Z437" s="211"/>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4"/>
      <c r="BW437" s="214"/>
      <c r="BX437" s="214"/>
      <c r="BY437" s="214"/>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506"/>
      <c r="C438" s="2646" t="s">
        <v>272</v>
      </c>
      <c r="D438" s="2458"/>
      <c r="E438" s="541">
        <v>0.36464550093930215</v>
      </c>
      <c r="F438" s="478"/>
      <c r="G438" s="478"/>
      <c r="H438" s="2647" t="s">
        <v>272</v>
      </c>
      <c r="I438" s="2458"/>
      <c r="J438" s="542">
        <v>0.2603095479094239</v>
      </c>
      <c r="K438" s="478"/>
      <c r="L438" s="478"/>
      <c r="M438" s="2648" t="s">
        <v>272</v>
      </c>
      <c r="N438" s="2458"/>
      <c r="O438" s="543">
        <v>0.22968075511025005</v>
      </c>
      <c r="P438" s="478"/>
      <c r="Q438" s="478"/>
      <c r="V438" s="211"/>
      <c r="W438" s="211"/>
      <c r="X438" s="211"/>
      <c r="Y438" s="211"/>
      <c r="Z438" s="211"/>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4"/>
      <c r="BW438" s="214"/>
      <c r="BX438" s="214"/>
      <c r="BY438" s="214"/>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506"/>
      <c r="C439" s="2646" t="s">
        <v>263</v>
      </c>
      <c r="D439" s="2458"/>
      <c r="E439" s="541">
        <v>0.75542042786241093</v>
      </c>
      <c r="F439" s="478"/>
      <c r="G439" s="478"/>
      <c r="H439" s="2647" t="s">
        <v>263</v>
      </c>
      <c r="I439" s="2458"/>
      <c r="J439" s="542">
        <v>0.51066458185223818</v>
      </c>
      <c r="K439" s="478"/>
      <c r="L439" s="478"/>
      <c r="M439" s="2648" t="s">
        <v>263</v>
      </c>
      <c r="N439" s="2458"/>
      <c r="O439" s="543">
        <v>0.56315188698208818</v>
      </c>
      <c r="P439" s="478"/>
      <c r="Q439" s="478"/>
      <c r="V439" s="211"/>
      <c r="W439" s="211"/>
      <c r="X439" s="211"/>
      <c r="Y439" s="211"/>
      <c r="Z439" s="211"/>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4"/>
      <c r="BW439" s="214"/>
      <c r="BX439" s="214"/>
      <c r="BY439" s="214"/>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506"/>
      <c r="C440" s="2646" t="s">
        <v>264</v>
      </c>
      <c r="D440" s="2458"/>
      <c r="E440" s="541">
        <v>0.54932787391035398</v>
      </c>
      <c r="F440" s="478"/>
      <c r="G440" s="478"/>
      <c r="H440" s="2647" t="s">
        <v>264</v>
      </c>
      <c r="I440" s="2458"/>
      <c r="J440" s="542">
        <v>0.47042756087946164</v>
      </c>
      <c r="K440" s="478"/>
      <c r="L440" s="478"/>
      <c r="M440" s="2648" t="s">
        <v>264</v>
      </c>
      <c r="N440" s="2458"/>
      <c r="O440" s="543">
        <v>0.35170903340686988</v>
      </c>
      <c r="P440" s="478"/>
      <c r="Q440" s="478"/>
      <c r="V440" s="211"/>
      <c r="W440" s="211"/>
      <c r="X440" s="211"/>
      <c r="Y440" s="211"/>
      <c r="Z440" s="211"/>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4"/>
      <c r="BW440" s="214"/>
      <c r="BX440" s="214"/>
      <c r="BY440" s="214"/>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506"/>
      <c r="C441" s="2646" t="s">
        <v>276</v>
      </c>
      <c r="D441" s="2458"/>
      <c r="E441" s="541">
        <v>5.3863552840581856E-2</v>
      </c>
      <c r="F441" s="478"/>
      <c r="G441" s="478"/>
      <c r="H441" s="2647" t="s">
        <v>276</v>
      </c>
      <c r="I441" s="2458"/>
      <c r="J441" s="548">
        <v>3.9780910788439502E-5</v>
      </c>
      <c r="K441" s="478"/>
      <c r="L441" s="478"/>
      <c r="M441" s="2648" t="s">
        <v>276</v>
      </c>
      <c r="N441" s="2458"/>
      <c r="O441" s="543">
        <v>8.0103663602199514E-4</v>
      </c>
      <c r="P441" s="478"/>
      <c r="Q441" s="478"/>
      <c r="V441" s="211"/>
      <c r="W441" s="211"/>
      <c r="X441" s="211"/>
      <c r="Y441" s="211"/>
      <c r="Z441" s="211"/>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4"/>
      <c r="BW441" s="214"/>
      <c r="BX441" s="214"/>
      <c r="BY441" s="214"/>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506"/>
      <c r="C442" s="2646" t="s">
        <v>274</v>
      </c>
      <c r="D442" s="2458"/>
      <c r="E442" s="541">
        <v>1.3322432770546884E-2</v>
      </c>
      <c r="F442" s="478"/>
      <c r="G442" s="478"/>
      <c r="H442" s="2647" t="s">
        <v>274</v>
      </c>
      <c r="I442" s="2458"/>
      <c r="J442" s="542">
        <v>1.5141841604954152E-3</v>
      </c>
      <c r="K442" s="478"/>
      <c r="L442" s="478"/>
      <c r="M442" s="2648" t="s">
        <v>274</v>
      </c>
      <c r="N442" s="2458"/>
      <c r="O442" s="543">
        <v>0.24869094700772981</v>
      </c>
      <c r="P442" s="478"/>
      <c r="Q442" s="478"/>
      <c r="V442" s="211"/>
      <c r="W442" s="211"/>
      <c r="X442" s="211"/>
      <c r="Y442" s="211"/>
      <c r="Z442" s="211"/>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4"/>
      <c r="BW442" s="214"/>
      <c r="BX442" s="214"/>
      <c r="BY442" s="214"/>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506"/>
      <c r="C443" s="2646" t="s">
        <v>271</v>
      </c>
      <c r="D443" s="2458"/>
      <c r="E443" s="541">
        <v>0.32379205189190624</v>
      </c>
      <c r="F443" s="478"/>
      <c r="G443" s="478"/>
      <c r="H443" s="2647" t="s">
        <v>271</v>
      </c>
      <c r="I443" s="2458"/>
      <c r="J443" s="542">
        <v>0.28565445917439125</v>
      </c>
      <c r="K443" s="478"/>
      <c r="L443" s="478"/>
      <c r="M443" s="2648" t="s">
        <v>271</v>
      </c>
      <c r="N443" s="2458"/>
      <c r="O443" s="543">
        <v>8.1318460574981016E-2</v>
      </c>
      <c r="P443" s="478"/>
      <c r="Q443" s="478"/>
      <c r="V443" s="211"/>
      <c r="W443" s="211"/>
      <c r="X443" s="211"/>
      <c r="Y443" s="211"/>
      <c r="Z443" s="211"/>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4"/>
      <c r="BW443" s="214"/>
      <c r="BX443" s="214"/>
      <c r="BY443" s="214"/>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506"/>
      <c r="C444" s="2646" t="s">
        <v>203</v>
      </c>
      <c r="D444" s="2458"/>
      <c r="E444" s="541">
        <v>0.79315714149702199</v>
      </c>
      <c r="F444" s="478"/>
      <c r="G444" s="478"/>
      <c r="H444" s="2647" t="s">
        <v>203</v>
      </c>
      <c r="I444" s="2458"/>
      <c r="J444" s="542">
        <v>0.42792055228544945</v>
      </c>
      <c r="K444" s="478"/>
      <c r="L444" s="478"/>
      <c r="M444" s="2648" t="s">
        <v>203</v>
      </c>
      <c r="N444" s="2458"/>
      <c r="O444" s="543">
        <v>0.60809447348041912</v>
      </c>
      <c r="P444" s="478"/>
      <c r="Q444" s="478"/>
      <c r="V444" s="211"/>
      <c r="W444" s="211"/>
      <c r="X444" s="211"/>
      <c r="Y444" s="211"/>
      <c r="Z444" s="211"/>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4"/>
      <c r="BW444" s="214"/>
      <c r="BX444" s="214"/>
      <c r="BY444" s="214"/>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506"/>
      <c r="C445" s="2646" t="s">
        <v>282</v>
      </c>
      <c r="D445" s="2458"/>
      <c r="E445" s="541">
        <v>2.7772689935366067E-4</v>
      </c>
      <c r="F445" s="478"/>
      <c r="G445" s="478"/>
      <c r="H445" s="2647" t="s">
        <v>282</v>
      </c>
      <c r="I445" s="2458"/>
      <c r="J445" s="542">
        <v>2.6195328596373716E-3</v>
      </c>
      <c r="K445" s="478"/>
      <c r="L445" s="478"/>
      <c r="M445" s="2648" t="s">
        <v>282</v>
      </c>
      <c r="N445" s="2458"/>
      <c r="O445" s="543">
        <v>2.2654409605316886E-4</v>
      </c>
      <c r="P445" s="478"/>
      <c r="Q445" s="478"/>
      <c r="V445" s="211"/>
      <c r="W445" s="211"/>
      <c r="X445" s="211"/>
      <c r="Y445" s="211"/>
      <c r="Z445" s="211"/>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4"/>
      <c r="BW445" s="214"/>
      <c r="BX445" s="214"/>
      <c r="BY445" s="214"/>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646" t="s">
        <v>206</v>
      </c>
      <c r="D446" s="2458"/>
      <c r="E446" s="541">
        <v>1.672484318286102E-3</v>
      </c>
      <c r="F446" s="478"/>
      <c r="G446" s="478"/>
      <c r="H446" s="2647" t="s">
        <v>206</v>
      </c>
      <c r="I446" s="2458"/>
      <c r="J446" s="542">
        <v>1.8731704042556322E-3</v>
      </c>
      <c r="K446" s="478"/>
      <c r="L446" s="478"/>
      <c r="M446" s="2648" t="s">
        <v>273</v>
      </c>
      <c r="N446" s="2458"/>
      <c r="O446" s="543">
        <v>5.3853985644332567E-2</v>
      </c>
      <c r="P446" s="478"/>
      <c r="Q446" s="478"/>
      <c r="V446" s="211"/>
      <c r="W446" s="211"/>
      <c r="X446" s="211"/>
      <c r="Y446" s="211"/>
      <c r="Z446" s="211"/>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4"/>
      <c r="BW446" s="214"/>
      <c r="BX446" s="214"/>
      <c r="BY446" s="214"/>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646" t="s">
        <v>280</v>
      </c>
      <c r="D447" s="2458"/>
      <c r="E447" s="541">
        <v>9.8364023090092793E-3</v>
      </c>
      <c r="F447" s="478"/>
      <c r="G447" s="478"/>
      <c r="H447" s="2647" t="s">
        <v>280</v>
      </c>
      <c r="I447" s="2458"/>
      <c r="J447" s="542">
        <v>5.9350262509813489E-3</v>
      </c>
      <c r="K447" s="478"/>
      <c r="L447" s="478"/>
      <c r="M447" s="2648" t="s">
        <v>265</v>
      </c>
      <c r="N447" s="2458"/>
      <c r="O447" s="543">
        <v>0.55852745877578958</v>
      </c>
      <c r="P447" s="478"/>
      <c r="Q447" s="478"/>
      <c r="V447" s="211"/>
      <c r="W447" s="211"/>
      <c r="X447" s="211"/>
      <c r="Y447" s="211"/>
      <c r="Z447" s="211"/>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4"/>
      <c r="BW447" s="214"/>
      <c r="BX447" s="214"/>
      <c r="BY447" s="214"/>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646" t="s">
        <v>273</v>
      </c>
      <c r="D448" s="2458"/>
      <c r="E448" s="541">
        <v>0.25482914855896982</v>
      </c>
      <c r="F448" s="478"/>
      <c r="G448" s="478"/>
      <c r="H448" s="2647" t="s">
        <v>273</v>
      </c>
      <c r="I448" s="2458"/>
      <c r="J448" s="542">
        <v>0.26825504758019081</v>
      </c>
      <c r="K448" s="478"/>
      <c r="L448" s="478"/>
      <c r="M448" s="2648" t="s">
        <v>279</v>
      </c>
      <c r="N448" s="2458"/>
      <c r="O448" s="543">
        <v>6.0410412472270978E-3</v>
      </c>
      <c r="P448" s="478"/>
      <c r="Q448" s="478"/>
      <c r="V448" s="211"/>
      <c r="W448" s="211"/>
      <c r="X448" s="211"/>
      <c r="Y448" s="211"/>
      <c r="Z448" s="211"/>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4"/>
      <c r="BW448" s="214"/>
      <c r="BX448" s="214"/>
      <c r="BY448" s="214"/>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646" t="s">
        <v>265</v>
      </c>
      <c r="D449" s="2458"/>
      <c r="E449" s="541">
        <v>0.35404518661163559</v>
      </c>
      <c r="F449" s="478"/>
      <c r="G449" s="478"/>
      <c r="H449" s="2647" t="s">
        <v>265</v>
      </c>
      <c r="I449" s="2458"/>
      <c r="J449" s="542">
        <v>1.3162223938316365E-4</v>
      </c>
      <c r="K449" s="478"/>
      <c r="L449" s="478"/>
      <c r="M449" s="2648" t="s">
        <v>214</v>
      </c>
      <c r="N449" s="2458"/>
      <c r="O449" s="543">
        <v>2.3036080656949454E-2</v>
      </c>
      <c r="P449" s="478"/>
      <c r="Q449" s="478"/>
      <c r="V449" s="211"/>
      <c r="W449" s="211"/>
      <c r="X449" s="211"/>
      <c r="Y449" s="211"/>
      <c r="Z449" s="211"/>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4"/>
      <c r="BW449" s="214"/>
      <c r="BX449" s="214"/>
      <c r="BY449" s="214"/>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646" t="s">
        <v>279</v>
      </c>
      <c r="D450" s="2458"/>
      <c r="E450" s="541">
        <v>1.0469034339377721E-2</v>
      </c>
      <c r="F450" s="478"/>
      <c r="G450" s="478"/>
      <c r="H450" s="2647" t="s">
        <v>279</v>
      </c>
      <c r="I450" s="2458"/>
      <c r="J450" s="548">
        <v>8.7915940247458504E-7</v>
      </c>
      <c r="K450" s="478"/>
      <c r="L450" s="478"/>
      <c r="M450" s="2648" t="s">
        <v>262</v>
      </c>
      <c r="N450" s="2458"/>
      <c r="O450" s="543">
        <v>0.49646943156806511</v>
      </c>
      <c r="P450" s="478"/>
      <c r="Q450" s="478"/>
      <c r="V450" s="211"/>
      <c r="W450" s="211"/>
      <c r="X450" s="211"/>
      <c r="Y450" s="211"/>
      <c r="Z450" s="211"/>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4"/>
      <c r="BW450" s="214"/>
      <c r="BX450" s="214"/>
      <c r="BY450" s="214"/>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646" t="s">
        <v>214</v>
      </c>
      <c r="D451" s="2458"/>
      <c r="E451" s="541">
        <v>1.5092179131912878E-3</v>
      </c>
      <c r="F451" s="478"/>
      <c r="G451" s="478"/>
      <c r="H451" s="2647" t="s">
        <v>214</v>
      </c>
      <c r="I451" s="2458"/>
      <c r="J451" s="542">
        <v>2.8292038119234883E-4</v>
      </c>
      <c r="K451" s="478"/>
      <c r="L451" s="478"/>
      <c r="M451" s="2648" t="s">
        <v>211</v>
      </c>
      <c r="N451" s="2458"/>
      <c r="O451" s="543">
        <v>4.0160089201181906E-3</v>
      </c>
      <c r="P451" s="478"/>
      <c r="Q451" s="478"/>
      <c r="V451" s="211"/>
      <c r="W451" s="211"/>
      <c r="X451" s="211"/>
      <c r="Y451" s="211"/>
      <c r="Z451" s="211"/>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4"/>
      <c r="BW451" s="214"/>
      <c r="BX451" s="214"/>
      <c r="BY451" s="214"/>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646" t="s">
        <v>262</v>
      </c>
      <c r="D452" s="2458"/>
      <c r="E452" s="541">
        <v>0.76088145962281906</v>
      </c>
      <c r="F452" s="478"/>
      <c r="G452" s="478"/>
      <c r="H452" s="2647" t="s">
        <v>262</v>
      </c>
      <c r="I452" s="2458"/>
      <c r="J452" s="542">
        <v>0.59120686797429967</v>
      </c>
      <c r="K452" s="478"/>
      <c r="L452" s="478"/>
      <c r="M452" s="2648" t="s">
        <v>267</v>
      </c>
      <c r="N452" s="2458"/>
      <c r="O452" s="543">
        <v>4.8233225297146735E-2</v>
      </c>
      <c r="P452" s="478"/>
      <c r="Q452" s="478"/>
      <c r="V452" s="211"/>
      <c r="W452" s="211"/>
      <c r="X452" s="211"/>
      <c r="Y452" s="211"/>
      <c r="Z452" s="211"/>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4"/>
      <c r="BW452" s="214"/>
      <c r="BX452" s="214"/>
      <c r="BY452" s="214"/>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646" t="s">
        <v>211</v>
      </c>
      <c r="D453" s="2458"/>
      <c r="E453" s="541">
        <v>1.9228281266417573E-3</v>
      </c>
      <c r="F453" s="478"/>
      <c r="G453" s="478"/>
      <c r="H453" s="2647" t="s">
        <v>211</v>
      </c>
      <c r="I453" s="2458"/>
      <c r="J453" s="542">
        <v>3.6378761976824235E-2</v>
      </c>
      <c r="K453" s="478"/>
      <c r="L453" s="478"/>
      <c r="M453" s="2648" t="s">
        <v>269</v>
      </c>
      <c r="N453" s="2458"/>
      <c r="O453" s="543">
        <v>0.37541253249176604</v>
      </c>
      <c r="P453" s="478"/>
      <c r="Q453" s="478"/>
      <c r="V453" s="211"/>
      <c r="W453" s="211"/>
      <c r="X453" s="211"/>
      <c r="Y453" s="211"/>
      <c r="Z453" s="211"/>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4"/>
      <c r="BW453" s="214"/>
      <c r="BX453" s="214"/>
      <c r="BY453" s="214"/>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646" t="s">
        <v>267</v>
      </c>
      <c r="D454" s="2458"/>
      <c r="E454" s="541">
        <v>2.5669801622757532E-2</v>
      </c>
      <c r="F454" s="478"/>
      <c r="G454" s="478"/>
      <c r="H454" s="2647" t="s">
        <v>267</v>
      </c>
      <c r="I454" s="2458"/>
      <c r="J454" s="542">
        <v>0.43991575075981287</v>
      </c>
      <c r="K454" s="478"/>
      <c r="L454" s="478"/>
      <c r="M454" s="2648" t="s">
        <v>284</v>
      </c>
      <c r="N454" s="2458"/>
      <c r="O454" s="549">
        <v>3.5791652417316247E-5</v>
      </c>
      <c r="P454" s="478"/>
      <c r="Q454" s="478"/>
      <c r="V454" s="211"/>
      <c r="W454" s="211"/>
      <c r="X454" s="211"/>
      <c r="Y454" s="211"/>
      <c r="Z454" s="211"/>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4"/>
      <c r="BW454" s="214"/>
      <c r="BX454" s="214"/>
      <c r="BY454" s="214"/>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646" t="s">
        <v>269</v>
      </c>
      <c r="D455" s="2458"/>
      <c r="E455" s="541">
        <v>0.54271809752052891</v>
      </c>
      <c r="F455" s="478"/>
      <c r="G455" s="478"/>
      <c r="H455" s="2647" t="s">
        <v>269</v>
      </c>
      <c r="I455" s="2458"/>
      <c r="J455" s="542">
        <v>8.098372495284388E-2</v>
      </c>
      <c r="K455" s="478"/>
      <c r="L455" s="478"/>
      <c r="M455" s="2648" t="s">
        <v>283</v>
      </c>
      <c r="N455" s="2458"/>
      <c r="O455" s="543">
        <v>6.6525076581873638E-4</v>
      </c>
      <c r="P455" s="478"/>
      <c r="Q455" s="478"/>
      <c r="V455" s="211"/>
      <c r="W455" s="211"/>
      <c r="X455" s="211"/>
      <c r="Y455" s="211"/>
      <c r="Z455" s="211"/>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4"/>
      <c r="BW455" s="214"/>
      <c r="BX455" s="214"/>
      <c r="BY455" s="214"/>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646" t="s">
        <v>284</v>
      </c>
      <c r="D456" s="2458"/>
      <c r="E456" s="541">
        <v>1.1531831422204148E-3</v>
      </c>
      <c r="F456" s="478"/>
      <c r="G456" s="478"/>
      <c r="H456" s="2647" t="s">
        <v>277</v>
      </c>
      <c r="I456" s="2458"/>
      <c r="J456" s="542">
        <v>1.0114619263558963E-2</v>
      </c>
      <c r="K456" s="478"/>
      <c r="L456" s="478"/>
      <c r="M456" s="2648" t="s">
        <v>277</v>
      </c>
      <c r="N456" s="2458"/>
      <c r="O456" s="543">
        <v>1.8410342432886065E-4</v>
      </c>
      <c r="P456" s="478"/>
      <c r="Q456" s="478"/>
      <c r="V456" s="211"/>
      <c r="W456" s="211"/>
      <c r="X456" s="211"/>
      <c r="Y456" s="211"/>
      <c r="Z456" s="211"/>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4"/>
      <c r="BW456" s="214"/>
      <c r="BX456" s="214"/>
      <c r="BY456" s="214"/>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649" t="s">
        <v>283</v>
      </c>
      <c r="D457" s="2458"/>
      <c r="E457" s="544">
        <v>1.9130733287591436E-3</v>
      </c>
      <c r="F457" s="478"/>
      <c r="G457" s="478"/>
      <c r="H457" s="2650" t="s">
        <v>278</v>
      </c>
      <c r="I457" s="2458"/>
      <c r="J457" s="545">
        <v>9.8991249086965282E-3</v>
      </c>
      <c r="K457" s="478"/>
      <c r="L457" s="478"/>
      <c r="M457" s="2651" t="s">
        <v>278</v>
      </c>
      <c r="N457" s="2458"/>
      <c r="O457" s="546">
        <v>3.8950562357826734E-3</v>
      </c>
      <c r="P457" s="478"/>
      <c r="Q457" s="478"/>
      <c r="V457" s="211"/>
      <c r="W457" s="211"/>
      <c r="X457" s="211"/>
      <c r="Y457" s="211"/>
      <c r="Z457" s="211"/>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4"/>
      <c r="BW457" s="214"/>
      <c r="BX457" s="214"/>
      <c r="BY457" s="214"/>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457"/>
      <c r="D458" s="2458"/>
      <c r="E458" s="494"/>
      <c r="F458" s="478"/>
      <c r="G458" s="478"/>
      <c r="H458" s="2457"/>
      <c r="I458" s="2458"/>
      <c r="J458" s="494"/>
      <c r="K458" s="478"/>
      <c r="L458" s="478"/>
      <c r="M458" s="2457"/>
      <c r="N458" s="2458"/>
      <c r="O458" s="494"/>
      <c r="P458" s="478"/>
      <c r="Q458" s="478"/>
      <c r="V458" s="211"/>
      <c r="W458" s="211"/>
      <c r="X458" s="211"/>
      <c r="Y458" s="211"/>
      <c r="Z458" s="211"/>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4"/>
      <c r="BW458" s="214"/>
      <c r="BX458" s="214"/>
      <c r="BY458" s="214"/>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457"/>
      <c r="D459" s="2458"/>
      <c r="E459" s="478"/>
      <c r="F459" s="478"/>
      <c r="G459" s="478"/>
      <c r="H459" s="2457"/>
      <c r="I459" s="2458"/>
      <c r="J459" s="478"/>
      <c r="K459" s="478"/>
      <c r="L459" s="478"/>
      <c r="M459" s="2457"/>
      <c r="N459" s="2458"/>
      <c r="O459" s="478"/>
      <c r="P459" s="478"/>
      <c r="Q459" s="478"/>
      <c r="V459" s="211"/>
      <c r="W459" s="211"/>
      <c r="X459" s="211"/>
      <c r="Y459" s="211"/>
      <c r="Z459" s="211"/>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4"/>
      <c r="BW459" s="214"/>
      <c r="BX459" s="214"/>
      <c r="BY459" s="214"/>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655" t="s">
        <v>223</v>
      </c>
      <c r="D460" s="2458"/>
      <c r="E460" s="2458"/>
      <c r="F460" s="2458"/>
      <c r="G460" s="2458"/>
      <c r="H460" s="2656" t="s">
        <v>223</v>
      </c>
      <c r="I460" s="2458"/>
      <c r="J460" s="2458"/>
      <c r="K460" s="2458"/>
      <c r="L460" s="2458"/>
      <c r="M460" s="2657" t="s">
        <v>223</v>
      </c>
      <c r="N460" s="2458"/>
      <c r="O460" s="2458"/>
      <c r="P460" s="2458"/>
      <c r="Q460" s="2458"/>
      <c r="V460" s="211"/>
      <c r="W460" s="211"/>
      <c r="X460" s="211"/>
      <c r="Y460" s="211"/>
      <c r="Z460" s="211"/>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4"/>
      <c r="BW460" s="214"/>
      <c r="BX460" s="214"/>
      <c r="BY460" s="214"/>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664" t="s">
        <v>196</v>
      </c>
      <c r="D461" s="2458"/>
      <c r="E461" s="2665" t="s">
        <v>224</v>
      </c>
      <c r="F461" s="2666"/>
      <c r="G461" s="2667"/>
      <c r="H461" s="2668" t="s">
        <v>196</v>
      </c>
      <c r="I461" s="2458"/>
      <c r="J461" s="2669" t="s">
        <v>224</v>
      </c>
      <c r="K461" s="2670"/>
      <c r="L461" s="2671"/>
      <c r="M461" s="2672" t="s">
        <v>196</v>
      </c>
      <c r="N461" s="2458"/>
      <c r="O461" s="2673" t="s">
        <v>224</v>
      </c>
      <c r="P461" s="2674"/>
      <c r="Q461" s="2675"/>
      <c r="V461" s="211"/>
      <c r="W461" s="211"/>
      <c r="X461" s="211"/>
      <c r="Y461" s="211"/>
      <c r="Z461" s="211"/>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4"/>
      <c r="BW461" s="214"/>
      <c r="BX461" s="214"/>
      <c r="BY461" s="214"/>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458"/>
      <c r="D462" s="2458"/>
      <c r="E462" s="526" t="s">
        <v>181</v>
      </c>
      <c r="F462" s="527" t="s">
        <v>225</v>
      </c>
      <c r="G462" s="528" t="s">
        <v>226</v>
      </c>
      <c r="H462" s="2458"/>
      <c r="I462" s="2458"/>
      <c r="J462" s="529" t="s">
        <v>181</v>
      </c>
      <c r="K462" s="530" t="s">
        <v>225</v>
      </c>
      <c r="L462" s="531" t="s">
        <v>226</v>
      </c>
      <c r="M462" s="2458"/>
      <c r="N462" s="2458"/>
      <c r="O462" s="532" t="s">
        <v>181</v>
      </c>
      <c r="P462" s="533" t="s">
        <v>225</v>
      </c>
      <c r="Q462" s="534" t="s">
        <v>226</v>
      </c>
      <c r="V462" s="211"/>
      <c r="W462" s="211"/>
      <c r="X462" s="211"/>
      <c r="Y462" s="211"/>
      <c r="Z462" s="211"/>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4"/>
      <c r="BW462" s="214"/>
      <c r="BX462" s="214"/>
      <c r="BY462" s="214"/>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652" t="s">
        <v>197</v>
      </c>
      <c r="D463" s="2458"/>
      <c r="E463" s="550">
        <v>6.4091703542193903</v>
      </c>
      <c r="F463" s="551">
        <v>25.636681416877561</v>
      </c>
      <c r="G463" s="552">
        <v>25.636681416877561</v>
      </c>
      <c r="H463" s="2653" t="s">
        <v>197</v>
      </c>
      <c r="I463" s="2458"/>
      <c r="J463" s="553">
        <v>4.1500186668453702</v>
      </c>
      <c r="K463" s="554">
        <v>16.600074667381481</v>
      </c>
      <c r="L463" s="555">
        <v>16.600074667381481</v>
      </c>
      <c r="M463" s="2654" t="s">
        <v>197</v>
      </c>
      <c r="N463" s="2458"/>
      <c r="O463" s="556">
        <v>4.6903335023660331</v>
      </c>
      <c r="P463" s="557">
        <v>18.761334009464132</v>
      </c>
      <c r="Q463" s="558">
        <v>18.761334009464132</v>
      </c>
      <c r="V463" s="211"/>
      <c r="W463" s="211"/>
      <c r="X463" s="211"/>
      <c r="Y463" s="211"/>
      <c r="Z463" s="211"/>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4"/>
      <c r="BW463" s="214"/>
      <c r="BX463" s="214"/>
      <c r="BY463" s="214"/>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457"/>
      <c r="D464" s="2458"/>
      <c r="E464" s="494"/>
      <c r="F464" s="494"/>
      <c r="G464" s="494"/>
      <c r="H464" s="2457"/>
      <c r="I464" s="2458"/>
      <c r="J464" s="494"/>
      <c r="K464" s="494"/>
      <c r="L464" s="494"/>
      <c r="M464" s="2457"/>
      <c r="N464" s="2458"/>
      <c r="O464" s="494"/>
      <c r="P464" s="494"/>
      <c r="Q464" s="494"/>
      <c r="V464" s="211"/>
      <c r="W464" s="211"/>
      <c r="X464" s="211"/>
      <c r="Y464" s="211"/>
      <c r="Z464" s="211"/>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4"/>
      <c r="BW464" s="214"/>
      <c r="BX464" s="214"/>
      <c r="BY464" s="214"/>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457"/>
      <c r="D465" s="2458"/>
      <c r="E465" s="478"/>
      <c r="F465" s="478"/>
      <c r="G465" s="478"/>
      <c r="H465" s="2457"/>
      <c r="I465" s="2458"/>
      <c r="J465" s="478"/>
      <c r="K465" s="478"/>
      <c r="L465" s="478"/>
      <c r="M465" s="2457"/>
      <c r="N465" s="2458"/>
      <c r="O465" s="478"/>
      <c r="P465" s="478"/>
      <c r="Q465" s="478"/>
      <c r="V465" s="211"/>
      <c r="W465" s="211"/>
      <c r="X465" s="211"/>
      <c r="Y465" s="211"/>
      <c r="Z465" s="211"/>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4"/>
      <c r="BW465" s="214"/>
      <c r="BX465" s="214"/>
      <c r="BY465" s="214"/>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655" t="s">
        <v>227</v>
      </c>
      <c r="D466" s="2458"/>
      <c r="E466" s="2458"/>
      <c r="F466" s="478"/>
      <c r="G466" s="478"/>
      <c r="H466" s="2656" t="s">
        <v>227</v>
      </c>
      <c r="I466" s="2458"/>
      <c r="J466" s="2458"/>
      <c r="K466" s="478"/>
      <c r="L466" s="478"/>
      <c r="M466" s="2657" t="s">
        <v>227</v>
      </c>
      <c r="N466" s="2458"/>
      <c r="O466" s="2458"/>
      <c r="P466" s="478"/>
      <c r="Q466" s="478"/>
      <c r="V466" s="211"/>
      <c r="W466" s="211"/>
      <c r="X466" s="211"/>
      <c r="Y466" s="211"/>
      <c r="Z466" s="211"/>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4"/>
      <c r="BW466" s="214"/>
      <c r="BX466" s="214"/>
      <c r="BY466" s="214"/>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457"/>
      <c r="D467" s="2458"/>
      <c r="E467" s="535" t="s">
        <v>196</v>
      </c>
      <c r="F467" s="478"/>
      <c r="G467" s="478"/>
      <c r="H467" s="2457"/>
      <c r="I467" s="2458"/>
      <c r="J467" s="536" t="s">
        <v>196</v>
      </c>
      <c r="K467" s="478"/>
      <c r="L467" s="478"/>
      <c r="M467" s="2457"/>
      <c r="N467" s="2458"/>
      <c r="O467" s="537" t="s">
        <v>196</v>
      </c>
      <c r="P467" s="478"/>
      <c r="Q467" s="478"/>
      <c r="V467" s="211"/>
      <c r="W467" s="211"/>
      <c r="X467" s="211"/>
      <c r="Y467" s="211"/>
      <c r="Z467" s="211"/>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4"/>
      <c r="BW467" s="214"/>
      <c r="BX467" s="214"/>
      <c r="BY467" s="214"/>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458"/>
      <c r="D468" s="2458"/>
      <c r="E468" s="559" t="s">
        <v>197</v>
      </c>
      <c r="F468" s="478"/>
      <c r="G468" s="478"/>
      <c r="H468" s="2458"/>
      <c r="I468" s="2458"/>
      <c r="J468" s="560" t="s">
        <v>197</v>
      </c>
      <c r="K468" s="478"/>
      <c r="L468" s="478"/>
      <c r="M468" s="2458"/>
      <c r="N468" s="2458"/>
      <c r="O468" s="561" t="s">
        <v>197</v>
      </c>
      <c r="P468" s="478"/>
      <c r="Q468" s="478"/>
      <c r="V468" s="211"/>
      <c r="W468" s="211"/>
      <c r="X468" s="211"/>
      <c r="Y468" s="211"/>
      <c r="Z468" s="211"/>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4"/>
      <c r="BW468" s="214"/>
      <c r="BX468" s="214"/>
      <c r="BY468" s="214"/>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661" t="s">
        <v>275</v>
      </c>
      <c r="D469" s="2458"/>
      <c r="E469" s="538">
        <v>8.2338438446662152E-2</v>
      </c>
      <c r="F469" s="478"/>
      <c r="G469" s="478"/>
      <c r="H469" s="2662" t="s">
        <v>275</v>
      </c>
      <c r="I469" s="2458"/>
      <c r="J469" s="539">
        <v>8.5011962522661147E-2</v>
      </c>
      <c r="K469" s="478"/>
      <c r="L469" s="478"/>
      <c r="M469" s="2663" t="s">
        <v>275</v>
      </c>
      <c r="N469" s="2458"/>
      <c r="O469" s="540">
        <v>9.6289852283068134E-2</v>
      </c>
      <c r="P469" s="478"/>
      <c r="Q469" s="478"/>
      <c r="V469" s="211"/>
      <c r="W469" s="211"/>
      <c r="X469" s="211"/>
      <c r="Y469" s="211"/>
      <c r="Z469" s="211"/>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4"/>
      <c r="BW469" s="214"/>
      <c r="BX469" s="214"/>
      <c r="BY469" s="214"/>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646" t="s">
        <v>268</v>
      </c>
      <c r="D470" s="2458"/>
      <c r="E470" s="541">
        <v>9.0537092047579606E-2</v>
      </c>
      <c r="F470" s="478"/>
      <c r="G470" s="478"/>
      <c r="H470" s="2647" t="s">
        <v>268</v>
      </c>
      <c r="I470" s="2458"/>
      <c r="J470" s="542">
        <v>5.7481636074261211E-2</v>
      </c>
      <c r="K470" s="478"/>
      <c r="L470" s="478"/>
      <c r="M470" s="2648" t="s">
        <v>268</v>
      </c>
      <c r="N470" s="2458"/>
      <c r="O470" s="543">
        <v>0.1341680934899096</v>
      </c>
      <c r="P470" s="478"/>
      <c r="Q470" s="478"/>
      <c r="V470" s="211"/>
      <c r="W470" s="211"/>
      <c r="X470" s="211"/>
      <c r="Y470" s="211"/>
      <c r="Z470" s="211"/>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4"/>
      <c r="BW470" s="214"/>
      <c r="BX470" s="214"/>
      <c r="BY470" s="214"/>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646" t="s">
        <v>281</v>
      </c>
      <c r="D471" s="2458"/>
      <c r="E471" s="541">
        <v>-6.5905269932919181E-4</v>
      </c>
      <c r="F471" s="478"/>
      <c r="G471" s="478"/>
      <c r="H471" s="2647" t="s">
        <v>281</v>
      </c>
      <c r="I471" s="2458"/>
      <c r="J471" s="542">
        <v>2.6779964159917885E-3</v>
      </c>
      <c r="K471" s="478"/>
      <c r="L471" s="478"/>
      <c r="M471" s="2648" t="s">
        <v>281</v>
      </c>
      <c r="N471" s="2458"/>
      <c r="O471" s="543">
        <v>2.67382612319687E-2</v>
      </c>
      <c r="P471" s="478"/>
      <c r="Q471" s="478"/>
      <c r="V471" s="211"/>
      <c r="W471" s="211"/>
      <c r="X471" s="211"/>
      <c r="Y471" s="211"/>
      <c r="Z471" s="211"/>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4"/>
      <c r="BW471" s="214"/>
      <c r="BX471" s="214"/>
      <c r="BY471" s="214"/>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646" t="s">
        <v>270</v>
      </c>
      <c r="D472" s="2458"/>
      <c r="E472" s="541">
        <v>9.5031556600020869E-2</v>
      </c>
      <c r="F472" s="478"/>
      <c r="G472" s="478"/>
      <c r="H472" s="2647" t="s">
        <v>270</v>
      </c>
      <c r="I472" s="2458"/>
      <c r="J472" s="542">
        <v>0.1113877880778705</v>
      </c>
      <c r="K472" s="478"/>
      <c r="L472" s="478"/>
      <c r="M472" s="2648" t="s">
        <v>270</v>
      </c>
      <c r="N472" s="2458"/>
      <c r="O472" s="543">
        <v>5.9291495931759662E-2</v>
      </c>
      <c r="P472" s="478"/>
      <c r="Q472" s="478"/>
      <c r="V472" s="211"/>
      <c r="W472" s="211"/>
      <c r="X472" s="211"/>
      <c r="Y472" s="211"/>
      <c r="Z472" s="211"/>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4"/>
      <c r="BW472" s="214"/>
      <c r="BX472" s="214"/>
      <c r="BY472" s="214"/>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646" t="s">
        <v>266</v>
      </c>
      <c r="D473" s="2458"/>
      <c r="E473" s="541">
        <v>0.12111464519510677</v>
      </c>
      <c r="F473" s="478"/>
      <c r="G473" s="478"/>
      <c r="H473" s="2647" t="s">
        <v>266</v>
      </c>
      <c r="I473" s="2458"/>
      <c r="J473" s="542">
        <v>0.14269942450590561</v>
      </c>
      <c r="K473" s="478"/>
      <c r="L473" s="478"/>
      <c r="M473" s="2648" t="s">
        <v>266</v>
      </c>
      <c r="N473" s="2458"/>
      <c r="O473" s="543">
        <v>0.1249100962961438</v>
      </c>
      <c r="P473" s="478"/>
      <c r="Q473" s="478"/>
      <c r="V473" s="211"/>
      <c r="W473" s="211"/>
      <c r="X473" s="211"/>
      <c r="Y473" s="211"/>
      <c r="Z473" s="211"/>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4"/>
      <c r="BW473" s="214"/>
      <c r="BX473" s="214"/>
      <c r="BY473" s="214"/>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646" t="s">
        <v>272</v>
      </c>
      <c r="D474" s="2458"/>
      <c r="E474" s="541">
        <v>9.4217942186730894E-2</v>
      </c>
      <c r="F474" s="478"/>
      <c r="G474" s="478"/>
      <c r="H474" s="2647" t="s">
        <v>272</v>
      </c>
      <c r="I474" s="2458"/>
      <c r="J474" s="542">
        <v>0.12294050671191224</v>
      </c>
      <c r="K474" s="478"/>
      <c r="L474" s="478"/>
      <c r="M474" s="2648" t="s">
        <v>272</v>
      </c>
      <c r="N474" s="2458"/>
      <c r="O474" s="543">
        <v>0.10217827809213602</v>
      </c>
      <c r="P474" s="478"/>
      <c r="Q474" s="478"/>
      <c r="V474" s="211"/>
      <c r="W474" s="211"/>
      <c r="X474" s="211"/>
      <c r="Y474" s="211"/>
      <c r="Z474" s="211"/>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4"/>
      <c r="BW474" s="214"/>
      <c r="BX474" s="214"/>
      <c r="BY474" s="214"/>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646" t="s">
        <v>263</v>
      </c>
      <c r="D475" s="2458"/>
      <c r="E475" s="541">
        <v>0.13561025954868647</v>
      </c>
      <c r="F475" s="478"/>
      <c r="G475" s="478"/>
      <c r="H475" s="2647" t="s">
        <v>263</v>
      </c>
      <c r="I475" s="2458"/>
      <c r="J475" s="542">
        <v>0.17219392226943972</v>
      </c>
      <c r="K475" s="478"/>
      <c r="L475" s="478"/>
      <c r="M475" s="2648" t="s">
        <v>263</v>
      </c>
      <c r="N475" s="2458"/>
      <c r="O475" s="543">
        <v>0.15999597152370226</v>
      </c>
      <c r="P475" s="478"/>
      <c r="Q475" s="478"/>
      <c r="V475" s="211"/>
      <c r="W475" s="211"/>
      <c r="X475" s="211"/>
      <c r="Y475" s="211"/>
      <c r="Z475" s="211"/>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4"/>
      <c r="BW475" s="214"/>
      <c r="BX475" s="214"/>
      <c r="BY475" s="214"/>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646" t="s">
        <v>264</v>
      </c>
      <c r="D476" s="2458"/>
      <c r="E476" s="541">
        <v>0.11564157635128185</v>
      </c>
      <c r="F476" s="478"/>
      <c r="G476" s="478"/>
      <c r="H476" s="2647" t="s">
        <v>264</v>
      </c>
      <c r="I476" s="2458"/>
      <c r="J476" s="542">
        <v>0.16527087587668934</v>
      </c>
      <c r="K476" s="478"/>
      <c r="L476" s="478"/>
      <c r="M476" s="2648" t="s">
        <v>264</v>
      </c>
      <c r="N476" s="2458"/>
      <c r="O476" s="543">
        <v>0.12644103365518408</v>
      </c>
      <c r="P476" s="478"/>
      <c r="Q476" s="478"/>
      <c r="V476" s="211"/>
      <c r="W476" s="211"/>
      <c r="X476" s="211"/>
      <c r="Y476" s="211"/>
      <c r="Z476" s="211"/>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4"/>
      <c r="BW476" s="214"/>
      <c r="BX476" s="214"/>
      <c r="BY476" s="214"/>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646" t="s">
        <v>276</v>
      </c>
      <c r="D477" s="2458"/>
      <c r="E477" s="541">
        <v>-3.6211430607944774E-2</v>
      </c>
      <c r="F477" s="478"/>
      <c r="G477" s="478"/>
      <c r="H477" s="2647" t="s">
        <v>276</v>
      </c>
      <c r="I477" s="2458"/>
      <c r="J477" s="542">
        <v>1.5198030470186005E-3</v>
      </c>
      <c r="K477" s="478"/>
      <c r="L477" s="478"/>
      <c r="M477" s="2648" t="s">
        <v>276</v>
      </c>
      <c r="N477" s="2458"/>
      <c r="O477" s="543">
        <v>-6.0342384202714157E-3</v>
      </c>
      <c r="P477" s="478"/>
      <c r="Q477" s="478"/>
      <c r="V477" s="211"/>
      <c r="W477" s="211"/>
      <c r="X477" s="211"/>
      <c r="Y477" s="211"/>
      <c r="Z477" s="211"/>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4"/>
      <c r="BW477" s="214"/>
      <c r="BX477" s="214"/>
      <c r="BY477" s="214"/>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646" t="s">
        <v>274</v>
      </c>
      <c r="D478" s="2458"/>
      <c r="E478" s="541">
        <v>1.800901473766937E-2</v>
      </c>
      <c r="F478" s="478"/>
      <c r="G478" s="478"/>
      <c r="H478" s="2647" t="s">
        <v>274</v>
      </c>
      <c r="I478" s="2458"/>
      <c r="J478" s="542">
        <v>9.3764685058965007E-3</v>
      </c>
      <c r="K478" s="478"/>
      <c r="L478" s="478"/>
      <c r="M478" s="2648" t="s">
        <v>274</v>
      </c>
      <c r="N478" s="2458"/>
      <c r="O478" s="543">
        <v>0.10632276545692443</v>
      </c>
      <c r="P478" s="478"/>
      <c r="Q478" s="478"/>
      <c r="V478" s="211"/>
      <c r="W478" s="211"/>
      <c r="X478" s="211"/>
      <c r="Y478" s="211"/>
      <c r="Z478" s="211"/>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4"/>
      <c r="BW478" s="214"/>
      <c r="BX478" s="214"/>
      <c r="BY478" s="214"/>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646" t="s">
        <v>271</v>
      </c>
      <c r="D479" s="2458"/>
      <c r="E479" s="541">
        <v>8.8783298659500062E-2</v>
      </c>
      <c r="F479" s="478"/>
      <c r="G479" s="478"/>
      <c r="H479" s="2647" t="s">
        <v>271</v>
      </c>
      <c r="I479" s="2458"/>
      <c r="J479" s="542">
        <v>0.12878653355493042</v>
      </c>
      <c r="K479" s="478"/>
      <c r="L479" s="478"/>
      <c r="M479" s="2648" t="s">
        <v>271</v>
      </c>
      <c r="N479" s="2458"/>
      <c r="O479" s="543">
        <v>6.0798218002606499E-2</v>
      </c>
      <c r="P479" s="478"/>
      <c r="Q479" s="478"/>
      <c r="V479" s="211"/>
      <c r="W479" s="211"/>
      <c r="X479" s="211"/>
      <c r="Y479" s="211"/>
      <c r="Z479" s="211"/>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4"/>
      <c r="BW479" s="214"/>
      <c r="BX479" s="214"/>
      <c r="BY479" s="214"/>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646" t="s">
        <v>203</v>
      </c>
      <c r="D480" s="2458"/>
      <c r="E480" s="541">
        <v>-0.13895616007580294</v>
      </c>
      <c r="F480" s="478"/>
      <c r="G480" s="478"/>
      <c r="H480" s="2647" t="s">
        <v>203</v>
      </c>
      <c r="I480" s="2458"/>
      <c r="J480" s="542">
        <v>-0.15762733119065178</v>
      </c>
      <c r="K480" s="478"/>
      <c r="L480" s="478"/>
      <c r="M480" s="2648" t="s">
        <v>203</v>
      </c>
      <c r="N480" s="2458"/>
      <c r="O480" s="543">
        <v>-0.16625771380208712</v>
      </c>
      <c r="P480" s="478"/>
      <c r="Q480" s="478"/>
      <c r="V480" s="211"/>
      <c r="W480" s="211"/>
      <c r="X480" s="211"/>
      <c r="Y480" s="211"/>
      <c r="Z480" s="211"/>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4"/>
      <c r="BW480" s="214"/>
      <c r="BX480" s="214"/>
      <c r="BY480" s="214"/>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646" t="s">
        <v>282</v>
      </c>
      <c r="D481" s="2458"/>
      <c r="E481" s="541">
        <v>2.6002024166939018E-3</v>
      </c>
      <c r="F481" s="478"/>
      <c r="G481" s="478"/>
      <c r="H481" s="2647" t="s">
        <v>282</v>
      </c>
      <c r="I481" s="2458"/>
      <c r="J481" s="542">
        <v>1.2332805296193279E-2</v>
      </c>
      <c r="K481" s="478"/>
      <c r="L481" s="478"/>
      <c r="M481" s="2648" t="s">
        <v>282</v>
      </c>
      <c r="N481" s="2458"/>
      <c r="O481" s="543">
        <v>3.2090216735427887E-3</v>
      </c>
      <c r="P481" s="478"/>
      <c r="Q481" s="478"/>
      <c r="V481" s="211"/>
      <c r="W481" s="211"/>
      <c r="X481" s="211"/>
      <c r="Y481" s="211"/>
      <c r="Z481" s="211"/>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4"/>
      <c r="BW481" s="214"/>
      <c r="BX481" s="214"/>
      <c r="BY481" s="214"/>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646" t="s">
        <v>206</v>
      </c>
      <c r="D482" s="2458"/>
      <c r="E482" s="541">
        <v>6.3808599408228554E-3</v>
      </c>
      <c r="F482" s="478"/>
      <c r="G482" s="478"/>
      <c r="H482" s="2647" t="s">
        <v>206</v>
      </c>
      <c r="I482" s="2458"/>
      <c r="J482" s="542">
        <v>1.0428902170216924E-2</v>
      </c>
      <c r="K482" s="478"/>
      <c r="L482" s="478"/>
      <c r="M482" s="2648" t="s">
        <v>273</v>
      </c>
      <c r="N482" s="2458"/>
      <c r="O482" s="543">
        <v>4.947720990805634E-2</v>
      </c>
      <c r="P482" s="478"/>
      <c r="Q482" s="478"/>
      <c r="V482" s="211"/>
      <c r="W482" s="211"/>
      <c r="X482" s="211"/>
      <c r="Y482" s="211"/>
      <c r="Z482" s="211"/>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4"/>
      <c r="BW482" s="214"/>
      <c r="BX482" s="214"/>
      <c r="BY482" s="214"/>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646" t="s">
        <v>280</v>
      </c>
      <c r="D483" s="2458"/>
      <c r="E483" s="541">
        <v>1.5474489347146264E-2</v>
      </c>
      <c r="F483" s="478"/>
      <c r="G483" s="478"/>
      <c r="H483" s="2647" t="s">
        <v>280</v>
      </c>
      <c r="I483" s="2458"/>
      <c r="J483" s="542">
        <v>1.8563560250236311E-2</v>
      </c>
      <c r="K483" s="478"/>
      <c r="L483" s="478"/>
      <c r="M483" s="2648" t="s">
        <v>265</v>
      </c>
      <c r="N483" s="2458"/>
      <c r="O483" s="543">
        <v>0.1593376987682717</v>
      </c>
      <c r="P483" s="478"/>
      <c r="Q483" s="478"/>
      <c r="V483" s="211"/>
      <c r="W483" s="211"/>
      <c r="X483" s="211"/>
      <c r="Y483" s="211"/>
      <c r="Z483" s="211"/>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4"/>
      <c r="BW483" s="214"/>
      <c r="BX483" s="214"/>
      <c r="BY483" s="214"/>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646" t="s">
        <v>273</v>
      </c>
      <c r="D484" s="2458"/>
      <c r="E484" s="541">
        <v>7.8763088284246247E-2</v>
      </c>
      <c r="F484" s="478"/>
      <c r="G484" s="478"/>
      <c r="H484" s="2647" t="s">
        <v>273</v>
      </c>
      <c r="I484" s="2458"/>
      <c r="J484" s="542">
        <v>0.1248026770268858</v>
      </c>
      <c r="K484" s="478"/>
      <c r="L484" s="478"/>
      <c r="M484" s="2648" t="s">
        <v>279</v>
      </c>
      <c r="N484" s="2458"/>
      <c r="O484" s="543">
        <v>1.6571131991421652E-2</v>
      </c>
      <c r="P484" s="478"/>
      <c r="Q484" s="478"/>
      <c r="V484" s="211"/>
      <c r="W484" s="211"/>
      <c r="X484" s="211"/>
      <c r="Y484" s="211"/>
      <c r="Z484" s="211"/>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4"/>
      <c r="BW484" s="214"/>
      <c r="BX484" s="214"/>
      <c r="BY484" s="214"/>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646" t="s">
        <v>265</v>
      </c>
      <c r="D485" s="2458"/>
      <c r="E485" s="541">
        <v>9.2838375392168895E-2</v>
      </c>
      <c r="F485" s="478"/>
      <c r="G485" s="478"/>
      <c r="H485" s="2647" t="s">
        <v>265</v>
      </c>
      <c r="I485" s="2458"/>
      <c r="J485" s="542">
        <v>2.7644872263257567E-3</v>
      </c>
      <c r="K485" s="478"/>
      <c r="L485" s="478"/>
      <c r="M485" s="2648" t="s">
        <v>214</v>
      </c>
      <c r="N485" s="2458"/>
      <c r="O485" s="543">
        <v>3.2359408257996818E-2</v>
      </c>
      <c r="P485" s="478"/>
      <c r="Q485" s="478"/>
      <c r="V485" s="211"/>
      <c r="W485" s="211"/>
      <c r="X485" s="211"/>
      <c r="Y485" s="211"/>
      <c r="Z485" s="211"/>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4"/>
      <c r="BW485" s="214"/>
      <c r="BX485" s="214"/>
      <c r="BY485" s="214"/>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646" t="s">
        <v>279</v>
      </c>
      <c r="D486" s="2458"/>
      <c r="E486" s="541">
        <v>1.5964359423675214E-2</v>
      </c>
      <c r="F486" s="478"/>
      <c r="G486" s="478"/>
      <c r="H486" s="2647" t="s">
        <v>279</v>
      </c>
      <c r="I486" s="2458"/>
      <c r="J486" s="542">
        <v>2.2593512950271701E-4</v>
      </c>
      <c r="K486" s="478"/>
      <c r="L486" s="478"/>
      <c r="M486" s="2648" t="s">
        <v>262</v>
      </c>
      <c r="N486" s="2458"/>
      <c r="O486" s="543">
        <v>0.15022511071137365</v>
      </c>
      <c r="P486" s="478"/>
      <c r="Q486" s="478"/>
      <c r="V486" s="211"/>
      <c r="W486" s="211"/>
      <c r="X486" s="211"/>
      <c r="Y486" s="211"/>
      <c r="Z486" s="211"/>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4"/>
      <c r="BW486" s="214"/>
      <c r="BX486" s="214"/>
      <c r="BY486" s="214"/>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646" t="s">
        <v>214</v>
      </c>
      <c r="D487" s="2458"/>
      <c r="E487" s="541">
        <v>6.0614169691294868E-3</v>
      </c>
      <c r="F487" s="478"/>
      <c r="G487" s="478"/>
      <c r="H487" s="2647" t="s">
        <v>214</v>
      </c>
      <c r="I487" s="2458"/>
      <c r="J487" s="542">
        <v>-4.0530509864320913E-3</v>
      </c>
      <c r="K487" s="478"/>
      <c r="L487" s="478"/>
      <c r="M487" s="2648" t="s">
        <v>211</v>
      </c>
      <c r="N487" s="2458"/>
      <c r="O487" s="543">
        <v>1.3511190284895711E-2</v>
      </c>
      <c r="P487" s="478"/>
      <c r="Q487" s="478"/>
      <c r="V487" s="211"/>
      <c r="W487" s="211"/>
      <c r="X487" s="211"/>
      <c r="Y487" s="211"/>
      <c r="Z487" s="211"/>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4"/>
      <c r="BW487" s="214"/>
      <c r="BX487" s="214"/>
      <c r="BY487" s="214"/>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646" t="s">
        <v>262</v>
      </c>
      <c r="D488" s="2458"/>
      <c r="E488" s="541">
        <v>0.13609954889056289</v>
      </c>
      <c r="F488" s="478"/>
      <c r="G488" s="478"/>
      <c r="H488" s="2647" t="s">
        <v>262</v>
      </c>
      <c r="I488" s="2458"/>
      <c r="J488" s="542">
        <v>0.18527622146145747</v>
      </c>
      <c r="K488" s="478"/>
      <c r="L488" s="478"/>
      <c r="M488" s="2648" t="s">
        <v>267</v>
      </c>
      <c r="N488" s="2458"/>
      <c r="O488" s="543">
        <v>4.6824098839771441E-2</v>
      </c>
      <c r="P488" s="478"/>
      <c r="Q488" s="478"/>
      <c r="V488" s="211"/>
      <c r="W488" s="211"/>
      <c r="X488" s="211"/>
      <c r="Y488" s="211"/>
      <c r="Z488" s="211"/>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4"/>
      <c r="BW488" s="214"/>
      <c r="BX488" s="214"/>
      <c r="BY488" s="214"/>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646" t="s">
        <v>211</v>
      </c>
      <c r="D489" s="2458"/>
      <c r="E489" s="541">
        <v>6.8417691735897955E-3</v>
      </c>
      <c r="F489" s="478"/>
      <c r="G489" s="478"/>
      <c r="H489" s="2647" t="s">
        <v>211</v>
      </c>
      <c r="I489" s="2458"/>
      <c r="J489" s="542">
        <v>-4.595935313302308E-2</v>
      </c>
      <c r="K489" s="478"/>
      <c r="L489" s="478"/>
      <c r="M489" s="2648" t="s">
        <v>269</v>
      </c>
      <c r="N489" s="2458"/>
      <c r="O489" s="543">
        <v>-0.13063232586142515</v>
      </c>
      <c r="P489" s="478"/>
      <c r="Q489" s="478"/>
      <c r="V489" s="211"/>
      <c r="W489" s="211"/>
      <c r="X489" s="211"/>
      <c r="Y489" s="211"/>
      <c r="Z489" s="211"/>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4"/>
      <c r="BW489" s="214"/>
      <c r="BX489" s="214"/>
      <c r="BY489" s="214"/>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646" t="s">
        <v>267</v>
      </c>
      <c r="D490" s="2458"/>
      <c r="E490" s="541">
        <v>-2.499824044749116E-2</v>
      </c>
      <c r="F490" s="478"/>
      <c r="G490" s="478"/>
      <c r="H490" s="2647" t="s">
        <v>267</v>
      </c>
      <c r="I490" s="2458"/>
      <c r="J490" s="542">
        <v>-0.15982131720887391</v>
      </c>
      <c r="K490" s="478"/>
      <c r="L490" s="478"/>
      <c r="M490" s="2648" t="s">
        <v>284</v>
      </c>
      <c r="N490" s="2458"/>
      <c r="O490" s="543">
        <v>-1.275519641553079E-3</v>
      </c>
      <c r="P490" s="478"/>
      <c r="Q490" s="478"/>
      <c r="V490" s="211"/>
      <c r="W490" s="211"/>
      <c r="X490" s="211"/>
      <c r="Y490" s="211"/>
      <c r="Z490" s="211"/>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4"/>
      <c r="BW490" s="214"/>
      <c r="BX490" s="214"/>
      <c r="BY490" s="214"/>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646" t="s">
        <v>269</v>
      </c>
      <c r="D491" s="2458"/>
      <c r="E491" s="541">
        <v>-0.11494374338397984</v>
      </c>
      <c r="F491" s="478"/>
      <c r="G491" s="478"/>
      <c r="H491" s="2647" t="s">
        <v>269</v>
      </c>
      <c r="I491" s="2458"/>
      <c r="J491" s="542">
        <v>-6.8572317013632769E-2</v>
      </c>
      <c r="K491" s="478"/>
      <c r="L491" s="478"/>
      <c r="M491" s="2648" t="s">
        <v>283</v>
      </c>
      <c r="N491" s="2458"/>
      <c r="O491" s="543">
        <v>5.4990664492920865E-3</v>
      </c>
      <c r="P491" s="478"/>
      <c r="Q491" s="478"/>
      <c r="V491" s="211"/>
      <c r="W491" s="211"/>
      <c r="X491" s="211"/>
      <c r="Y491" s="211"/>
      <c r="Z491" s="211"/>
      <c r="AA491" s="21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4"/>
      <c r="BW491" s="214"/>
      <c r="BX491" s="214"/>
      <c r="BY491" s="214"/>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646" t="s">
        <v>284</v>
      </c>
      <c r="D492" s="2458"/>
      <c r="E492" s="541">
        <v>-5.2984315407924804E-3</v>
      </c>
      <c r="F492" s="478"/>
      <c r="G492" s="478"/>
      <c r="H492" s="2647" t="s">
        <v>277</v>
      </c>
      <c r="I492" s="2458"/>
      <c r="J492" s="542">
        <v>2.4233978576723603E-2</v>
      </c>
      <c r="K492" s="478"/>
      <c r="L492" s="478"/>
      <c r="M492" s="2648" t="s">
        <v>277</v>
      </c>
      <c r="N492" s="2458"/>
      <c r="O492" s="543">
        <v>-2.8928586197949557E-3</v>
      </c>
      <c r="P492" s="478"/>
      <c r="Q492" s="478"/>
      <c r="V492" s="211"/>
      <c r="W492" s="211"/>
      <c r="X492" s="211"/>
      <c r="Y492" s="211"/>
      <c r="Z492" s="211"/>
      <c r="AA492" s="21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4"/>
      <c r="BW492" s="214"/>
      <c r="BX492" s="214"/>
      <c r="BY492" s="214"/>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649" t="s">
        <v>283</v>
      </c>
      <c r="D493" s="2458"/>
      <c r="E493" s="544">
        <v>-6.8243924420090495E-3</v>
      </c>
      <c r="F493" s="478"/>
      <c r="G493" s="478"/>
      <c r="H493" s="2650" t="s">
        <v>278</v>
      </c>
      <c r="I493" s="2458"/>
      <c r="J493" s="545">
        <v>2.3974433394501352E-2</v>
      </c>
      <c r="K493" s="478"/>
      <c r="L493" s="478"/>
      <c r="M493" s="2651" t="s">
        <v>278</v>
      </c>
      <c r="N493" s="2458"/>
      <c r="O493" s="546">
        <v>1.3306172281546923E-2</v>
      </c>
      <c r="P493" s="478"/>
      <c r="Q493" s="478"/>
      <c r="V493" s="211"/>
      <c r="W493" s="211"/>
      <c r="X493" s="211"/>
      <c r="Y493" s="211"/>
      <c r="Z493" s="211"/>
      <c r="AA493" s="21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4"/>
      <c r="BW493" s="214"/>
      <c r="BX493" s="214"/>
      <c r="BY493" s="214"/>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457"/>
      <c r="D494" s="2458"/>
      <c r="E494" s="494"/>
      <c r="F494" s="478"/>
      <c r="G494" s="478"/>
      <c r="H494" s="2457"/>
      <c r="I494" s="2458"/>
      <c r="J494" s="494"/>
      <c r="K494" s="478"/>
      <c r="L494" s="478"/>
      <c r="M494" s="2457"/>
      <c r="N494" s="2458"/>
      <c r="O494" s="494"/>
      <c r="P494" s="478"/>
      <c r="Q494" s="478"/>
      <c r="V494" s="211"/>
      <c r="W494" s="211"/>
      <c r="X494" s="211"/>
      <c r="Y494" s="211"/>
      <c r="Z494" s="211"/>
      <c r="AA494" s="21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4"/>
      <c r="BW494" s="214"/>
      <c r="BX494" s="214"/>
      <c r="BY494" s="214"/>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457"/>
      <c r="D495" s="2458"/>
      <c r="E495" s="478"/>
      <c r="F495" s="478"/>
      <c r="G495" s="478"/>
      <c r="H495" s="2457"/>
      <c r="I495" s="2458"/>
      <c r="J495" s="478"/>
      <c r="K495" s="478"/>
      <c r="L495" s="478"/>
      <c r="M495" s="2457"/>
      <c r="N495" s="2458"/>
      <c r="O495" s="478"/>
      <c r="P495" s="478"/>
      <c r="Q495" s="478"/>
      <c r="V495" s="211"/>
      <c r="W495" s="211"/>
      <c r="X495" s="211"/>
      <c r="Y495" s="211"/>
      <c r="Z495" s="211"/>
      <c r="AA495" s="21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4"/>
      <c r="BW495" s="214"/>
      <c r="BX495" s="214"/>
      <c r="BY495" s="214"/>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655" t="s">
        <v>228</v>
      </c>
      <c r="D496" s="2458"/>
      <c r="E496" s="2458"/>
      <c r="F496" s="478"/>
      <c r="G496" s="478"/>
      <c r="H496" s="2656" t="s">
        <v>228</v>
      </c>
      <c r="I496" s="2458"/>
      <c r="J496" s="2458"/>
      <c r="K496" s="478"/>
      <c r="L496" s="478"/>
      <c r="M496" s="2657" t="s">
        <v>228</v>
      </c>
      <c r="N496" s="2458"/>
      <c r="O496" s="2458"/>
      <c r="P496" s="478"/>
      <c r="Q496" s="478"/>
      <c r="V496" s="211"/>
      <c r="W496" s="211"/>
      <c r="X496" s="211"/>
      <c r="Y496" s="211"/>
      <c r="Z496" s="211"/>
      <c r="AA496" s="21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4"/>
      <c r="BW496" s="214"/>
      <c r="BX496" s="214"/>
      <c r="BY496" s="214"/>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658" t="s">
        <v>196</v>
      </c>
      <c r="D497" s="2458"/>
      <c r="E497" s="562" t="s">
        <v>197</v>
      </c>
      <c r="F497" s="478"/>
      <c r="G497" s="478"/>
      <c r="H497" s="2659" t="s">
        <v>196</v>
      </c>
      <c r="I497" s="2458"/>
      <c r="J497" s="563" t="s">
        <v>197</v>
      </c>
      <c r="K497" s="478"/>
      <c r="L497" s="478"/>
      <c r="M497" s="2660" t="s">
        <v>196</v>
      </c>
      <c r="N497" s="2458"/>
      <c r="O497" s="564" t="s">
        <v>197</v>
      </c>
      <c r="P497" s="478"/>
      <c r="Q497" s="478"/>
      <c r="V497" s="211"/>
      <c r="W497" s="211"/>
      <c r="X497" s="211"/>
      <c r="Y497" s="211"/>
      <c r="Z497" s="211"/>
      <c r="AA497" s="21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4"/>
      <c r="BW497" s="214"/>
      <c r="BX497" s="214"/>
      <c r="BY497" s="214"/>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652" t="s">
        <v>197</v>
      </c>
      <c r="D498" s="2458"/>
      <c r="E498" s="565">
        <v>1</v>
      </c>
      <c r="F498" s="478"/>
      <c r="G498" s="478"/>
      <c r="H498" s="2653" t="s">
        <v>197</v>
      </c>
      <c r="I498" s="2458"/>
      <c r="J498" s="566">
        <v>1</v>
      </c>
      <c r="K498" s="478"/>
      <c r="L498" s="478"/>
      <c r="M498" s="2654" t="s">
        <v>197</v>
      </c>
      <c r="N498" s="2458"/>
      <c r="O498" s="567">
        <v>0.99999999999999989</v>
      </c>
      <c r="P498" s="478"/>
      <c r="Q498" s="478"/>
      <c r="V498" s="211"/>
      <c r="W498" s="211"/>
      <c r="X498" s="211"/>
      <c r="Y498" s="211"/>
      <c r="Z498" s="211"/>
      <c r="AA498" s="21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4"/>
      <c r="BW498" s="214"/>
      <c r="BX498" s="214"/>
      <c r="BY498" s="214"/>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457"/>
      <c r="D499" s="2458"/>
      <c r="E499" s="494"/>
      <c r="F499" s="478"/>
      <c r="G499" s="478"/>
      <c r="H499" s="2457"/>
      <c r="I499" s="2458"/>
      <c r="J499" s="494"/>
      <c r="K499" s="478"/>
      <c r="L499" s="478"/>
      <c r="M499" s="2457"/>
      <c r="N499" s="2458"/>
      <c r="O499" s="494"/>
      <c r="P499" s="478"/>
      <c r="Q499" s="478"/>
      <c r="V499" s="211"/>
      <c r="W499" s="211"/>
      <c r="X499" s="211"/>
      <c r="Y499" s="211"/>
      <c r="Z499" s="211"/>
      <c r="AA499" s="21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4"/>
      <c r="BW499" s="214"/>
      <c r="BX499" s="214"/>
      <c r="BY499" s="214"/>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457"/>
      <c r="D500" s="2458"/>
      <c r="E500" s="478"/>
      <c r="F500" s="478"/>
      <c r="G500" s="478"/>
      <c r="H500" s="2457"/>
      <c r="I500" s="2458"/>
      <c r="J500" s="478"/>
      <c r="K500" s="478"/>
      <c r="L500" s="478"/>
      <c r="M500" s="2457"/>
      <c r="N500" s="2458"/>
      <c r="O500" s="478"/>
      <c r="P500" s="478"/>
      <c r="Q500" s="478"/>
      <c r="V500" s="211"/>
      <c r="W500" s="211"/>
      <c r="X500" s="211"/>
      <c r="Y500" s="211"/>
      <c r="Z500" s="211"/>
      <c r="AA500" s="21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4"/>
      <c r="BW500" s="214"/>
      <c r="BX500" s="214"/>
      <c r="BY500" s="214"/>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457"/>
      <c r="D501" s="2458"/>
      <c r="E501" s="478"/>
      <c r="F501" s="478"/>
      <c r="G501" s="478"/>
      <c r="H501" s="2457"/>
      <c r="I501" s="2458"/>
      <c r="J501" s="478"/>
      <c r="K501" s="478"/>
      <c r="L501" s="478"/>
      <c r="M501" s="2457"/>
      <c r="N501" s="2458"/>
      <c r="O501" s="478"/>
      <c r="P501" s="478"/>
      <c r="Q501" s="478"/>
      <c r="V501" s="211"/>
      <c r="W501" s="211"/>
      <c r="X501" s="211"/>
      <c r="Y501" s="211"/>
      <c r="Z501" s="211"/>
      <c r="AA501" s="21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4"/>
      <c r="BW501" s="214"/>
      <c r="BX501" s="214"/>
      <c r="BY501" s="214"/>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457"/>
      <c r="D502" s="2458"/>
      <c r="E502" s="478"/>
      <c r="F502" s="478"/>
      <c r="G502" s="478"/>
      <c r="H502" s="2457"/>
      <c r="I502" s="2458"/>
      <c r="J502" s="478"/>
      <c r="K502" s="478"/>
      <c r="L502" s="478"/>
      <c r="M502" s="2457"/>
      <c r="N502" s="2458"/>
      <c r="O502" s="478"/>
      <c r="P502" s="478"/>
      <c r="Q502" s="478"/>
      <c r="V502" s="211"/>
      <c r="W502" s="211"/>
      <c r="X502" s="211"/>
      <c r="Y502" s="211"/>
      <c r="Z502" s="211"/>
      <c r="AA502" s="21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4"/>
      <c r="BW502" s="214"/>
      <c r="BX502" s="214"/>
      <c r="BY502" s="214"/>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457"/>
      <c r="D503" s="2458"/>
      <c r="E503" s="478"/>
      <c r="F503" s="478"/>
      <c r="G503" s="478"/>
      <c r="H503" s="2457"/>
      <c r="I503" s="2458"/>
      <c r="J503" s="478"/>
      <c r="K503" s="478"/>
      <c r="L503" s="478"/>
      <c r="M503" s="2457"/>
      <c r="N503" s="2458"/>
      <c r="O503" s="478"/>
      <c r="P503" s="478"/>
      <c r="Q503" s="478"/>
      <c r="V503" s="211"/>
      <c r="W503" s="211"/>
      <c r="X503" s="211"/>
      <c r="Y503" s="211"/>
      <c r="Z503" s="211"/>
      <c r="AA503" s="21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4"/>
      <c r="BW503" s="214"/>
      <c r="BX503" s="214"/>
      <c r="BY503" s="214"/>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457"/>
      <c r="D504" s="2458"/>
      <c r="E504" s="478"/>
      <c r="F504" s="478"/>
      <c r="G504" s="478"/>
      <c r="H504" s="2457"/>
      <c r="I504" s="2458"/>
      <c r="J504" s="478"/>
      <c r="K504" s="478"/>
      <c r="L504" s="478"/>
      <c r="M504" s="2457"/>
      <c r="N504" s="2458"/>
      <c r="O504" s="478"/>
      <c r="P504" s="478"/>
      <c r="Q504" s="478"/>
      <c r="V504" s="211"/>
      <c r="W504" s="211"/>
      <c r="X504" s="211"/>
      <c r="Y504" s="211"/>
      <c r="Z504" s="211"/>
      <c r="AA504" s="21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4"/>
      <c r="BW504" s="214"/>
      <c r="BX504" s="214"/>
      <c r="BY504" s="214"/>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457"/>
      <c r="D505" s="2458"/>
      <c r="E505" s="478"/>
      <c r="F505" s="478"/>
      <c r="G505" s="478"/>
      <c r="H505" s="2457"/>
      <c r="I505" s="2458"/>
      <c r="J505" s="478"/>
      <c r="K505" s="478"/>
      <c r="L505" s="478"/>
      <c r="M505" s="2457"/>
      <c r="N505" s="2458"/>
      <c r="O505" s="478"/>
      <c r="P505" s="478"/>
      <c r="Q505" s="478"/>
      <c r="V505" s="211"/>
      <c r="W505" s="211"/>
      <c r="X505" s="211"/>
      <c r="Y505" s="211"/>
      <c r="Z505" s="211"/>
      <c r="AA505" s="21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4"/>
      <c r="BW505" s="214"/>
      <c r="BX505" s="214"/>
      <c r="BY505" s="214"/>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457"/>
      <c r="D506" s="2458"/>
      <c r="E506" s="478"/>
      <c r="F506" s="478"/>
      <c r="G506" s="478"/>
      <c r="H506" s="2457"/>
      <c r="I506" s="2458"/>
      <c r="J506" s="478"/>
      <c r="K506" s="478"/>
      <c r="L506" s="478"/>
      <c r="M506" s="2457"/>
      <c r="N506" s="2458"/>
      <c r="O506" s="478"/>
      <c r="P506" s="478"/>
      <c r="Q506" s="478"/>
      <c r="V506" s="211"/>
      <c r="W506" s="211"/>
      <c r="X506" s="211"/>
      <c r="Y506" s="211"/>
      <c r="Z506" s="211"/>
      <c r="AA506" s="21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4"/>
      <c r="BW506" s="214"/>
      <c r="BX506" s="214"/>
      <c r="BY506" s="214"/>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457"/>
      <c r="D507" s="2458"/>
      <c r="E507" s="478"/>
      <c r="F507" s="478"/>
      <c r="G507" s="478"/>
      <c r="H507" s="2457"/>
      <c r="I507" s="2458"/>
      <c r="J507" s="478"/>
      <c r="K507" s="478"/>
      <c r="L507" s="478"/>
      <c r="M507" s="2457"/>
      <c r="N507" s="2458"/>
      <c r="O507" s="478"/>
      <c r="P507" s="478"/>
      <c r="Q507" s="478"/>
      <c r="V507" s="211"/>
      <c r="W507" s="211"/>
      <c r="X507" s="211"/>
      <c r="Y507" s="211"/>
      <c r="Z507" s="211"/>
      <c r="AA507" s="21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4"/>
      <c r="BW507" s="214"/>
      <c r="BX507" s="214"/>
      <c r="BY507" s="214"/>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457"/>
      <c r="D508" s="2458"/>
      <c r="E508" s="478"/>
      <c r="F508" s="478"/>
      <c r="G508" s="478"/>
      <c r="H508" s="2457"/>
      <c r="I508" s="2458"/>
      <c r="J508" s="478"/>
      <c r="K508" s="478"/>
      <c r="L508" s="478"/>
      <c r="M508" s="2457"/>
      <c r="N508" s="2458"/>
      <c r="O508" s="478"/>
      <c r="P508" s="478"/>
      <c r="Q508" s="478"/>
      <c r="V508" s="211"/>
      <c r="W508" s="211"/>
      <c r="X508" s="211"/>
      <c r="Y508" s="211"/>
      <c r="Z508" s="211"/>
      <c r="AA508" s="21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4"/>
      <c r="BW508" s="214"/>
      <c r="BX508" s="214"/>
      <c r="BY508" s="214"/>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457"/>
      <c r="D509" s="2458"/>
      <c r="E509" s="478"/>
      <c r="F509" s="478"/>
      <c r="G509" s="478"/>
      <c r="H509" s="2457"/>
      <c r="I509" s="2458"/>
      <c r="J509" s="478"/>
      <c r="K509" s="478"/>
      <c r="L509" s="478"/>
      <c r="M509" s="2457"/>
      <c r="N509" s="2458"/>
      <c r="O509" s="478"/>
      <c r="P509" s="478"/>
      <c r="Q509" s="478"/>
      <c r="V509" s="211"/>
      <c r="W509" s="211"/>
      <c r="X509" s="211"/>
      <c r="Y509" s="211"/>
      <c r="Z509" s="211"/>
      <c r="AA509" s="21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4"/>
      <c r="BW509" s="214"/>
      <c r="BX509" s="214"/>
      <c r="BY509" s="214"/>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457"/>
      <c r="D510" s="2458"/>
      <c r="E510" s="478"/>
      <c r="F510" s="478"/>
      <c r="G510" s="478"/>
      <c r="H510" s="2457"/>
      <c r="I510" s="2458"/>
      <c r="J510" s="478"/>
      <c r="K510" s="478"/>
      <c r="L510" s="478"/>
      <c r="M510" s="2457"/>
      <c r="N510" s="2458"/>
      <c r="O510" s="478"/>
      <c r="P510" s="478"/>
      <c r="Q510" s="478"/>
      <c r="V510" s="211"/>
      <c r="W510" s="211"/>
      <c r="X510" s="211"/>
      <c r="Y510" s="211"/>
      <c r="Z510" s="211"/>
      <c r="AA510" s="21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4"/>
      <c r="BW510" s="214"/>
      <c r="BX510" s="214"/>
      <c r="BY510" s="214"/>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457"/>
      <c r="D511" s="2458"/>
      <c r="E511" s="478"/>
      <c r="F511" s="478"/>
      <c r="G511" s="478"/>
      <c r="H511" s="2457"/>
      <c r="I511" s="2458"/>
      <c r="J511" s="478"/>
      <c r="K511" s="478"/>
      <c r="L511" s="478"/>
      <c r="M511" s="2457"/>
      <c r="N511" s="2458"/>
      <c r="O511" s="478"/>
      <c r="P511" s="478"/>
      <c r="Q511" s="478"/>
      <c r="V511" s="211"/>
      <c r="W511" s="211"/>
      <c r="X511" s="211"/>
      <c r="Y511" s="211"/>
      <c r="Z511" s="211"/>
      <c r="AA511" s="21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4"/>
      <c r="BW511" s="214"/>
      <c r="BX511" s="214"/>
      <c r="BY511" s="214"/>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457"/>
      <c r="D512" s="2458"/>
      <c r="E512" s="478"/>
      <c r="F512" s="478"/>
      <c r="G512" s="478"/>
      <c r="H512" s="2457"/>
      <c r="I512" s="2458"/>
      <c r="J512" s="478"/>
      <c r="K512" s="478"/>
      <c r="L512" s="478"/>
      <c r="M512" s="2457"/>
      <c r="N512" s="2458"/>
      <c r="O512" s="478"/>
      <c r="P512" s="478"/>
      <c r="Q512" s="478"/>
      <c r="V512" s="211"/>
      <c r="W512" s="211"/>
      <c r="X512" s="211"/>
      <c r="Y512" s="211"/>
      <c r="Z512" s="211"/>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4"/>
      <c r="BW512" s="214"/>
      <c r="BX512" s="214"/>
      <c r="BY512" s="214"/>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457"/>
      <c r="D513" s="2458"/>
      <c r="E513" s="478"/>
      <c r="F513" s="478"/>
      <c r="G513" s="478"/>
      <c r="H513" s="2457"/>
      <c r="I513" s="2458"/>
      <c r="J513" s="478"/>
      <c r="K513" s="478"/>
      <c r="L513" s="478"/>
      <c r="M513" s="2457"/>
      <c r="N513" s="2458"/>
      <c r="O513" s="478"/>
      <c r="P513" s="478"/>
      <c r="Q513" s="478"/>
      <c r="V513" s="211"/>
      <c r="W513" s="211"/>
      <c r="X513" s="211"/>
      <c r="Y513" s="211"/>
      <c r="Z513" s="211"/>
      <c r="AA513" s="21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4"/>
      <c r="BW513" s="214"/>
      <c r="BX513" s="214"/>
      <c r="BY513" s="214"/>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457"/>
      <c r="D514" s="2458"/>
      <c r="E514" s="478"/>
      <c r="F514" s="478"/>
      <c r="G514" s="478"/>
      <c r="H514" s="2457"/>
      <c r="I514" s="2458"/>
      <c r="J514" s="478"/>
      <c r="K514" s="478"/>
      <c r="L514" s="478"/>
      <c r="M514" s="2457"/>
      <c r="N514" s="2458"/>
      <c r="O514" s="478"/>
      <c r="P514" s="478"/>
      <c r="Q514" s="478"/>
      <c r="V514" s="211"/>
      <c r="W514" s="211"/>
      <c r="X514" s="211"/>
      <c r="Y514" s="211"/>
      <c r="Z514" s="211"/>
      <c r="AA514" s="21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4"/>
      <c r="BW514" s="214"/>
      <c r="BX514" s="214"/>
      <c r="BY514" s="214"/>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457"/>
      <c r="D515" s="2458"/>
      <c r="E515" s="478"/>
      <c r="F515" s="478"/>
      <c r="G515" s="478"/>
      <c r="H515" s="2457"/>
      <c r="I515" s="2458"/>
      <c r="J515" s="478"/>
      <c r="K515" s="478"/>
      <c r="L515" s="478"/>
      <c r="M515" s="2457"/>
      <c r="N515" s="2458"/>
      <c r="O515" s="478"/>
      <c r="P515" s="478"/>
      <c r="Q515" s="478"/>
      <c r="V515" s="211"/>
      <c r="W515" s="211"/>
      <c r="X515" s="211"/>
      <c r="Y515" s="211"/>
      <c r="Z515" s="211"/>
      <c r="AA515" s="21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4"/>
      <c r="BW515" s="214"/>
      <c r="BX515" s="214"/>
      <c r="BY515" s="214"/>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457"/>
      <c r="D516" s="2458"/>
      <c r="E516" s="478"/>
      <c r="F516" s="478"/>
      <c r="G516" s="478"/>
      <c r="H516" s="2457"/>
      <c r="I516" s="2458"/>
      <c r="J516" s="478"/>
      <c r="K516" s="478"/>
      <c r="L516" s="478"/>
      <c r="M516" s="2457"/>
      <c r="N516" s="2458"/>
      <c r="O516" s="478"/>
      <c r="P516" s="478"/>
      <c r="Q516" s="478"/>
      <c r="V516" s="211"/>
      <c r="W516" s="211"/>
      <c r="X516" s="211"/>
      <c r="Y516" s="211"/>
      <c r="Z516" s="211"/>
      <c r="AA516" s="21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4"/>
      <c r="BW516" s="214"/>
      <c r="BX516" s="214"/>
      <c r="BY516" s="214"/>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457"/>
      <c r="D517" s="2458"/>
      <c r="E517" s="478"/>
      <c r="F517" s="478"/>
      <c r="G517" s="478"/>
      <c r="H517" s="2457"/>
      <c r="I517" s="2458"/>
      <c r="J517" s="478"/>
      <c r="K517" s="478"/>
      <c r="L517" s="478"/>
      <c r="M517" s="2457"/>
      <c r="N517" s="2458"/>
      <c r="O517" s="478"/>
      <c r="P517" s="478"/>
      <c r="Q517" s="478"/>
      <c r="V517" s="211"/>
      <c r="W517" s="211"/>
      <c r="X517" s="211"/>
      <c r="Y517" s="211"/>
      <c r="Z517" s="211"/>
      <c r="AA517" s="21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4"/>
      <c r="BW517" s="214"/>
      <c r="BX517" s="214"/>
      <c r="BY517" s="214"/>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457"/>
      <c r="D518" s="2458"/>
      <c r="E518" s="478"/>
      <c r="F518" s="478"/>
      <c r="G518" s="478"/>
      <c r="H518" s="2457"/>
      <c r="I518" s="2458"/>
      <c r="J518" s="478"/>
      <c r="K518" s="478"/>
      <c r="L518" s="478"/>
      <c r="M518" s="2457"/>
      <c r="N518" s="2458"/>
      <c r="O518" s="478"/>
      <c r="P518" s="478"/>
      <c r="Q518" s="478"/>
      <c r="V518" s="211"/>
      <c r="W518" s="211"/>
      <c r="X518" s="211"/>
      <c r="Y518" s="211"/>
      <c r="Z518" s="211"/>
      <c r="AA518" s="21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4"/>
      <c r="BW518" s="214"/>
      <c r="BX518" s="214"/>
      <c r="BY518" s="214"/>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457"/>
      <c r="D519" s="2458"/>
      <c r="E519" s="478"/>
      <c r="F519" s="478"/>
      <c r="G519" s="478"/>
      <c r="H519" s="2457"/>
      <c r="I519" s="2458"/>
      <c r="J519" s="478"/>
      <c r="K519" s="478"/>
      <c r="L519" s="478"/>
      <c r="M519" s="2457"/>
      <c r="N519" s="2458"/>
      <c r="O519" s="478"/>
      <c r="P519" s="478"/>
      <c r="Q519" s="478"/>
      <c r="V519" s="211"/>
      <c r="W519" s="211"/>
      <c r="X519" s="211"/>
      <c r="Y519" s="211"/>
      <c r="Z519" s="211"/>
      <c r="AA519" s="21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4"/>
      <c r="BW519" s="214"/>
      <c r="BX519" s="214"/>
      <c r="BY519" s="214"/>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457"/>
      <c r="D520" s="2458"/>
      <c r="E520" s="478"/>
      <c r="F520" s="478"/>
      <c r="G520" s="478"/>
      <c r="H520" s="2457"/>
      <c r="I520" s="2458"/>
      <c r="J520" s="478"/>
      <c r="K520" s="478"/>
      <c r="L520" s="478"/>
      <c r="M520" s="2457"/>
      <c r="N520" s="2458"/>
      <c r="O520" s="478"/>
      <c r="P520" s="478"/>
      <c r="Q520" s="478"/>
      <c r="V520" s="211"/>
      <c r="W520" s="211"/>
      <c r="X520" s="211"/>
      <c r="Y520" s="211"/>
      <c r="Z520" s="211"/>
      <c r="AA520" s="21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4"/>
      <c r="BW520" s="214"/>
      <c r="BX520" s="214"/>
      <c r="BY520" s="214"/>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457"/>
      <c r="D521" s="2458"/>
      <c r="E521" s="478"/>
      <c r="F521" s="478"/>
      <c r="G521" s="478"/>
      <c r="H521" s="2457"/>
      <c r="I521" s="2458"/>
      <c r="J521" s="478"/>
      <c r="K521" s="478"/>
      <c r="L521" s="478"/>
      <c r="M521" s="2457"/>
      <c r="N521" s="2458"/>
      <c r="O521" s="478"/>
      <c r="P521" s="478"/>
      <c r="Q521" s="478"/>
      <c r="V521" s="211"/>
      <c r="W521" s="211"/>
      <c r="X521" s="211"/>
      <c r="Y521" s="211"/>
      <c r="Z521" s="211"/>
      <c r="AA521" s="21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4"/>
      <c r="BW521" s="214"/>
      <c r="BX521" s="214"/>
      <c r="BY521" s="214"/>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457"/>
      <c r="D522" s="2458"/>
      <c r="E522" s="478"/>
      <c r="F522" s="478"/>
      <c r="G522" s="478"/>
      <c r="H522" s="2457"/>
      <c r="I522" s="2458"/>
      <c r="J522" s="478"/>
      <c r="K522" s="478"/>
      <c r="L522" s="478"/>
      <c r="M522" s="2457"/>
      <c r="N522" s="2458"/>
      <c r="O522" s="478"/>
      <c r="P522" s="478"/>
      <c r="Q522" s="478"/>
      <c r="V522" s="211"/>
      <c r="W522" s="211"/>
      <c r="X522" s="211"/>
      <c r="Y522" s="211"/>
      <c r="Z522" s="211"/>
      <c r="AA522" s="21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4"/>
      <c r="BW522" s="214"/>
      <c r="BX522" s="214"/>
      <c r="BY522" s="214"/>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457"/>
      <c r="D523" s="2458"/>
      <c r="E523" s="478"/>
      <c r="F523" s="478"/>
      <c r="G523" s="478"/>
      <c r="H523" s="2457"/>
      <c r="I523" s="2458"/>
      <c r="J523" s="478"/>
      <c r="K523" s="478"/>
      <c r="L523" s="478"/>
      <c r="M523" s="2457"/>
      <c r="N523" s="2458"/>
      <c r="O523" s="478"/>
      <c r="P523" s="478"/>
      <c r="Q523" s="478"/>
      <c r="V523" s="211"/>
      <c r="W523" s="211"/>
      <c r="X523" s="211"/>
      <c r="Y523" s="211"/>
      <c r="Z523" s="211"/>
      <c r="AA523" s="21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4"/>
      <c r="BW523" s="214"/>
      <c r="BX523" s="214"/>
      <c r="BY523" s="214"/>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457"/>
      <c r="D524" s="2458"/>
      <c r="E524" s="478"/>
      <c r="F524" s="478"/>
      <c r="G524" s="478"/>
      <c r="H524" s="2457"/>
      <c r="I524" s="2458"/>
      <c r="J524" s="478"/>
      <c r="K524" s="478"/>
      <c r="L524" s="478"/>
      <c r="M524" s="2457"/>
      <c r="N524" s="2458"/>
      <c r="O524" s="478"/>
      <c r="P524" s="478"/>
      <c r="Q524" s="478"/>
      <c r="V524" s="211"/>
      <c r="W524" s="211"/>
      <c r="X524" s="211"/>
      <c r="Y524" s="211"/>
      <c r="Z524" s="211"/>
      <c r="AA524" s="21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4"/>
      <c r="BW524" s="214"/>
      <c r="BX524" s="214"/>
      <c r="BY524" s="214"/>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457"/>
      <c r="D525" s="2458"/>
      <c r="E525" s="478"/>
      <c r="F525" s="478"/>
      <c r="G525" s="478"/>
      <c r="H525" s="2457"/>
      <c r="I525" s="2458"/>
      <c r="J525" s="478"/>
      <c r="K525" s="478"/>
      <c r="L525" s="478"/>
      <c r="M525" s="2457"/>
      <c r="N525" s="2458"/>
      <c r="O525" s="478"/>
      <c r="P525" s="478"/>
      <c r="Q525" s="478"/>
      <c r="V525" s="211"/>
      <c r="W525" s="211"/>
      <c r="X525" s="211"/>
      <c r="Y525" s="211"/>
      <c r="Z525" s="211"/>
      <c r="AA525" s="21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4"/>
      <c r="BW525" s="214"/>
      <c r="BX525" s="214"/>
      <c r="BY525" s="214"/>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457"/>
      <c r="D526" s="2458"/>
      <c r="E526" s="478"/>
      <c r="F526" s="478"/>
      <c r="G526" s="478"/>
      <c r="H526" s="2457"/>
      <c r="I526" s="2458"/>
      <c r="J526" s="478"/>
      <c r="K526" s="478"/>
      <c r="L526" s="478"/>
      <c r="M526" s="2457"/>
      <c r="N526" s="2458"/>
      <c r="O526" s="478"/>
      <c r="P526" s="478"/>
      <c r="Q526" s="478"/>
      <c r="V526" s="211"/>
      <c r="W526" s="211"/>
      <c r="X526" s="211"/>
      <c r="Y526" s="211"/>
      <c r="Z526" s="211"/>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4"/>
      <c r="BW526" s="214"/>
      <c r="BX526" s="214"/>
      <c r="BY526" s="214"/>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457"/>
      <c r="D527" s="2458"/>
      <c r="E527" s="478"/>
      <c r="F527" s="478"/>
      <c r="G527" s="478"/>
      <c r="H527" s="2457"/>
      <c r="I527" s="2458"/>
      <c r="J527" s="478"/>
      <c r="K527" s="478"/>
      <c r="L527" s="478"/>
      <c r="M527" s="2457"/>
      <c r="N527" s="2458"/>
      <c r="O527" s="478"/>
      <c r="P527" s="478"/>
      <c r="Q527" s="478"/>
      <c r="V527" s="211"/>
      <c r="W527" s="211"/>
      <c r="X527" s="211"/>
      <c r="Y527" s="211"/>
      <c r="Z527" s="211"/>
      <c r="AA527" s="21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4"/>
      <c r="BW527" s="214"/>
      <c r="BX527" s="214"/>
      <c r="BY527" s="214"/>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457"/>
      <c r="D528" s="2458"/>
      <c r="E528" s="478"/>
      <c r="F528" s="478"/>
      <c r="G528" s="478"/>
      <c r="H528" s="2457"/>
      <c r="I528" s="2458"/>
      <c r="J528" s="478"/>
      <c r="K528" s="478"/>
      <c r="L528" s="478"/>
      <c r="M528" s="2457"/>
      <c r="N528" s="2458"/>
      <c r="O528" s="478"/>
      <c r="P528" s="478"/>
      <c r="Q528" s="478"/>
      <c r="V528" s="211"/>
      <c r="W528" s="211"/>
      <c r="X528" s="211"/>
      <c r="Y528" s="211"/>
      <c r="Z528" s="211"/>
      <c r="AA528" s="21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4"/>
      <c r="BW528" s="214"/>
      <c r="BX528" s="214"/>
      <c r="BY528" s="214"/>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457"/>
      <c r="D529" s="2458"/>
      <c r="E529" s="478"/>
      <c r="F529" s="478"/>
      <c r="G529" s="478"/>
      <c r="H529" s="2457"/>
      <c r="I529" s="2458"/>
      <c r="J529" s="478"/>
      <c r="K529" s="478"/>
      <c r="L529" s="478"/>
      <c r="M529" s="2457"/>
      <c r="N529" s="2458"/>
      <c r="O529" s="478"/>
      <c r="P529" s="478"/>
      <c r="Q529" s="478"/>
      <c r="V529" s="211"/>
      <c r="W529" s="211"/>
      <c r="X529" s="211"/>
      <c r="Y529" s="211"/>
      <c r="Z529" s="211"/>
      <c r="AA529" s="21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4"/>
      <c r="BW529" s="214"/>
      <c r="BX529" s="214"/>
      <c r="BY529" s="214"/>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457"/>
      <c r="D530" s="2458"/>
      <c r="E530" s="478"/>
      <c r="F530" s="478"/>
      <c r="G530" s="478"/>
      <c r="H530" s="2457"/>
      <c r="I530" s="2458"/>
      <c r="J530" s="478"/>
      <c r="K530" s="478"/>
      <c r="L530" s="478"/>
      <c r="M530" s="2457"/>
      <c r="N530" s="2458"/>
      <c r="O530" s="478"/>
      <c r="P530" s="478"/>
      <c r="Q530" s="478"/>
      <c r="V530" s="211"/>
      <c r="W530" s="211"/>
      <c r="X530" s="211"/>
      <c r="Y530" s="211"/>
      <c r="Z530" s="211"/>
      <c r="AA530" s="21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4"/>
      <c r="BW530" s="214"/>
      <c r="BX530" s="214"/>
      <c r="BY530" s="214"/>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457"/>
      <c r="D531" s="2458"/>
      <c r="E531" s="478"/>
      <c r="F531" s="478"/>
      <c r="G531" s="478"/>
      <c r="H531" s="2457"/>
      <c r="I531" s="2458"/>
      <c r="J531" s="478"/>
      <c r="K531" s="478"/>
      <c r="L531" s="478"/>
      <c r="M531" s="2457"/>
      <c r="N531" s="2458"/>
      <c r="O531" s="478"/>
      <c r="P531" s="478"/>
      <c r="Q531" s="478"/>
      <c r="V531" s="211"/>
      <c r="W531" s="211"/>
      <c r="X531" s="211"/>
      <c r="Y531" s="211"/>
      <c r="Z531" s="211"/>
      <c r="AA531" s="21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4"/>
      <c r="BW531" s="214"/>
      <c r="BX531" s="214"/>
      <c r="BY531" s="214"/>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457"/>
      <c r="D532" s="2458"/>
      <c r="E532" s="478"/>
      <c r="F532" s="478"/>
      <c r="G532" s="478"/>
      <c r="H532" s="2457"/>
      <c r="I532" s="2458"/>
      <c r="J532" s="478"/>
      <c r="K532" s="478"/>
      <c r="L532" s="478"/>
      <c r="M532" s="2457"/>
      <c r="N532" s="2458"/>
      <c r="O532" s="478"/>
      <c r="P532" s="478"/>
      <c r="Q532" s="478"/>
      <c r="V532" s="211"/>
      <c r="W532" s="211"/>
      <c r="X532" s="211"/>
      <c r="Y532" s="211"/>
      <c r="Z532" s="211"/>
      <c r="AA532" s="21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4"/>
      <c r="BW532" s="214"/>
      <c r="BX532" s="214"/>
      <c r="BY532" s="214"/>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457"/>
      <c r="D533" s="2458"/>
      <c r="E533" s="478"/>
      <c r="F533" s="478"/>
      <c r="G533" s="478"/>
      <c r="H533" s="2457"/>
      <c r="I533" s="2458"/>
      <c r="J533" s="478"/>
      <c r="K533" s="478"/>
      <c r="L533" s="478"/>
      <c r="M533" s="2457"/>
      <c r="N533" s="2458"/>
      <c r="O533" s="478"/>
      <c r="P533" s="478"/>
      <c r="Q533" s="478"/>
      <c r="V533" s="211"/>
      <c r="W533" s="211"/>
      <c r="X533" s="211"/>
      <c r="Y533" s="211"/>
      <c r="Z533" s="211"/>
      <c r="AA533" s="21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4"/>
      <c r="BW533" s="214"/>
      <c r="BX533" s="214"/>
      <c r="BY533" s="214"/>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457"/>
      <c r="D534" s="2458"/>
      <c r="E534" s="478"/>
      <c r="F534" s="478"/>
      <c r="G534" s="478"/>
      <c r="H534" s="2457"/>
      <c r="I534" s="2458"/>
      <c r="J534" s="478"/>
      <c r="K534" s="478"/>
      <c r="L534" s="478"/>
      <c r="M534" s="2457"/>
      <c r="N534" s="2458"/>
      <c r="O534" s="478"/>
      <c r="P534" s="478"/>
      <c r="Q534" s="478"/>
      <c r="V534" s="211"/>
      <c r="W534" s="211"/>
      <c r="X534" s="211"/>
      <c r="Y534" s="211"/>
      <c r="Z534" s="211"/>
      <c r="AA534" s="21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4"/>
      <c r="BW534" s="214"/>
      <c r="BX534" s="214"/>
      <c r="BY534" s="214"/>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457"/>
      <c r="D535" s="2458"/>
      <c r="E535" s="478"/>
      <c r="F535" s="478"/>
      <c r="G535" s="478"/>
      <c r="H535" s="2457"/>
      <c r="I535" s="2458"/>
      <c r="J535" s="478"/>
      <c r="K535" s="478"/>
      <c r="L535" s="478"/>
      <c r="M535" s="2457"/>
      <c r="N535" s="2458"/>
      <c r="O535" s="478"/>
      <c r="P535" s="478"/>
      <c r="Q535" s="478"/>
      <c r="V535" s="211"/>
      <c r="W535" s="211"/>
      <c r="X535" s="211"/>
      <c r="Y535" s="211"/>
      <c r="Z535" s="211"/>
      <c r="AA535" s="21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4"/>
      <c r="BW535" s="214"/>
      <c r="BX535" s="214"/>
      <c r="BY535" s="214"/>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457"/>
      <c r="D536" s="2458"/>
      <c r="E536" s="478"/>
      <c r="F536" s="478"/>
      <c r="G536" s="478"/>
      <c r="H536" s="2457"/>
      <c r="I536" s="2458"/>
      <c r="J536" s="478"/>
      <c r="K536" s="478"/>
      <c r="L536" s="478"/>
      <c r="M536" s="2457"/>
      <c r="N536" s="2458"/>
      <c r="O536" s="478"/>
      <c r="P536" s="478"/>
      <c r="Q536" s="478"/>
      <c r="V536" s="211"/>
      <c r="W536" s="211"/>
      <c r="X536" s="211"/>
      <c r="Y536" s="211"/>
      <c r="Z536" s="211"/>
      <c r="AA536" s="21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4"/>
      <c r="BW536" s="214"/>
      <c r="BX536" s="214"/>
      <c r="BY536" s="214"/>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457"/>
      <c r="D537" s="2458"/>
      <c r="E537" s="478"/>
      <c r="F537" s="478"/>
      <c r="G537" s="478"/>
      <c r="H537" s="2457"/>
      <c r="I537" s="2458"/>
      <c r="J537" s="478"/>
      <c r="K537" s="478"/>
      <c r="L537" s="478"/>
      <c r="M537" s="2457"/>
      <c r="N537" s="2458"/>
      <c r="O537" s="478"/>
      <c r="P537" s="478"/>
      <c r="Q537" s="478"/>
      <c r="V537" s="211"/>
      <c r="W537" s="211"/>
      <c r="X537" s="211"/>
      <c r="Y537" s="211"/>
      <c r="Z537" s="211"/>
      <c r="AA537" s="21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4"/>
      <c r="BW537" s="214"/>
      <c r="BX537" s="214"/>
      <c r="BY537" s="214"/>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457"/>
      <c r="D538" s="2458"/>
      <c r="E538" s="478"/>
      <c r="F538" s="478"/>
      <c r="G538" s="478"/>
      <c r="H538" s="2457"/>
      <c r="I538" s="2458"/>
      <c r="J538" s="478"/>
      <c r="K538" s="478"/>
      <c r="L538" s="478"/>
      <c r="M538" s="2457"/>
      <c r="N538" s="2458"/>
      <c r="O538" s="478"/>
      <c r="P538" s="478"/>
      <c r="Q538" s="478"/>
      <c r="V538" s="211"/>
      <c r="W538" s="211"/>
      <c r="X538" s="211"/>
      <c r="Y538" s="211"/>
      <c r="Z538" s="211"/>
      <c r="AA538" s="21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4"/>
      <c r="BW538" s="214"/>
      <c r="BX538" s="214"/>
      <c r="BY538" s="214"/>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457"/>
      <c r="D539" s="2458"/>
      <c r="E539" s="478"/>
      <c r="F539" s="478"/>
      <c r="G539" s="478"/>
      <c r="H539" s="2457"/>
      <c r="I539" s="2458"/>
      <c r="J539" s="478"/>
      <c r="K539" s="478"/>
      <c r="L539" s="478"/>
      <c r="M539" s="2457"/>
      <c r="N539" s="2458"/>
      <c r="O539" s="478"/>
      <c r="P539" s="478"/>
      <c r="Q539" s="478"/>
      <c r="V539" s="211"/>
      <c r="W539" s="211"/>
      <c r="X539" s="211"/>
      <c r="Y539" s="211"/>
      <c r="Z539" s="211"/>
      <c r="AA539" s="21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4"/>
      <c r="BW539" s="214"/>
      <c r="BX539" s="214"/>
      <c r="BY539" s="214"/>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457"/>
      <c r="D540" s="2458"/>
      <c r="E540" s="478"/>
      <c r="F540" s="478"/>
      <c r="G540" s="478"/>
      <c r="H540" s="2457"/>
      <c r="I540" s="2458"/>
      <c r="J540" s="478"/>
      <c r="K540" s="478"/>
      <c r="L540" s="478"/>
      <c r="M540" s="2457"/>
      <c r="N540" s="2458"/>
      <c r="O540" s="478"/>
      <c r="P540" s="478"/>
      <c r="Q540" s="478"/>
      <c r="V540" s="211"/>
      <c r="W540" s="211"/>
      <c r="X540" s="211"/>
      <c r="Y540" s="211"/>
      <c r="Z540" s="211"/>
      <c r="AA540" s="21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4"/>
      <c r="BW540" s="214"/>
      <c r="BX540" s="214"/>
      <c r="BY540" s="214"/>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457"/>
      <c r="D541" s="2458"/>
      <c r="E541" s="478"/>
      <c r="F541" s="478"/>
      <c r="G541" s="478"/>
      <c r="H541" s="2457"/>
      <c r="I541" s="2458"/>
      <c r="J541" s="478"/>
      <c r="K541" s="478"/>
      <c r="L541" s="478"/>
      <c r="M541" s="2457"/>
      <c r="N541" s="2458"/>
      <c r="O541" s="478"/>
      <c r="P541" s="478"/>
      <c r="Q541" s="478"/>
      <c r="V541" s="211"/>
      <c r="W541" s="211"/>
      <c r="X541" s="211"/>
      <c r="Y541" s="211"/>
      <c r="Z541" s="211"/>
      <c r="AA541" s="21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4"/>
      <c r="BW541" s="214"/>
      <c r="BX541" s="214"/>
      <c r="BY541" s="214"/>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457"/>
      <c r="D542" s="2458"/>
      <c r="E542" s="478"/>
      <c r="F542" s="478"/>
      <c r="G542" s="478"/>
      <c r="H542" s="2457"/>
      <c r="I542" s="2458"/>
      <c r="J542" s="478"/>
      <c r="K542" s="478"/>
      <c r="L542" s="478"/>
      <c r="M542" s="2457"/>
      <c r="N542" s="2458"/>
      <c r="O542" s="478"/>
      <c r="P542" s="478"/>
      <c r="Q542" s="478"/>
      <c r="V542" s="211"/>
      <c r="W542" s="211"/>
      <c r="X542" s="211"/>
      <c r="Y542" s="211"/>
      <c r="Z542" s="211"/>
      <c r="AA542" s="21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4"/>
      <c r="BW542" s="214"/>
      <c r="BX542" s="214"/>
      <c r="BY542" s="214"/>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457"/>
      <c r="D543" s="2458"/>
      <c r="E543" s="478"/>
      <c r="F543" s="478"/>
      <c r="G543" s="478"/>
      <c r="H543" s="2457"/>
      <c r="I543" s="2458"/>
      <c r="J543" s="478"/>
      <c r="K543" s="478"/>
      <c r="L543" s="478"/>
      <c r="M543" s="2457"/>
      <c r="N543" s="2458"/>
      <c r="O543" s="478"/>
      <c r="P543" s="478"/>
      <c r="Q543" s="478"/>
      <c r="V543" s="211"/>
      <c r="W543" s="211"/>
      <c r="X543" s="211"/>
      <c r="Y543" s="211"/>
      <c r="Z543" s="211"/>
      <c r="AA543" s="21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4"/>
      <c r="BW543" s="214"/>
      <c r="BX543" s="214"/>
      <c r="BY543" s="214"/>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457"/>
      <c r="D544" s="2458"/>
      <c r="E544" s="478"/>
      <c r="F544" s="478"/>
      <c r="G544" s="478"/>
      <c r="H544" s="2457"/>
      <c r="I544" s="2458"/>
      <c r="J544" s="478"/>
      <c r="K544" s="478"/>
      <c r="L544" s="478"/>
      <c r="M544" s="2457"/>
      <c r="N544" s="2458"/>
      <c r="O544" s="478"/>
      <c r="P544" s="478"/>
      <c r="Q544" s="478"/>
      <c r="V544" s="211"/>
      <c r="W544" s="211"/>
      <c r="X544" s="211"/>
      <c r="Y544" s="211"/>
      <c r="Z544" s="211"/>
      <c r="AA544" s="21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4"/>
      <c r="BW544" s="214"/>
      <c r="BX544" s="214"/>
      <c r="BY544" s="214"/>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457"/>
      <c r="D545" s="2458"/>
      <c r="E545" s="478"/>
      <c r="F545" s="478"/>
      <c r="G545" s="478"/>
      <c r="H545" s="2457"/>
      <c r="I545" s="2458"/>
      <c r="J545" s="478"/>
      <c r="K545" s="478"/>
      <c r="L545" s="478"/>
      <c r="M545" s="2457"/>
      <c r="N545" s="2458"/>
      <c r="O545" s="478"/>
      <c r="P545" s="478"/>
      <c r="Q545" s="478"/>
      <c r="V545" s="211"/>
      <c r="W545" s="211"/>
      <c r="X545" s="211"/>
      <c r="Y545" s="211"/>
      <c r="Z545" s="211"/>
      <c r="AA545" s="21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4"/>
      <c r="BW545" s="214"/>
      <c r="BX545" s="214"/>
      <c r="BY545" s="214"/>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457"/>
      <c r="D546" s="2458"/>
      <c r="E546" s="478"/>
      <c r="F546" s="478"/>
      <c r="G546" s="478"/>
      <c r="H546" s="2457"/>
      <c r="I546" s="2458"/>
      <c r="J546" s="478"/>
      <c r="K546" s="478"/>
      <c r="L546" s="478"/>
      <c r="M546" s="2457"/>
      <c r="N546" s="2458"/>
      <c r="O546" s="478"/>
      <c r="P546" s="478"/>
      <c r="Q546" s="478"/>
      <c r="V546" s="211"/>
      <c r="W546" s="211"/>
      <c r="X546" s="211"/>
      <c r="Y546" s="211"/>
      <c r="Z546" s="211"/>
      <c r="AA546" s="21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4"/>
      <c r="BW546" s="214"/>
      <c r="BX546" s="214"/>
      <c r="BY546" s="214"/>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457"/>
      <c r="D547" s="2458"/>
      <c r="E547" s="478"/>
      <c r="F547" s="478"/>
      <c r="G547" s="478"/>
      <c r="H547" s="2457"/>
      <c r="I547" s="2458"/>
      <c r="J547" s="478"/>
      <c r="K547" s="478"/>
      <c r="L547" s="478"/>
      <c r="M547" s="2457"/>
      <c r="N547" s="2458"/>
      <c r="O547" s="478"/>
      <c r="P547" s="478"/>
      <c r="Q547" s="478"/>
      <c r="V547" s="211"/>
      <c r="W547" s="211"/>
      <c r="X547" s="211"/>
      <c r="Y547" s="211"/>
      <c r="Z547" s="211"/>
      <c r="AA547" s="21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4"/>
      <c r="BW547" s="214"/>
      <c r="BX547" s="214"/>
      <c r="BY547" s="214"/>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457"/>
      <c r="D548" s="2458"/>
      <c r="E548" s="478"/>
      <c r="F548" s="478"/>
      <c r="G548" s="478"/>
      <c r="H548" s="2457"/>
      <c r="I548" s="2458"/>
      <c r="J548" s="478"/>
      <c r="K548" s="478"/>
      <c r="L548" s="478"/>
      <c r="M548" s="2457"/>
      <c r="N548" s="2458"/>
      <c r="O548" s="478"/>
      <c r="P548" s="478"/>
      <c r="Q548" s="478"/>
      <c r="V548" s="211"/>
      <c r="W548" s="211"/>
      <c r="X548" s="211"/>
      <c r="Y548" s="211"/>
      <c r="Z548" s="211"/>
      <c r="AA548" s="21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4"/>
      <c r="BW548" s="214"/>
      <c r="BX548" s="214"/>
      <c r="BY548" s="214"/>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457"/>
      <c r="D549" s="2458"/>
      <c r="E549" s="478"/>
      <c r="F549" s="478"/>
      <c r="G549" s="478"/>
      <c r="H549" s="2457"/>
      <c r="I549" s="2458"/>
      <c r="J549" s="478"/>
      <c r="K549" s="478"/>
      <c r="L549" s="478"/>
      <c r="M549" s="2457"/>
      <c r="N549" s="2458"/>
      <c r="O549" s="478"/>
      <c r="P549" s="478"/>
      <c r="Q549" s="478"/>
      <c r="V549" s="211"/>
      <c r="W549" s="211"/>
      <c r="X549" s="211"/>
      <c r="Y549" s="211"/>
      <c r="Z549" s="211"/>
      <c r="AA549" s="21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4"/>
      <c r="BW549" s="214"/>
      <c r="BX549" s="214"/>
      <c r="BY549" s="214"/>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457"/>
      <c r="D550" s="2458"/>
      <c r="E550" s="478"/>
      <c r="F550" s="478"/>
      <c r="G550" s="478"/>
      <c r="H550" s="2457"/>
      <c r="I550" s="2458"/>
      <c r="J550" s="478"/>
      <c r="K550" s="478"/>
      <c r="L550" s="478"/>
      <c r="M550" s="2457"/>
      <c r="N550" s="2458"/>
      <c r="O550" s="478"/>
      <c r="P550" s="478"/>
      <c r="Q550" s="478"/>
      <c r="V550" s="211"/>
      <c r="W550" s="211"/>
      <c r="X550" s="211"/>
      <c r="Y550" s="211"/>
      <c r="Z550" s="211"/>
      <c r="AA550" s="21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4"/>
      <c r="BW550" s="214"/>
      <c r="BX550" s="214"/>
      <c r="BY550" s="214"/>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457"/>
      <c r="D551" s="2458"/>
      <c r="E551" s="478"/>
      <c r="F551" s="478"/>
      <c r="G551" s="478"/>
      <c r="H551" s="2457"/>
      <c r="I551" s="2458"/>
      <c r="J551" s="478"/>
      <c r="K551" s="478"/>
      <c r="L551" s="478"/>
      <c r="M551" s="2457"/>
      <c r="N551" s="2458"/>
      <c r="O551" s="478"/>
      <c r="P551" s="478"/>
      <c r="Q551" s="478"/>
      <c r="V551" s="211"/>
      <c r="W551" s="211"/>
      <c r="X551" s="211"/>
      <c r="Y551" s="211"/>
      <c r="Z551" s="211"/>
      <c r="AA551" s="21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4"/>
      <c r="BW551" s="214"/>
      <c r="BX551" s="214"/>
      <c r="BY551" s="214"/>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457"/>
      <c r="D552" s="2458"/>
      <c r="E552" s="478"/>
      <c r="F552" s="478"/>
      <c r="G552" s="478"/>
      <c r="H552" s="2457"/>
      <c r="I552" s="2458"/>
      <c r="J552" s="478"/>
      <c r="K552" s="478"/>
      <c r="L552" s="478"/>
      <c r="M552" s="2457"/>
      <c r="N552" s="2458"/>
      <c r="O552" s="478"/>
      <c r="P552" s="478"/>
      <c r="Q552" s="478"/>
      <c r="V552" s="211"/>
      <c r="W552" s="211"/>
      <c r="X552" s="211"/>
      <c r="Y552" s="211"/>
      <c r="Z552" s="211"/>
      <c r="AA552" s="21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4"/>
      <c r="BW552" s="214"/>
      <c r="BX552" s="214"/>
      <c r="BY552" s="214"/>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457"/>
      <c r="D553" s="2458"/>
      <c r="E553" s="478"/>
      <c r="F553" s="478"/>
      <c r="G553" s="478"/>
      <c r="H553" s="2457"/>
      <c r="I553" s="2458"/>
      <c r="J553" s="478"/>
      <c r="K553" s="478"/>
      <c r="L553" s="478"/>
      <c r="M553" s="2457"/>
      <c r="N553" s="2458"/>
      <c r="O553" s="478"/>
      <c r="P553" s="478"/>
      <c r="Q553" s="478"/>
      <c r="V553" s="211"/>
      <c r="W553" s="211"/>
      <c r="X553" s="211"/>
      <c r="Y553" s="211"/>
      <c r="Z553" s="211"/>
      <c r="AA553" s="21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4"/>
      <c r="BW553" s="214"/>
      <c r="BX553" s="214"/>
      <c r="BY553" s="214"/>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457"/>
      <c r="D554" s="2458"/>
      <c r="E554" s="478"/>
      <c r="F554" s="478"/>
      <c r="G554" s="478"/>
      <c r="H554" s="2457"/>
      <c r="I554" s="2458"/>
      <c r="J554" s="478"/>
      <c r="K554" s="478"/>
      <c r="L554" s="478"/>
      <c r="M554" s="2457"/>
      <c r="N554" s="2458"/>
      <c r="O554" s="478"/>
      <c r="P554" s="478"/>
      <c r="Q554" s="478"/>
      <c r="V554" s="211"/>
      <c r="W554" s="211"/>
      <c r="X554" s="211"/>
      <c r="Y554" s="211"/>
      <c r="Z554" s="211"/>
      <c r="AA554" s="21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4"/>
      <c r="BW554" s="214"/>
      <c r="BX554" s="214"/>
      <c r="BY554" s="214"/>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457"/>
      <c r="D555" s="2458"/>
      <c r="E555" s="478"/>
      <c r="F555" s="478"/>
      <c r="G555" s="478"/>
      <c r="H555" s="2457"/>
      <c r="I555" s="2458"/>
      <c r="J555" s="478"/>
      <c r="K555" s="478"/>
      <c r="L555" s="478"/>
      <c r="M555" s="2457"/>
      <c r="N555" s="2458"/>
      <c r="O555" s="478"/>
      <c r="P555" s="478"/>
      <c r="Q555" s="478"/>
      <c r="V555" s="211"/>
      <c r="W555" s="211"/>
      <c r="X555" s="211"/>
      <c r="Y555" s="211"/>
      <c r="Z555" s="211"/>
      <c r="AA555" s="21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4"/>
      <c r="BW555" s="214"/>
      <c r="BX555" s="214"/>
      <c r="BY555" s="214"/>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457"/>
      <c r="D556" s="2458"/>
      <c r="E556" s="478"/>
      <c r="F556" s="478"/>
      <c r="G556" s="478"/>
      <c r="H556" s="2457"/>
      <c r="I556" s="2458"/>
      <c r="J556" s="478"/>
      <c r="K556" s="478"/>
      <c r="L556" s="478"/>
      <c r="M556" s="2457"/>
      <c r="N556" s="2458"/>
      <c r="O556" s="478"/>
      <c r="P556" s="478"/>
      <c r="Q556" s="478"/>
      <c r="V556" s="211"/>
      <c r="W556" s="211"/>
      <c r="X556" s="211"/>
      <c r="Y556" s="211"/>
      <c r="Z556" s="211"/>
      <c r="AA556" s="21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4"/>
      <c r="BW556" s="214"/>
      <c r="BX556" s="214"/>
      <c r="BY556" s="214"/>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457"/>
      <c r="D557" s="2458"/>
      <c r="E557" s="478"/>
      <c r="F557" s="478"/>
      <c r="G557" s="478"/>
      <c r="H557" s="2457"/>
      <c r="I557" s="2458"/>
      <c r="J557" s="478"/>
      <c r="K557" s="478"/>
      <c r="L557" s="478"/>
      <c r="M557" s="2457"/>
      <c r="N557" s="2458"/>
      <c r="O557" s="478"/>
      <c r="P557" s="478"/>
      <c r="Q557" s="478"/>
      <c r="V557" s="211"/>
      <c r="W557" s="211"/>
      <c r="X557" s="211"/>
      <c r="Y557" s="211"/>
      <c r="Z557" s="211"/>
      <c r="AA557" s="21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4"/>
      <c r="BW557" s="214"/>
      <c r="BX557" s="214"/>
      <c r="BY557" s="214"/>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457"/>
      <c r="D558" s="2458"/>
      <c r="E558" s="478"/>
      <c r="F558" s="478"/>
      <c r="G558" s="478"/>
      <c r="H558" s="2457"/>
      <c r="I558" s="2458"/>
      <c r="J558" s="478"/>
      <c r="K558" s="478"/>
      <c r="L558" s="478"/>
      <c r="M558" s="2457"/>
      <c r="N558" s="2458"/>
      <c r="O558" s="478"/>
      <c r="P558" s="478"/>
      <c r="Q558" s="478"/>
      <c r="V558" s="211"/>
      <c r="W558" s="211"/>
      <c r="X558" s="211"/>
      <c r="Y558" s="211"/>
      <c r="Z558" s="211"/>
      <c r="AA558" s="21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4"/>
      <c r="BW558" s="214"/>
      <c r="BX558" s="214"/>
      <c r="BY558" s="214"/>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457"/>
      <c r="D559" s="2458"/>
      <c r="E559" s="478"/>
      <c r="F559" s="478"/>
      <c r="G559" s="478"/>
      <c r="H559" s="2457"/>
      <c r="I559" s="2458"/>
      <c r="J559" s="478"/>
      <c r="K559" s="478"/>
      <c r="L559" s="478"/>
      <c r="M559" s="2457"/>
      <c r="N559" s="2458"/>
      <c r="O559" s="478"/>
      <c r="P559" s="478"/>
      <c r="Q559" s="478"/>
      <c r="V559" s="211"/>
      <c r="W559" s="211"/>
      <c r="X559" s="211"/>
      <c r="Y559" s="211"/>
      <c r="Z559" s="211"/>
      <c r="AA559" s="21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4"/>
      <c r="BW559" s="214"/>
      <c r="BX559" s="214"/>
      <c r="BY559" s="214"/>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457"/>
      <c r="D560" s="2458"/>
      <c r="E560" s="478"/>
      <c r="F560" s="478"/>
      <c r="G560" s="478"/>
      <c r="H560" s="2457"/>
      <c r="I560" s="2458"/>
      <c r="J560" s="478"/>
      <c r="K560" s="478"/>
      <c r="L560" s="478"/>
      <c r="M560" s="2457"/>
      <c r="N560" s="2458"/>
      <c r="O560" s="478"/>
      <c r="P560" s="478"/>
      <c r="Q560" s="478"/>
      <c r="V560" s="211"/>
      <c r="W560" s="211"/>
      <c r="X560" s="211"/>
      <c r="Y560" s="211"/>
      <c r="Z560" s="211"/>
      <c r="AA560" s="21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4"/>
      <c r="BW560" s="214"/>
      <c r="BX560" s="214"/>
      <c r="BY560" s="214"/>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457"/>
      <c r="D561" s="2458"/>
      <c r="E561" s="478"/>
      <c r="F561" s="478"/>
      <c r="G561" s="478"/>
      <c r="H561" s="2457"/>
      <c r="I561" s="2458"/>
      <c r="J561" s="478"/>
      <c r="K561" s="478"/>
      <c r="L561" s="478"/>
      <c r="M561" s="2457"/>
      <c r="N561" s="2458"/>
      <c r="O561" s="478"/>
      <c r="P561" s="478"/>
      <c r="Q561" s="478"/>
      <c r="V561" s="211"/>
      <c r="W561" s="211"/>
      <c r="X561" s="211"/>
      <c r="Y561" s="211"/>
      <c r="Z561" s="211"/>
      <c r="AA561" s="21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4"/>
      <c r="BW561" s="214"/>
      <c r="BX561" s="214"/>
      <c r="BY561" s="214"/>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457"/>
      <c r="D562" s="2458"/>
      <c r="E562" s="478"/>
      <c r="F562" s="478"/>
      <c r="G562" s="478"/>
      <c r="H562" s="2457"/>
      <c r="I562" s="2458"/>
      <c r="J562" s="478"/>
      <c r="K562" s="478"/>
      <c r="L562" s="478"/>
      <c r="M562" s="2457"/>
      <c r="N562" s="2458"/>
      <c r="O562" s="478"/>
      <c r="P562" s="478"/>
      <c r="Q562" s="478"/>
      <c r="V562" s="211"/>
      <c r="W562" s="211"/>
      <c r="X562" s="211"/>
      <c r="Y562" s="211"/>
      <c r="Z562" s="211"/>
      <c r="AA562" s="21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4"/>
      <c r="BW562" s="214"/>
      <c r="BX562" s="214"/>
      <c r="BY562" s="214"/>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457"/>
      <c r="D563" s="2458"/>
      <c r="E563" s="478"/>
      <c r="F563" s="478"/>
      <c r="G563" s="478"/>
      <c r="H563" s="2457"/>
      <c r="I563" s="2458"/>
      <c r="J563" s="478"/>
      <c r="K563" s="478"/>
      <c r="L563" s="478"/>
      <c r="M563" s="2457"/>
      <c r="N563" s="2458"/>
      <c r="O563" s="478"/>
      <c r="P563" s="478"/>
      <c r="Q563" s="478"/>
      <c r="V563" s="211"/>
      <c r="W563" s="211"/>
      <c r="X563" s="211"/>
      <c r="Y563" s="211"/>
      <c r="Z563" s="211"/>
      <c r="AA563" s="21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4"/>
      <c r="BW563" s="214"/>
      <c r="BX563" s="214"/>
      <c r="BY563" s="214"/>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457"/>
      <c r="D564" s="2458"/>
      <c r="E564" s="478"/>
      <c r="F564" s="478"/>
      <c r="G564" s="478"/>
      <c r="H564" s="2457"/>
      <c r="I564" s="2458"/>
      <c r="J564" s="478"/>
      <c r="K564" s="478"/>
      <c r="L564" s="478"/>
      <c r="M564" s="2457"/>
      <c r="N564" s="2458"/>
      <c r="O564" s="478"/>
      <c r="P564" s="478"/>
      <c r="Q564" s="478"/>
      <c r="V564" s="211"/>
      <c r="W564" s="211"/>
      <c r="X564" s="211"/>
      <c r="Y564" s="211"/>
      <c r="Z564" s="211"/>
      <c r="AA564" s="21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4"/>
      <c r="BW564" s="214"/>
      <c r="BX564" s="214"/>
      <c r="BY564" s="214"/>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457"/>
      <c r="D565" s="2458"/>
      <c r="E565" s="478"/>
      <c r="F565" s="478"/>
      <c r="G565" s="478"/>
      <c r="H565" s="2457"/>
      <c r="I565" s="2458"/>
      <c r="J565" s="478"/>
      <c r="K565" s="478"/>
      <c r="L565" s="478"/>
      <c r="M565" s="2457"/>
      <c r="N565" s="2458"/>
      <c r="O565" s="478"/>
      <c r="P565" s="478"/>
      <c r="Q565" s="478"/>
      <c r="V565" s="211"/>
      <c r="W565" s="211"/>
      <c r="X565" s="211"/>
      <c r="Y565" s="211"/>
      <c r="Z565" s="211"/>
      <c r="AA565" s="21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4"/>
      <c r="BW565" s="214"/>
      <c r="BX565" s="214"/>
      <c r="BY565" s="214"/>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457"/>
      <c r="D566" s="2458"/>
      <c r="E566" s="478"/>
      <c r="F566" s="478"/>
      <c r="G566" s="478"/>
      <c r="H566" s="2457"/>
      <c r="I566" s="2458"/>
      <c r="J566" s="478"/>
      <c r="K566" s="478"/>
      <c r="L566" s="478"/>
      <c r="M566" s="2457"/>
      <c r="N566" s="2458"/>
      <c r="O566" s="478"/>
      <c r="P566" s="478"/>
      <c r="Q566" s="478"/>
      <c r="V566" s="211"/>
      <c r="W566" s="211"/>
      <c r="X566" s="211"/>
      <c r="Y566" s="211"/>
      <c r="Z566" s="211"/>
      <c r="AA566" s="21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4"/>
      <c r="BW566" s="214"/>
      <c r="BX566" s="214"/>
      <c r="BY566" s="214"/>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457"/>
      <c r="D567" s="2458"/>
      <c r="E567" s="478"/>
      <c r="F567" s="478"/>
      <c r="G567" s="478"/>
      <c r="H567" s="2457"/>
      <c r="I567" s="2458"/>
      <c r="J567" s="478"/>
      <c r="K567" s="478"/>
      <c r="L567" s="478"/>
      <c r="M567" s="2457"/>
      <c r="N567" s="2458"/>
      <c r="O567" s="478"/>
      <c r="P567" s="478"/>
      <c r="Q567" s="478"/>
      <c r="V567" s="211"/>
      <c r="W567" s="211"/>
      <c r="X567" s="211"/>
      <c r="Y567" s="211"/>
      <c r="Z567" s="211"/>
      <c r="AA567" s="21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4"/>
      <c r="BW567" s="214"/>
      <c r="BX567" s="214"/>
      <c r="BY567" s="214"/>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457"/>
      <c r="D568" s="2458"/>
      <c r="E568" s="478"/>
      <c r="F568" s="478"/>
      <c r="G568" s="478"/>
      <c r="H568" s="2457"/>
      <c r="I568" s="2458"/>
      <c r="J568" s="478"/>
      <c r="K568" s="478"/>
      <c r="L568" s="478"/>
      <c r="M568" s="2457"/>
      <c r="N568" s="2458"/>
      <c r="O568" s="478"/>
      <c r="P568" s="478"/>
      <c r="Q568" s="478"/>
      <c r="V568" s="211"/>
      <c r="W568" s="211"/>
      <c r="X568" s="211"/>
      <c r="Y568" s="211"/>
      <c r="Z568" s="211"/>
      <c r="AA568" s="21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4"/>
      <c r="BW568" s="214"/>
      <c r="BX568" s="214"/>
      <c r="BY568" s="214"/>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457"/>
      <c r="D569" s="2458"/>
      <c r="E569" s="478"/>
      <c r="F569" s="478"/>
      <c r="G569" s="478"/>
      <c r="H569" s="2457"/>
      <c r="I569" s="2458"/>
      <c r="J569" s="478"/>
      <c r="K569" s="478"/>
      <c r="L569" s="478"/>
      <c r="M569" s="2457"/>
      <c r="N569" s="2458"/>
      <c r="O569" s="478"/>
      <c r="P569" s="478"/>
      <c r="Q569" s="478"/>
      <c r="V569" s="211"/>
      <c r="W569" s="211"/>
      <c r="X569" s="211"/>
      <c r="Y569" s="211"/>
      <c r="Z569" s="211"/>
      <c r="AA569" s="21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4"/>
      <c r="BW569" s="214"/>
      <c r="BX569" s="214"/>
      <c r="BY569" s="214"/>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457"/>
      <c r="D570" s="2458"/>
      <c r="E570" s="478"/>
      <c r="F570" s="478"/>
      <c r="G570" s="478"/>
      <c r="H570" s="2457"/>
      <c r="I570" s="2458"/>
      <c r="J570" s="478"/>
      <c r="K570" s="478"/>
      <c r="L570" s="478"/>
      <c r="M570" s="2457"/>
      <c r="N570" s="2458"/>
      <c r="O570" s="478"/>
      <c r="P570" s="478"/>
      <c r="Q570" s="478"/>
      <c r="V570" s="211"/>
      <c r="W570" s="211"/>
      <c r="X570" s="211"/>
      <c r="Y570" s="211"/>
      <c r="Z570" s="211"/>
      <c r="AA570" s="21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4"/>
      <c r="BW570" s="214"/>
      <c r="BX570" s="214"/>
      <c r="BY570" s="214"/>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457"/>
      <c r="D571" s="2458"/>
      <c r="E571" s="478"/>
      <c r="F571" s="478"/>
      <c r="G571" s="478"/>
      <c r="H571" s="2457"/>
      <c r="I571" s="2458"/>
      <c r="J571" s="478"/>
      <c r="K571" s="478"/>
      <c r="L571" s="478"/>
      <c r="M571" s="2457"/>
      <c r="N571" s="2458"/>
      <c r="O571" s="478"/>
      <c r="P571" s="478"/>
      <c r="Q571" s="478"/>
      <c r="V571" s="211"/>
      <c r="W571" s="211"/>
      <c r="X571" s="211"/>
      <c r="Y571" s="211"/>
      <c r="Z571" s="211"/>
      <c r="AA571" s="21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4"/>
      <c r="BW571" s="214"/>
      <c r="BX571" s="214"/>
      <c r="BY571" s="214"/>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457"/>
      <c r="D572" s="2458"/>
      <c r="E572" s="478"/>
      <c r="F572" s="478"/>
      <c r="G572" s="478"/>
      <c r="H572" s="2457"/>
      <c r="I572" s="2458"/>
      <c r="J572" s="478"/>
      <c r="K572" s="478"/>
      <c r="L572" s="478"/>
      <c r="M572" s="2457"/>
      <c r="N572" s="2458"/>
      <c r="O572" s="478"/>
      <c r="P572" s="478"/>
      <c r="Q572" s="478"/>
      <c r="V572" s="211"/>
      <c r="W572" s="211"/>
      <c r="X572" s="211"/>
      <c r="Y572" s="211"/>
      <c r="Z572" s="211"/>
      <c r="AA572" s="21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4"/>
      <c r="BW572" s="214"/>
      <c r="BX572" s="214"/>
      <c r="BY572" s="214"/>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457"/>
      <c r="D573" s="2458"/>
      <c r="E573" s="478"/>
      <c r="F573" s="478"/>
      <c r="G573" s="478"/>
      <c r="H573" s="2457"/>
      <c r="I573" s="2458"/>
      <c r="J573" s="478"/>
      <c r="K573" s="478"/>
      <c r="L573" s="478"/>
      <c r="M573" s="2457"/>
      <c r="N573" s="2458"/>
      <c r="O573" s="478"/>
      <c r="P573" s="478"/>
      <c r="Q573" s="478"/>
      <c r="V573" s="211"/>
      <c r="W573" s="211"/>
      <c r="X573" s="211"/>
      <c r="Y573" s="211"/>
      <c r="Z573" s="211"/>
      <c r="AA573" s="21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4"/>
      <c r="BW573" s="214"/>
      <c r="BX573" s="214"/>
      <c r="BY573" s="214"/>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457"/>
      <c r="D574" s="2458"/>
      <c r="E574" s="478"/>
      <c r="F574" s="478"/>
      <c r="G574" s="478"/>
      <c r="H574" s="2457"/>
      <c r="I574" s="2458"/>
      <c r="J574" s="478"/>
      <c r="K574" s="478"/>
      <c r="L574" s="478"/>
      <c r="M574" s="2457"/>
      <c r="N574" s="2458"/>
      <c r="O574" s="478"/>
      <c r="P574" s="478"/>
      <c r="Q574" s="478"/>
      <c r="V574" s="211"/>
      <c r="W574" s="211"/>
      <c r="X574" s="211"/>
      <c r="Y574" s="211"/>
      <c r="Z574" s="211"/>
      <c r="AA574" s="21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4"/>
      <c r="BW574" s="214"/>
      <c r="BX574" s="214"/>
      <c r="BY574" s="214"/>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457"/>
      <c r="D575" s="2458"/>
      <c r="E575" s="478"/>
      <c r="F575" s="478"/>
      <c r="G575" s="478"/>
      <c r="H575" s="2457"/>
      <c r="I575" s="2458"/>
      <c r="J575" s="478"/>
      <c r="K575" s="478"/>
      <c r="L575" s="478"/>
      <c r="M575" s="2457"/>
      <c r="N575" s="2458"/>
      <c r="O575" s="478"/>
      <c r="P575" s="478"/>
      <c r="Q575" s="478"/>
      <c r="V575" s="211"/>
      <c r="W575" s="211"/>
      <c r="X575" s="211"/>
      <c r="Y575" s="211"/>
      <c r="Z575" s="211"/>
      <c r="AA575" s="21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4"/>
      <c r="BW575" s="214"/>
      <c r="BX575" s="214"/>
      <c r="BY575" s="214"/>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457"/>
      <c r="D576" s="2458"/>
      <c r="E576" s="478"/>
      <c r="F576" s="478"/>
      <c r="G576" s="478"/>
      <c r="H576" s="2457"/>
      <c r="I576" s="2458"/>
      <c r="J576" s="478"/>
      <c r="K576" s="478"/>
      <c r="L576" s="478"/>
      <c r="M576" s="2457"/>
      <c r="N576" s="2458"/>
      <c r="O576" s="478"/>
      <c r="P576" s="478"/>
      <c r="Q576" s="478"/>
      <c r="V576" s="211"/>
      <c r="W576" s="211"/>
      <c r="X576" s="211"/>
      <c r="Y576" s="211"/>
      <c r="Z576" s="211"/>
      <c r="AA576" s="21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4"/>
      <c r="BW576" s="214"/>
      <c r="BX576" s="214"/>
      <c r="BY576" s="214"/>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457"/>
      <c r="D577" s="2458"/>
      <c r="E577" s="478"/>
      <c r="F577" s="478"/>
      <c r="G577" s="478"/>
      <c r="H577" s="2457"/>
      <c r="I577" s="2458"/>
      <c r="J577" s="478"/>
      <c r="K577" s="478"/>
      <c r="L577" s="478"/>
      <c r="M577" s="2457"/>
      <c r="N577" s="2458"/>
      <c r="O577" s="478"/>
      <c r="P577" s="478"/>
      <c r="Q577" s="478"/>
      <c r="V577" s="211"/>
      <c r="W577" s="211"/>
      <c r="X577" s="211"/>
      <c r="Y577" s="211"/>
      <c r="Z577" s="211"/>
      <c r="AA577" s="21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4"/>
      <c r="BW577" s="214"/>
      <c r="BX577" s="214"/>
      <c r="BY577" s="214"/>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457"/>
      <c r="D578" s="2458"/>
      <c r="E578" s="478"/>
      <c r="F578" s="478"/>
      <c r="G578" s="478"/>
      <c r="H578" s="2457"/>
      <c r="I578" s="2458"/>
      <c r="J578" s="478"/>
      <c r="K578" s="478"/>
      <c r="L578" s="478"/>
      <c r="M578" s="2457"/>
      <c r="N578" s="2458"/>
      <c r="O578" s="478"/>
      <c r="P578" s="478"/>
      <c r="Q578" s="478"/>
      <c r="V578" s="211"/>
      <c r="W578" s="211"/>
      <c r="X578" s="211"/>
      <c r="Y578" s="211"/>
      <c r="Z578" s="211"/>
      <c r="AA578" s="21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4"/>
      <c r="BW578" s="214"/>
      <c r="BX578" s="214"/>
      <c r="BY578" s="214"/>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457"/>
      <c r="D579" s="2458"/>
      <c r="E579" s="478"/>
      <c r="F579" s="478"/>
      <c r="G579" s="478"/>
      <c r="H579" s="2457"/>
      <c r="I579" s="2458"/>
      <c r="J579" s="478"/>
      <c r="K579" s="478"/>
      <c r="L579" s="478"/>
      <c r="M579" s="2457"/>
      <c r="N579" s="2458"/>
      <c r="O579" s="478"/>
      <c r="P579" s="478"/>
      <c r="Q579" s="478"/>
      <c r="V579" s="211"/>
      <c r="W579" s="211"/>
      <c r="X579" s="211"/>
      <c r="Y579" s="211"/>
      <c r="Z579" s="211"/>
      <c r="AA579" s="21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4"/>
      <c r="BW579" s="214"/>
      <c r="BX579" s="214"/>
      <c r="BY579" s="214"/>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457"/>
      <c r="D580" s="2458"/>
      <c r="E580" s="478"/>
      <c r="F580" s="478"/>
      <c r="G580" s="478"/>
      <c r="H580" s="2457"/>
      <c r="I580" s="2458"/>
      <c r="J580" s="478"/>
      <c r="K580" s="478"/>
      <c r="L580" s="478"/>
      <c r="M580" s="2457"/>
      <c r="N580" s="2458"/>
      <c r="O580" s="478"/>
      <c r="P580" s="478"/>
      <c r="Q580" s="478"/>
      <c r="V580" s="211"/>
      <c r="W580" s="211"/>
      <c r="X580" s="211"/>
      <c r="Y580" s="211"/>
      <c r="Z580" s="211"/>
      <c r="AA580" s="21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4"/>
      <c r="BW580" s="214"/>
      <c r="BX580" s="214"/>
      <c r="BY580" s="214"/>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457"/>
      <c r="D581" s="2458"/>
      <c r="E581" s="478"/>
      <c r="F581" s="478"/>
      <c r="G581" s="478"/>
      <c r="H581" s="2457"/>
      <c r="I581" s="2458"/>
      <c r="J581" s="478"/>
      <c r="K581" s="478"/>
      <c r="L581" s="478"/>
      <c r="M581" s="2457"/>
      <c r="N581" s="2458"/>
      <c r="O581" s="478"/>
      <c r="P581" s="478"/>
      <c r="Q581" s="478"/>
      <c r="V581" s="211"/>
      <c r="W581" s="211"/>
      <c r="X581" s="211"/>
      <c r="Y581" s="211"/>
      <c r="Z581" s="211"/>
      <c r="AA581" s="21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4"/>
      <c r="BW581" s="214"/>
      <c r="BX581" s="214"/>
      <c r="BY581" s="214"/>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457"/>
      <c r="D582" s="2458"/>
      <c r="E582" s="478"/>
      <c r="F582" s="478"/>
      <c r="G582" s="478"/>
      <c r="H582" s="2457"/>
      <c r="I582" s="2458"/>
      <c r="J582" s="478"/>
      <c r="K582" s="478"/>
      <c r="L582" s="478"/>
      <c r="M582" s="2457"/>
      <c r="N582" s="2458"/>
      <c r="O582" s="478"/>
      <c r="P582" s="478"/>
      <c r="Q582" s="478"/>
      <c r="V582" s="211"/>
      <c r="W582" s="211"/>
      <c r="X582" s="211"/>
      <c r="Y582" s="211"/>
      <c r="Z582" s="211"/>
      <c r="AA582" s="21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4"/>
      <c r="BW582" s="214"/>
      <c r="BX582" s="214"/>
      <c r="BY582" s="214"/>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457"/>
      <c r="D583" s="2458"/>
      <c r="E583" s="478"/>
      <c r="F583" s="478"/>
      <c r="G583" s="478"/>
      <c r="H583" s="2457"/>
      <c r="I583" s="2458"/>
      <c r="J583" s="478"/>
      <c r="K583" s="478"/>
      <c r="L583" s="478"/>
      <c r="M583" s="2457"/>
      <c r="N583" s="2458"/>
      <c r="O583" s="478"/>
      <c r="P583" s="478"/>
      <c r="Q583" s="478"/>
      <c r="V583" s="211"/>
      <c r="W583" s="211"/>
      <c r="X583" s="211"/>
      <c r="Y583" s="211"/>
      <c r="Z583" s="211"/>
      <c r="AA583" s="21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4"/>
      <c r="BW583" s="214"/>
      <c r="BX583" s="214"/>
      <c r="BY583" s="214"/>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457"/>
      <c r="D584" s="2458"/>
      <c r="E584" s="478"/>
      <c r="F584" s="478"/>
      <c r="G584" s="478"/>
      <c r="H584" s="2457"/>
      <c r="I584" s="2458"/>
      <c r="J584" s="478"/>
      <c r="K584" s="478"/>
      <c r="L584" s="478"/>
      <c r="M584" s="2457"/>
      <c r="N584" s="2458"/>
      <c r="O584" s="478"/>
      <c r="P584" s="478"/>
      <c r="Q584" s="478"/>
      <c r="V584" s="211"/>
      <c r="W584" s="211"/>
      <c r="X584" s="211"/>
      <c r="Y584" s="211"/>
      <c r="Z584" s="211"/>
      <c r="AA584" s="21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4"/>
      <c r="BW584" s="214"/>
      <c r="BX584" s="214"/>
      <c r="BY584" s="214"/>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457"/>
      <c r="D585" s="2458"/>
      <c r="E585" s="478"/>
      <c r="F585" s="478"/>
      <c r="G585" s="478"/>
      <c r="H585" s="2457"/>
      <c r="I585" s="2458"/>
      <c r="J585" s="478"/>
      <c r="K585" s="478"/>
      <c r="L585" s="478"/>
      <c r="M585" s="2457"/>
      <c r="N585" s="2458"/>
      <c r="O585" s="478"/>
      <c r="P585" s="478"/>
      <c r="Q585" s="478"/>
      <c r="V585" s="211"/>
      <c r="W585" s="211"/>
      <c r="X585" s="211"/>
      <c r="Y585" s="211"/>
      <c r="Z585" s="211"/>
      <c r="AA585" s="21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4"/>
      <c r="BW585" s="214"/>
      <c r="BX585" s="214"/>
      <c r="BY585" s="214"/>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457"/>
      <c r="D586" s="2458"/>
      <c r="E586" s="478"/>
      <c r="F586" s="478"/>
      <c r="G586" s="478"/>
      <c r="H586" s="2457"/>
      <c r="I586" s="2458"/>
      <c r="J586" s="478"/>
      <c r="K586" s="478"/>
      <c r="L586" s="478"/>
      <c r="M586" s="2457"/>
      <c r="N586" s="2458"/>
      <c r="O586" s="478"/>
      <c r="P586" s="478"/>
      <c r="Q586" s="478"/>
      <c r="V586" s="211"/>
      <c r="W586" s="211"/>
      <c r="X586" s="211"/>
      <c r="Y586" s="211"/>
      <c r="Z586" s="211"/>
      <c r="AA586" s="21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4"/>
      <c r="BW586" s="214"/>
      <c r="BX586" s="214"/>
      <c r="BY586" s="214"/>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457"/>
      <c r="D587" s="2458"/>
      <c r="E587" s="478"/>
      <c r="F587" s="478"/>
      <c r="G587" s="478"/>
      <c r="H587" s="2457"/>
      <c r="I587" s="2458"/>
      <c r="J587" s="478"/>
      <c r="K587" s="478"/>
      <c r="L587" s="478"/>
      <c r="M587" s="2457"/>
      <c r="N587" s="2458"/>
      <c r="O587" s="478"/>
      <c r="P587" s="478"/>
      <c r="Q587" s="478"/>
      <c r="V587" s="211"/>
      <c r="W587" s="211"/>
      <c r="X587" s="211"/>
      <c r="Y587" s="211"/>
      <c r="Z587" s="211"/>
      <c r="AA587" s="21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4"/>
      <c r="BW587" s="214"/>
      <c r="BX587" s="214"/>
      <c r="BY587" s="214"/>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457"/>
      <c r="D588" s="2458"/>
      <c r="E588" s="478"/>
      <c r="F588" s="478"/>
      <c r="G588" s="478"/>
      <c r="H588" s="2457"/>
      <c r="I588" s="2458"/>
      <c r="J588" s="478"/>
      <c r="K588" s="478"/>
      <c r="L588" s="478"/>
      <c r="M588" s="2457"/>
      <c r="N588" s="2458"/>
      <c r="O588" s="478"/>
      <c r="P588" s="478"/>
      <c r="Q588" s="478"/>
      <c r="V588" s="211"/>
      <c r="W588" s="211"/>
      <c r="X588" s="211"/>
      <c r="Y588" s="211"/>
      <c r="Z588" s="211"/>
      <c r="AA588" s="21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4"/>
      <c r="BW588" s="214"/>
      <c r="BX588" s="214"/>
      <c r="BY588" s="214"/>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457"/>
      <c r="D589" s="2458"/>
      <c r="E589" s="478"/>
      <c r="F589" s="478"/>
      <c r="G589" s="478"/>
      <c r="H589" s="2457"/>
      <c r="I589" s="2458"/>
      <c r="J589" s="478"/>
      <c r="K589" s="478"/>
      <c r="L589" s="478"/>
      <c r="M589" s="2457"/>
      <c r="N589" s="2458"/>
      <c r="O589" s="478"/>
      <c r="P589" s="478"/>
      <c r="Q589" s="478"/>
      <c r="V589" s="211"/>
      <c r="W589" s="211"/>
      <c r="X589" s="211"/>
      <c r="Y589" s="211"/>
      <c r="Z589" s="211"/>
      <c r="AA589" s="21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4"/>
      <c r="BW589" s="214"/>
      <c r="BX589" s="214"/>
      <c r="BY589" s="214"/>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457"/>
      <c r="D590" s="2458"/>
      <c r="E590" s="478"/>
      <c r="F590" s="478"/>
      <c r="G590" s="478"/>
      <c r="H590" s="2457"/>
      <c r="I590" s="2458"/>
      <c r="J590" s="478"/>
      <c r="K590" s="478"/>
      <c r="L590" s="478"/>
      <c r="M590" s="2457"/>
      <c r="N590" s="2458"/>
      <c r="O590" s="478"/>
      <c r="P590" s="478"/>
      <c r="Q590" s="478"/>
      <c r="V590" s="211"/>
      <c r="W590" s="211"/>
      <c r="X590" s="211"/>
      <c r="Y590" s="211"/>
      <c r="Z590" s="211"/>
      <c r="AA590" s="21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4"/>
      <c r="BW590" s="214"/>
      <c r="BX590" s="214"/>
      <c r="BY590" s="214"/>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457"/>
      <c r="D591" s="2458"/>
      <c r="E591" s="478"/>
      <c r="F591" s="478"/>
      <c r="G591" s="478"/>
      <c r="H591" s="2457"/>
      <c r="I591" s="2458"/>
      <c r="J591" s="478"/>
      <c r="K591" s="478"/>
      <c r="L591" s="478"/>
      <c r="M591" s="2457"/>
      <c r="N591" s="2458"/>
      <c r="O591" s="478"/>
      <c r="P591" s="478"/>
      <c r="Q591" s="478"/>
      <c r="V591" s="211"/>
      <c r="W591" s="211"/>
      <c r="X591" s="211"/>
      <c r="Y591" s="211"/>
      <c r="Z591" s="211"/>
      <c r="AA591" s="21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4"/>
      <c r="BW591" s="214"/>
      <c r="BX591" s="214"/>
      <c r="BY591" s="214"/>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457"/>
      <c r="D592" s="2458"/>
      <c r="E592" s="478"/>
      <c r="F592" s="478"/>
      <c r="G592" s="478"/>
      <c r="H592" s="2457"/>
      <c r="I592" s="2458"/>
      <c r="J592" s="478"/>
      <c r="K592" s="478"/>
      <c r="L592" s="478"/>
      <c r="M592" s="2457"/>
      <c r="N592" s="2458"/>
      <c r="O592" s="478"/>
      <c r="P592" s="478"/>
      <c r="Q592" s="478"/>
      <c r="V592" s="211"/>
      <c r="W592" s="211"/>
      <c r="X592" s="211"/>
      <c r="Y592" s="211"/>
      <c r="Z592" s="211"/>
      <c r="AA592" s="21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4"/>
      <c r="BW592" s="214"/>
      <c r="BX592" s="214"/>
      <c r="BY592" s="214"/>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457"/>
      <c r="D593" s="2458"/>
      <c r="E593" s="478"/>
      <c r="F593" s="478"/>
      <c r="G593" s="478"/>
      <c r="H593" s="2457"/>
      <c r="I593" s="2458"/>
      <c r="J593" s="478"/>
      <c r="K593" s="478"/>
      <c r="L593" s="478"/>
      <c r="M593" s="2457"/>
      <c r="N593" s="2458"/>
      <c r="O593" s="478"/>
      <c r="P593" s="478"/>
      <c r="Q593" s="478"/>
      <c r="V593" s="211"/>
      <c r="W593" s="211"/>
      <c r="X593" s="211"/>
      <c r="Y593" s="211"/>
      <c r="Z593" s="211"/>
      <c r="AA593" s="21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4"/>
      <c r="BW593" s="214"/>
      <c r="BX593" s="214"/>
      <c r="BY593" s="214"/>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457"/>
      <c r="D594" s="2458"/>
      <c r="E594" s="478"/>
      <c r="F594" s="478"/>
      <c r="G594" s="478"/>
      <c r="H594" s="2457"/>
      <c r="I594" s="2458"/>
      <c r="J594" s="478"/>
      <c r="K594" s="478"/>
      <c r="L594" s="478"/>
      <c r="M594" s="2457"/>
      <c r="N594" s="2458"/>
      <c r="O594" s="478"/>
      <c r="P594" s="478"/>
      <c r="Q594" s="478"/>
      <c r="V594" s="211"/>
      <c r="W594" s="211"/>
      <c r="X594" s="211"/>
      <c r="Y594" s="211"/>
      <c r="Z594" s="211"/>
      <c r="AA594" s="21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4"/>
      <c r="BW594" s="214"/>
      <c r="BX594" s="214"/>
      <c r="BY594" s="214"/>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457"/>
      <c r="D595" s="2458"/>
      <c r="E595" s="478"/>
      <c r="F595" s="478"/>
      <c r="G595" s="478"/>
      <c r="H595" s="2457"/>
      <c r="I595" s="2458"/>
      <c r="J595" s="478"/>
      <c r="K595" s="478"/>
      <c r="L595" s="478"/>
      <c r="M595" s="2457"/>
      <c r="N595" s="2458"/>
      <c r="O595" s="478"/>
      <c r="P595" s="478"/>
      <c r="Q595" s="478"/>
      <c r="V595" s="211"/>
      <c r="W595" s="211"/>
      <c r="X595" s="211"/>
      <c r="Y595" s="211"/>
      <c r="Z595" s="211"/>
      <c r="AA595" s="21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4"/>
      <c r="BW595" s="214"/>
      <c r="BX595" s="214"/>
      <c r="BY595" s="214"/>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457"/>
      <c r="D596" s="2458"/>
      <c r="E596" s="478"/>
      <c r="F596" s="478"/>
      <c r="G596" s="478"/>
      <c r="H596" s="2457"/>
      <c r="I596" s="2458"/>
      <c r="J596" s="478"/>
      <c r="K596" s="478"/>
      <c r="L596" s="478"/>
      <c r="M596" s="2457"/>
      <c r="N596" s="2458"/>
      <c r="O596" s="478"/>
      <c r="P596" s="478"/>
      <c r="Q596" s="478"/>
      <c r="V596" s="211"/>
      <c r="W596" s="211"/>
      <c r="X596" s="211"/>
      <c r="Y596" s="211"/>
      <c r="Z596" s="211"/>
      <c r="AA596" s="21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4"/>
      <c r="BW596" s="214"/>
      <c r="BX596" s="214"/>
      <c r="BY596" s="214"/>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457"/>
      <c r="D597" s="2458"/>
      <c r="E597" s="478"/>
      <c r="F597" s="478"/>
      <c r="G597" s="478"/>
      <c r="H597" s="2457"/>
      <c r="I597" s="2458"/>
      <c r="J597" s="478"/>
      <c r="K597" s="478"/>
      <c r="L597" s="478"/>
      <c r="M597" s="2457"/>
      <c r="N597" s="2458"/>
      <c r="O597" s="478"/>
      <c r="P597" s="478"/>
      <c r="Q597" s="478"/>
      <c r="V597" s="211"/>
      <c r="W597" s="211"/>
      <c r="X597" s="211"/>
      <c r="Y597" s="211"/>
      <c r="Z597" s="211"/>
      <c r="AA597" s="21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4"/>
      <c r="BW597" s="214"/>
      <c r="BX597" s="214"/>
      <c r="BY597" s="214"/>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457"/>
      <c r="D598" s="2458"/>
      <c r="E598" s="478"/>
      <c r="F598" s="478"/>
      <c r="G598" s="478"/>
      <c r="H598" s="2457"/>
      <c r="I598" s="2458"/>
      <c r="J598" s="478"/>
      <c r="K598" s="478"/>
      <c r="L598" s="478"/>
      <c r="M598" s="2457"/>
      <c r="N598" s="2458"/>
      <c r="O598" s="478"/>
      <c r="P598" s="478"/>
      <c r="Q598" s="478"/>
      <c r="V598" s="211"/>
      <c r="W598" s="211"/>
      <c r="X598" s="211"/>
      <c r="Y598" s="211"/>
      <c r="Z598" s="211"/>
      <c r="AA598" s="21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4"/>
      <c r="BW598" s="214"/>
      <c r="BX598" s="214"/>
      <c r="BY598" s="214"/>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457"/>
      <c r="D599" s="2458"/>
      <c r="E599" s="478"/>
      <c r="F599" s="478"/>
      <c r="G599" s="478"/>
      <c r="H599" s="2457"/>
      <c r="I599" s="2458"/>
      <c r="J599" s="478"/>
      <c r="K599" s="478"/>
      <c r="L599" s="478"/>
      <c r="M599" s="2457"/>
      <c r="N599" s="2458"/>
      <c r="O599" s="478"/>
      <c r="P599" s="478"/>
      <c r="Q599" s="478"/>
      <c r="V599" s="211"/>
      <c r="W599" s="211"/>
      <c r="X599" s="211"/>
      <c r="Y599" s="211"/>
      <c r="Z599" s="211"/>
      <c r="AA599" s="21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4"/>
      <c r="BW599" s="214"/>
      <c r="BX599" s="214"/>
      <c r="BY599" s="214"/>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457"/>
      <c r="D600" s="2458"/>
      <c r="E600" s="478"/>
      <c r="F600" s="478"/>
      <c r="G600" s="478"/>
      <c r="H600" s="2457"/>
      <c r="I600" s="2458"/>
      <c r="J600" s="478"/>
      <c r="K600" s="478"/>
      <c r="L600" s="478"/>
      <c r="M600" s="2457"/>
      <c r="N600" s="2458"/>
      <c r="O600" s="478"/>
      <c r="P600" s="478"/>
      <c r="Q600" s="478"/>
      <c r="V600" s="211"/>
      <c r="W600" s="211"/>
      <c r="X600" s="211"/>
      <c r="Y600" s="211"/>
      <c r="Z600" s="211"/>
      <c r="AA600" s="21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4"/>
      <c r="BW600" s="214"/>
      <c r="BX600" s="214"/>
      <c r="BY600" s="214"/>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457"/>
      <c r="D601" s="2458"/>
      <c r="E601" s="478"/>
      <c r="F601" s="478"/>
      <c r="G601" s="478"/>
      <c r="H601" s="2457"/>
      <c r="I601" s="2458"/>
      <c r="J601" s="478"/>
      <c r="K601" s="478"/>
      <c r="L601" s="478"/>
      <c r="M601" s="2457"/>
      <c r="N601" s="2458"/>
      <c r="O601" s="478"/>
      <c r="P601" s="478"/>
      <c r="Q601" s="478"/>
      <c r="V601" s="211"/>
      <c r="W601" s="211"/>
      <c r="X601" s="211"/>
      <c r="Y601" s="211"/>
      <c r="Z601" s="211"/>
      <c r="AA601" s="21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4"/>
      <c r="BW601" s="214"/>
      <c r="BX601" s="214"/>
      <c r="BY601" s="214"/>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457"/>
      <c r="D602" s="2458"/>
      <c r="E602" s="478"/>
      <c r="F602" s="478"/>
      <c r="G602" s="478"/>
      <c r="H602" s="2457"/>
      <c r="I602" s="2458"/>
      <c r="J602" s="478"/>
      <c r="K602" s="478"/>
      <c r="L602" s="478"/>
      <c r="M602" s="2457"/>
      <c r="N602" s="2458"/>
      <c r="O602" s="478"/>
      <c r="P602" s="478"/>
      <c r="Q602" s="478"/>
      <c r="V602" s="211"/>
      <c r="W602" s="211"/>
      <c r="X602" s="211"/>
      <c r="Y602" s="211"/>
      <c r="Z602" s="211"/>
      <c r="AA602" s="21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4"/>
      <c r="BW602" s="214"/>
      <c r="BX602" s="214"/>
      <c r="BY602" s="214"/>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457"/>
      <c r="D603" s="2458"/>
      <c r="E603" s="478"/>
      <c r="F603" s="478"/>
      <c r="G603" s="478"/>
      <c r="H603" s="2457"/>
      <c r="I603" s="2458"/>
      <c r="J603" s="478"/>
      <c r="K603" s="478"/>
      <c r="L603" s="478"/>
      <c r="M603" s="2457"/>
      <c r="N603" s="2458"/>
      <c r="O603" s="478"/>
      <c r="P603" s="478"/>
      <c r="Q603" s="478"/>
      <c r="V603" s="211"/>
      <c r="W603" s="211"/>
      <c r="X603" s="211"/>
      <c r="Y603" s="211"/>
      <c r="Z603" s="211"/>
      <c r="AA603" s="21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4"/>
      <c r="BW603" s="214"/>
      <c r="BX603" s="214"/>
      <c r="BY603" s="214"/>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457"/>
      <c r="D604" s="2458"/>
      <c r="E604" s="478"/>
      <c r="F604" s="478"/>
      <c r="G604" s="478"/>
      <c r="H604" s="2457"/>
      <c r="I604" s="2458"/>
      <c r="J604" s="478"/>
      <c r="K604" s="478"/>
      <c r="L604" s="478"/>
      <c r="M604" s="2457"/>
      <c r="N604" s="2458"/>
      <c r="O604" s="478"/>
      <c r="P604" s="478"/>
      <c r="Q604" s="478"/>
      <c r="V604" s="211"/>
      <c r="W604" s="211"/>
      <c r="X604" s="211"/>
      <c r="Y604" s="211"/>
      <c r="Z604" s="211"/>
      <c r="AA604" s="21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457"/>
      <c r="D605" s="2458"/>
      <c r="E605" s="478"/>
      <c r="F605" s="478"/>
      <c r="G605" s="478"/>
      <c r="H605" s="2457"/>
      <c r="I605" s="2458"/>
      <c r="J605" s="478"/>
      <c r="K605" s="478"/>
      <c r="L605" s="478"/>
      <c r="M605" s="2457"/>
      <c r="N605" s="2458"/>
      <c r="O605" s="478"/>
      <c r="P605" s="478"/>
      <c r="Q605" s="478"/>
      <c r="V605" s="211"/>
      <c r="W605" s="211"/>
      <c r="X605" s="211"/>
      <c r="Y605" s="211"/>
      <c r="Z605" s="211"/>
      <c r="AA605" s="21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457"/>
      <c r="D606" s="2458"/>
      <c r="E606" s="478"/>
      <c r="F606" s="478"/>
      <c r="G606" s="478"/>
      <c r="H606" s="2457"/>
      <c r="I606" s="2458"/>
      <c r="J606" s="478"/>
      <c r="K606" s="478"/>
      <c r="L606" s="478"/>
      <c r="M606" s="2457"/>
      <c r="N606" s="2458"/>
      <c r="O606" s="478"/>
      <c r="P606" s="478"/>
      <c r="Q606" s="478"/>
      <c r="V606" s="211"/>
      <c r="W606" s="211"/>
      <c r="X606" s="211"/>
      <c r="Y606" s="211"/>
      <c r="Z606" s="211"/>
      <c r="AA606" s="21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457"/>
      <c r="D607" s="2458"/>
      <c r="E607" s="478"/>
      <c r="F607" s="478"/>
      <c r="G607" s="478"/>
      <c r="H607" s="2457"/>
      <c r="I607" s="2458"/>
      <c r="J607" s="478"/>
      <c r="K607" s="478"/>
      <c r="L607" s="478"/>
      <c r="M607" s="2457"/>
      <c r="N607" s="2458"/>
      <c r="O607" s="478"/>
      <c r="P607" s="478"/>
      <c r="Q607" s="478"/>
      <c r="V607" s="211"/>
      <c r="W607" s="211"/>
      <c r="X607" s="211"/>
      <c r="Y607" s="211"/>
      <c r="Z607" s="211"/>
      <c r="AA607" s="21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457"/>
      <c r="D608" s="2458"/>
      <c r="E608" s="478"/>
      <c r="F608" s="478"/>
      <c r="G608" s="478"/>
      <c r="H608" s="2457"/>
      <c r="I608" s="2458"/>
      <c r="J608" s="478"/>
      <c r="K608" s="478"/>
      <c r="L608" s="478"/>
      <c r="M608" s="2457"/>
      <c r="N608" s="2458"/>
      <c r="O608" s="478"/>
      <c r="P608" s="478"/>
      <c r="Q608" s="478"/>
      <c r="V608" s="211"/>
      <c r="W608" s="211"/>
      <c r="X608" s="211"/>
      <c r="Y608" s="211"/>
      <c r="Z608" s="211"/>
      <c r="AA608" s="21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457"/>
      <c r="D609" s="2458"/>
      <c r="E609" s="478"/>
      <c r="F609" s="478"/>
      <c r="G609" s="478"/>
      <c r="H609" s="2457"/>
      <c r="I609" s="2458"/>
      <c r="J609" s="478"/>
      <c r="K609" s="478"/>
      <c r="L609" s="478"/>
      <c r="M609" s="2457"/>
      <c r="N609" s="2458"/>
      <c r="O609" s="478"/>
      <c r="P609" s="478"/>
      <c r="Q609" s="478"/>
      <c r="V609" s="211"/>
      <c r="W609" s="211"/>
      <c r="X609" s="211"/>
      <c r="Y609" s="211"/>
      <c r="Z609" s="211"/>
      <c r="AA609" s="21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457"/>
      <c r="D610" s="2458"/>
      <c r="E610" s="478"/>
      <c r="F610" s="478"/>
      <c r="G610" s="478"/>
      <c r="H610" s="2457"/>
      <c r="I610" s="2458"/>
      <c r="J610" s="478"/>
      <c r="K610" s="478"/>
      <c r="L610" s="478"/>
      <c r="M610" s="2457"/>
      <c r="N610" s="2458"/>
      <c r="O610" s="478"/>
      <c r="P610" s="478"/>
      <c r="Q610" s="478"/>
      <c r="V610" s="211"/>
      <c r="W610" s="211"/>
      <c r="X610" s="211"/>
      <c r="Y610" s="211"/>
      <c r="Z610" s="211"/>
      <c r="AA610" s="21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457"/>
      <c r="D611" s="2458"/>
      <c r="E611" s="478"/>
      <c r="F611" s="478"/>
      <c r="G611" s="478"/>
      <c r="H611" s="2457"/>
      <c r="I611" s="2458"/>
      <c r="J611" s="478"/>
      <c r="K611" s="478"/>
      <c r="L611" s="478"/>
      <c r="M611" s="2457"/>
      <c r="N611" s="2458"/>
      <c r="O611" s="478"/>
      <c r="P611" s="478"/>
      <c r="Q611" s="478"/>
      <c r="V611" s="211"/>
      <c r="W611" s="211"/>
      <c r="X611" s="211"/>
      <c r="Y611" s="211"/>
      <c r="Z611" s="211"/>
      <c r="AA611" s="21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457"/>
      <c r="D612" s="2458"/>
      <c r="E612" s="478"/>
      <c r="F612" s="478"/>
      <c r="G612" s="478"/>
      <c r="H612" s="2457"/>
      <c r="I612" s="2458"/>
      <c r="J612" s="478"/>
      <c r="K612" s="478"/>
      <c r="L612" s="478"/>
      <c r="M612" s="2457"/>
      <c r="N612" s="2458"/>
      <c r="O612" s="478"/>
      <c r="P612" s="478"/>
      <c r="Q612" s="478"/>
      <c r="V612" s="211"/>
      <c r="W612" s="211"/>
      <c r="X612" s="211"/>
      <c r="Y612" s="211"/>
      <c r="Z612" s="211"/>
      <c r="AA612" s="21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457"/>
      <c r="D613" s="2458"/>
      <c r="E613" s="478"/>
      <c r="F613" s="478"/>
      <c r="G613" s="478"/>
      <c r="H613" s="2457"/>
      <c r="I613" s="2458"/>
      <c r="J613" s="478"/>
      <c r="K613" s="478"/>
      <c r="L613" s="478"/>
      <c r="M613" s="2457"/>
      <c r="N613" s="2458"/>
      <c r="O613" s="478"/>
      <c r="P613" s="478"/>
      <c r="Q613" s="478"/>
      <c r="V613" s="211"/>
      <c r="W613" s="211"/>
      <c r="X613" s="211"/>
      <c r="Y613" s="211"/>
      <c r="Z613" s="211"/>
      <c r="AA613" s="21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457"/>
      <c r="D614" s="2458"/>
      <c r="E614" s="478"/>
      <c r="F614" s="478"/>
      <c r="G614" s="478"/>
      <c r="H614" s="2457"/>
      <c r="I614" s="2458"/>
      <c r="J614" s="478"/>
      <c r="K614" s="478"/>
      <c r="L614" s="478"/>
      <c r="M614" s="2457"/>
      <c r="N614" s="2458"/>
      <c r="O614" s="478"/>
      <c r="P614" s="478"/>
      <c r="Q614" s="478"/>
      <c r="V614" s="211"/>
      <c r="W614" s="211"/>
      <c r="X614" s="211"/>
      <c r="Y614" s="211"/>
      <c r="Z614" s="211"/>
      <c r="AA614" s="21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457"/>
      <c r="D615" s="2458"/>
      <c r="E615" s="478"/>
      <c r="F615" s="478"/>
      <c r="G615" s="478"/>
      <c r="H615" s="2457"/>
      <c r="I615" s="2458"/>
      <c r="J615" s="478"/>
      <c r="K615" s="478"/>
      <c r="L615" s="478"/>
      <c r="M615" s="2457"/>
      <c r="N615" s="2458"/>
      <c r="O615" s="478"/>
      <c r="P615" s="478"/>
      <c r="Q615" s="478"/>
      <c r="V615" s="211"/>
      <c r="W615" s="211"/>
      <c r="X615" s="211"/>
      <c r="Y615" s="211"/>
      <c r="Z615" s="211"/>
      <c r="AA615" s="21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457"/>
      <c r="D616" s="2458"/>
      <c r="E616" s="478"/>
      <c r="F616" s="478"/>
      <c r="G616" s="478"/>
      <c r="H616" s="2457"/>
      <c r="I616" s="2458"/>
      <c r="J616" s="478"/>
      <c r="K616" s="478"/>
      <c r="L616" s="478"/>
      <c r="M616" s="2457"/>
      <c r="N616" s="2458"/>
      <c r="O616" s="478"/>
      <c r="P616" s="478"/>
      <c r="Q616" s="478"/>
      <c r="V616" s="211"/>
      <c r="W616" s="211"/>
      <c r="X616" s="211"/>
      <c r="Y616" s="211"/>
      <c r="Z616" s="211"/>
      <c r="AA616" s="21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457"/>
      <c r="D617" s="2458"/>
      <c r="E617" s="478"/>
      <c r="F617" s="478"/>
      <c r="G617" s="478"/>
      <c r="H617" s="2457"/>
      <c r="I617" s="2458"/>
      <c r="J617" s="478"/>
      <c r="K617" s="478"/>
      <c r="L617" s="478"/>
      <c r="M617" s="2457"/>
      <c r="N617" s="2458"/>
      <c r="O617" s="478"/>
      <c r="P617" s="478"/>
      <c r="Q617" s="478"/>
      <c r="V617" s="211"/>
      <c r="W617" s="211"/>
      <c r="X617" s="211"/>
      <c r="Y617" s="211"/>
      <c r="Z617" s="211"/>
      <c r="AA617" s="21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457"/>
      <c r="D618" s="2458"/>
      <c r="E618" s="478"/>
      <c r="F618" s="478"/>
      <c r="G618" s="478"/>
      <c r="H618" s="2457"/>
      <c r="I618" s="2458"/>
      <c r="J618" s="478"/>
      <c r="K618" s="478"/>
      <c r="L618" s="478"/>
      <c r="M618" s="2457"/>
      <c r="N618" s="2458"/>
      <c r="O618" s="478"/>
      <c r="P618" s="478"/>
      <c r="Q618" s="478"/>
      <c r="V618" s="211"/>
      <c r="W618" s="211"/>
      <c r="X618" s="211"/>
      <c r="Y618" s="211"/>
      <c r="Z618" s="211"/>
      <c r="AA618" s="21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457"/>
      <c r="D619" s="2458"/>
      <c r="E619" s="478"/>
      <c r="F619" s="478"/>
      <c r="G619" s="478"/>
      <c r="H619" s="2457"/>
      <c r="I619" s="2458"/>
      <c r="J619" s="478"/>
      <c r="K619" s="478"/>
      <c r="L619" s="478"/>
      <c r="M619" s="2457"/>
      <c r="N619" s="2458"/>
      <c r="O619" s="478"/>
      <c r="P619" s="478"/>
      <c r="Q619" s="478"/>
      <c r="V619" s="211"/>
      <c r="W619" s="211"/>
      <c r="X619" s="211"/>
      <c r="Y619" s="211"/>
      <c r="Z619" s="211"/>
      <c r="AA619" s="21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457"/>
      <c r="D620" s="2458"/>
      <c r="E620" s="478"/>
      <c r="F620" s="478"/>
      <c r="G620" s="478"/>
      <c r="H620" s="2457"/>
      <c r="I620" s="2458"/>
      <c r="J620" s="478"/>
      <c r="K620" s="478"/>
      <c r="L620" s="478"/>
      <c r="M620" s="2457"/>
      <c r="N620" s="2458"/>
      <c r="O620" s="478"/>
      <c r="P620" s="478"/>
      <c r="Q620" s="478"/>
      <c r="V620" s="211"/>
      <c r="W620" s="211"/>
      <c r="X620" s="211"/>
      <c r="Y620" s="211"/>
      <c r="Z620" s="211"/>
      <c r="AA620" s="21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457"/>
      <c r="D621" s="2458"/>
      <c r="E621" s="478"/>
      <c r="F621" s="478"/>
      <c r="G621" s="478"/>
      <c r="H621" s="2457"/>
      <c r="I621" s="2458"/>
      <c r="J621" s="478"/>
      <c r="K621" s="478"/>
      <c r="L621" s="478"/>
      <c r="M621" s="2457"/>
      <c r="N621" s="2458"/>
      <c r="O621" s="478"/>
      <c r="P621" s="478"/>
      <c r="Q621" s="478"/>
      <c r="V621" s="211"/>
      <c r="W621" s="211"/>
      <c r="X621" s="211"/>
      <c r="Y621" s="211"/>
      <c r="Z621" s="211"/>
      <c r="AA621" s="21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457"/>
      <c r="D622" s="2458"/>
      <c r="E622" s="478"/>
      <c r="F622" s="478"/>
      <c r="G622" s="478"/>
      <c r="H622" s="2457"/>
      <c r="I622" s="2458"/>
      <c r="J622" s="478"/>
      <c r="K622" s="478"/>
      <c r="L622" s="478"/>
      <c r="M622" s="2457"/>
      <c r="N622" s="2458"/>
      <c r="O622" s="478"/>
      <c r="P622" s="478"/>
      <c r="Q622" s="478"/>
      <c r="V622" s="211"/>
      <c r="W622" s="211"/>
      <c r="X622" s="211"/>
      <c r="Y622" s="211"/>
      <c r="Z622" s="211"/>
      <c r="AA622" s="21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457"/>
      <c r="D623" s="2458"/>
      <c r="E623" s="478"/>
      <c r="F623" s="478"/>
      <c r="G623" s="478"/>
      <c r="H623" s="2457"/>
      <c r="I623" s="2458"/>
      <c r="J623" s="478"/>
      <c r="K623" s="478"/>
      <c r="L623" s="478"/>
      <c r="M623" s="2457"/>
      <c r="N623" s="2458"/>
      <c r="O623" s="478"/>
      <c r="P623" s="478"/>
      <c r="Q623" s="478"/>
      <c r="V623" s="211"/>
      <c r="W623" s="211"/>
      <c r="X623" s="211"/>
      <c r="Y623" s="211"/>
      <c r="Z623" s="211"/>
      <c r="AA623" s="21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457"/>
      <c r="D624" s="2458"/>
      <c r="E624" s="478"/>
      <c r="F624" s="478"/>
      <c r="G624" s="478"/>
      <c r="H624" s="2457"/>
      <c r="I624" s="2458"/>
      <c r="J624" s="478"/>
      <c r="K624" s="478"/>
      <c r="L624" s="478"/>
      <c r="M624" s="2457"/>
      <c r="N624" s="2458"/>
      <c r="O624" s="478"/>
      <c r="P624" s="478"/>
      <c r="Q624" s="478"/>
      <c r="V624" s="211"/>
      <c r="W624" s="211"/>
      <c r="X624" s="211"/>
      <c r="Y624" s="211"/>
      <c r="Z624" s="211"/>
      <c r="AA624" s="21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457"/>
      <c r="D625" s="2458"/>
      <c r="E625" s="478"/>
      <c r="F625" s="478"/>
      <c r="G625" s="478"/>
      <c r="H625" s="2457"/>
      <c r="I625" s="2458"/>
      <c r="J625" s="478"/>
      <c r="K625" s="478"/>
      <c r="L625" s="478"/>
      <c r="M625" s="2457"/>
      <c r="N625" s="2458"/>
      <c r="O625" s="478"/>
      <c r="P625" s="478"/>
      <c r="Q625" s="478"/>
      <c r="V625" s="211"/>
      <c r="W625" s="211"/>
      <c r="X625" s="211"/>
      <c r="Y625" s="211"/>
      <c r="Z625" s="211"/>
      <c r="AA625" s="21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457"/>
      <c r="D626" s="2458"/>
      <c r="E626" s="478"/>
      <c r="F626" s="478"/>
      <c r="G626" s="478"/>
      <c r="H626" s="2457"/>
      <c r="I626" s="2458"/>
      <c r="J626" s="478"/>
      <c r="K626" s="478"/>
      <c r="L626" s="478"/>
      <c r="M626" s="2457"/>
      <c r="N626" s="2458"/>
      <c r="O626" s="478"/>
      <c r="P626" s="478"/>
      <c r="Q626" s="478"/>
      <c r="V626" s="211"/>
      <c r="W626" s="211"/>
      <c r="X626" s="211"/>
      <c r="Y626" s="211"/>
      <c r="Z626" s="211"/>
      <c r="AA626" s="21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457"/>
      <c r="D627" s="2458"/>
      <c r="E627" s="478"/>
      <c r="F627" s="478"/>
      <c r="G627" s="478"/>
      <c r="H627" s="2457"/>
      <c r="I627" s="2458"/>
      <c r="J627" s="478"/>
      <c r="K627" s="478"/>
      <c r="L627" s="478"/>
      <c r="M627" s="2457"/>
      <c r="N627" s="2458"/>
      <c r="O627" s="478"/>
      <c r="P627" s="478"/>
      <c r="Q627" s="478"/>
      <c r="V627" s="211"/>
      <c r="W627" s="211"/>
      <c r="X627" s="211"/>
      <c r="Y627" s="211"/>
      <c r="Z627" s="211"/>
      <c r="AA627" s="21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457"/>
      <c r="D628" s="2458"/>
      <c r="E628" s="478"/>
      <c r="F628" s="478"/>
      <c r="G628" s="478"/>
      <c r="H628" s="2457"/>
      <c r="I628" s="2458"/>
      <c r="J628" s="478"/>
      <c r="K628" s="478"/>
      <c r="L628" s="478"/>
      <c r="M628" s="2457"/>
      <c r="N628" s="2458"/>
      <c r="O628" s="478"/>
      <c r="P628" s="478"/>
      <c r="Q628" s="478"/>
      <c r="V628" s="211"/>
      <c r="W628" s="211"/>
      <c r="X628" s="211"/>
      <c r="Y628" s="211"/>
      <c r="Z628" s="211"/>
      <c r="AA628" s="21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457"/>
      <c r="D629" s="2458"/>
      <c r="E629" s="478"/>
      <c r="F629" s="478"/>
      <c r="G629" s="478"/>
      <c r="H629" s="2457"/>
      <c r="I629" s="2458"/>
      <c r="J629" s="478"/>
      <c r="K629" s="478"/>
      <c r="L629" s="478"/>
      <c r="M629" s="2457"/>
      <c r="N629" s="2458"/>
      <c r="O629" s="478"/>
      <c r="P629" s="478"/>
      <c r="Q629" s="478"/>
      <c r="V629" s="211"/>
      <c r="W629" s="211"/>
      <c r="X629" s="211"/>
      <c r="Y629" s="211"/>
      <c r="Z629" s="211"/>
      <c r="AA629" s="21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457"/>
      <c r="D630" s="2458"/>
      <c r="E630" s="478"/>
      <c r="F630" s="478"/>
      <c r="G630" s="478"/>
      <c r="H630" s="2457"/>
      <c r="I630" s="2458"/>
      <c r="J630" s="478"/>
      <c r="K630" s="478"/>
      <c r="L630" s="478"/>
      <c r="M630" s="2457"/>
      <c r="N630" s="2458"/>
      <c r="O630" s="478"/>
      <c r="P630" s="478"/>
      <c r="Q630" s="478"/>
      <c r="V630" s="211"/>
      <c r="W630" s="211"/>
      <c r="X630" s="211"/>
      <c r="Y630" s="211"/>
      <c r="Z630" s="211"/>
      <c r="AA630" s="21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457"/>
      <c r="D631" s="2458"/>
      <c r="E631" s="478"/>
      <c r="F631" s="478"/>
      <c r="G631" s="478"/>
      <c r="H631" s="2457"/>
      <c r="I631" s="2458"/>
      <c r="J631" s="478"/>
      <c r="K631" s="478"/>
      <c r="L631" s="478"/>
      <c r="M631" s="2457"/>
      <c r="N631" s="2458"/>
      <c r="O631" s="478"/>
      <c r="P631" s="478"/>
      <c r="Q631" s="478"/>
      <c r="V631" s="211"/>
      <c r="W631" s="211"/>
      <c r="X631" s="211"/>
      <c r="Y631" s="211"/>
      <c r="Z631" s="211"/>
      <c r="AA631" s="21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457"/>
      <c r="D632" s="2458"/>
      <c r="E632" s="478"/>
      <c r="F632" s="478"/>
      <c r="G632" s="478"/>
      <c r="H632" s="2457"/>
      <c r="I632" s="2458"/>
      <c r="J632" s="478"/>
      <c r="K632" s="478"/>
      <c r="L632" s="478"/>
      <c r="M632" s="2457"/>
      <c r="N632" s="2458"/>
      <c r="O632" s="478"/>
      <c r="P632" s="478"/>
      <c r="Q632" s="478"/>
      <c r="V632" s="211"/>
      <c r="W632" s="211"/>
      <c r="X632" s="211"/>
      <c r="Y632" s="211"/>
      <c r="Z632" s="211"/>
      <c r="AA632" s="21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457"/>
      <c r="D633" s="2458"/>
      <c r="E633" s="478"/>
      <c r="F633" s="478"/>
      <c r="G633" s="478"/>
      <c r="H633" s="2457"/>
      <c r="I633" s="2458"/>
      <c r="J633" s="478"/>
      <c r="K633" s="478"/>
      <c r="L633" s="478"/>
      <c r="M633" s="2457"/>
      <c r="N633" s="2458"/>
      <c r="O633" s="478"/>
      <c r="P633" s="478"/>
      <c r="Q633" s="478"/>
      <c r="V633" s="211"/>
      <c r="W633" s="211"/>
      <c r="X633" s="211"/>
      <c r="Y633" s="211"/>
      <c r="Z633" s="211"/>
      <c r="AA633" s="21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457"/>
      <c r="D634" s="2458"/>
      <c r="E634" s="478"/>
      <c r="F634" s="478"/>
      <c r="G634" s="478"/>
      <c r="H634" s="2457"/>
      <c r="I634" s="2458"/>
      <c r="J634" s="478"/>
      <c r="K634" s="478"/>
      <c r="L634" s="478"/>
      <c r="M634" s="2457"/>
      <c r="N634" s="2458"/>
      <c r="O634" s="478"/>
      <c r="P634" s="478"/>
      <c r="Q634" s="478"/>
      <c r="V634" s="211"/>
      <c r="W634" s="211"/>
      <c r="X634" s="211"/>
      <c r="Y634" s="211"/>
      <c r="Z634" s="211"/>
      <c r="AA634" s="21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457"/>
      <c r="D635" s="2458"/>
      <c r="E635" s="478"/>
      <c r="F635" s="478"/>
      <c r="G635" s="478"/>
      <c r="H635" s="2457"/>
      <c r="I635" s="2458"/>
      <c r="J635" s="478"/>
      <c r="K635" s="478"/>
      <c r="L635" s="478"/>
      <c r="M635" s="2457"/>
      <c r="N635" s="2458"/>
      <c r="O635" s="478"/>
      <c r="P635" s="478"/>
      <c r="Q635" s="478"/>
      <c r="V635" s="211"/>
      <c r="W635" s="211"/>
      <c r="X635" s="211"/>
      <c r="Y635" s="211"/>
      <c r="Z635" s="211"/>
      <c r="AA635" s="21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457"/>
      <c r="D636" s="2458"/>
      <c r="E636" s="478"/>
      <c r="F636" s="478"/>
      <c r="G636" s="478"/>
      <c r="H636" s="2457"/>
      <c r="I636" s="2458"/>
      <c r="J636" s="478"/>
      <c r="K636" s="478"/>
      <c r="L636" s="478"/>
      <c r="M636" s="2457"/>
      <c r="N636" s="2458"/>
      <c r="O636" s="478"/>
      <c r="P636" s="478"/>
      <c r="Q636" s="478"/>
      <c r="V636" s="211"/>
      <c r="W636" s="211"/>
      <c r="X636" s="211"/>
      <c r="Y636" s="211"/>
      <c r="Z636" s="211"/>
      <c r="AA636" s="21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457"/>
      <c r="D637" s="2458"/>
      <c r="E637" s="478"/>
      <c r="F637" s="478"/>
      <c r="G637" s="478"/>
      <c r="H637" s="2457"/>
      <c r="I637" s="2458"/>
      <c r="J637" s="478"/>
      <c r="K637" s="478"/>
      <c r="L637" s="478"/>
      <c r="M637" s="2457"/>
      <c r="N637" s="2458"/>
      <c r="O637" s="478"/>
      <c r="P637" s="478"/>
      <c r="Q637" s="478"/>
      <c r="V637" s="211"/>
      <c r="W637" s="211"/>
      <c r="X637" s="211"/>
      <c r="Y637" s="211"/>
      <c r="Z637" s="211"/>
      <c r="AA637" s="21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457"/>
      <c r="D638" s="2458"/>
      <c r="E638" s="478"/>
      <c r="F638" s="478"/>
      <c r="G638" s="478"/>
      <c r="H638" s="2457"/>
      <c r="I638" s="2458"/>
      <c r="J638" s="478"/>
      <c r="K638" s="478"/>
      <c r="L638" s="478"/>
      <c r="M638" s="2457"/>
      <c r="N638" s="2458"/>
      <c r="O638" s="478"/>
      <c r="P638" s="478"/>
      <c r="Q638" s="478"/>
      <c r="V638" s="211"/>
      <c r="W638" s="211"/>
      <c r="X638" s="211"/>
      <c r="Y638" s="211"/>
      <c r="Z638" s="211"/>
      <c r="AA638" s="21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457"/>
      <c r="D639" s="2458"/>
      <c r="E639" s="478"/>
      <c r="F639" s="478"/>
      <c r="G639" s="478"/>
      <c r="H639" s="2457"/>
      <c r="I639" s="2458"/>
      <c r="J639" s="478"/>
      <c r="K639" s="478"/>
      <c r="L639" s="478"/>
      <c r="M639" s="2457"/>
      <c r="N639" s="2458"/>
      <c r="O639" s="478"/>
      <c r="P639" s="478"/>
      <c r="Q639" s="478"/>
      <c r="V639" s="211"/>
      <c r="W639" s="211"/>
      <c r="X639" s="211"/>
      <c r="Y639" s="211"/>
      <c r="Z639" s="211"/>
      <c r="AA639" s="21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457"/>
      <c r="D640" s="2458"/>
      <c r="E640" s="478"/>
      <c r="F640" s="478"/>
      <c r="G640" s="478"/>
      <c r="H640" s="2457"/>
      <c r="I640" s="2458"/>
      <c r="J640" s="478"/>
      <c r="K640" s="478"/>
      <c r="L640" s="478"/>
      <c r="M640" s="2457"/>
      <c r="N640" s="2458"/>
      <c r="O640" s="478"/>
      <c r="P640" s="478"/>
      <c r="Q640" s="478"/>
      <c r="V640" s="211"/>
      <c r="W640" s="211"/>
      <c r="X640" s="211"/>
      <c r="Y640" s="211"/>
      <c r="Z640" s="211"/>
      <c r="AA640" s="21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457"/>
      <c r="D641" s="2458"/>
      <c r="E641" s="478"/>
      <c r="F641" s="478"/>
      <c r="G641" s="478"/>
      <c r="H641" s="2457"/>
      <c r="I641" s="2458"/>
      <c r="J641" s="478"/>
      <c r="K641" s="478"/>
      <c r="L641" s="478"/>
      <c r="M641" s="2457"/>
      <c r="N641" s="2458"/>
      <c r="O641" s="478"/>
      <c r="P641" s="478"/>
      <c r="Q641" s="478"/>
      <c r="V641" s="211"/>
      <c r="W641" s="211"/>
      <c r="X641" s="211"/>
      <c r="Y641" s="211"/>
      <c r="Z641" s="211"/>
      <c r="AA641" s="21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457"/>
      <c r="D642" s="2458"/>
      <c r="E642" s="478"/>
      <c r="F642" s="478"/>
      <c r="G642" s="478"/>
      <c r="H642" s="2457"/>
      <c r="I642" s="2458"/>
      <c r="J642" s="478"/>
      <c r="K642" s="478"/>
      <c r="L642" s="478"/>
      <c r="M642" s="2457"/>
      <c r="N642" s="2458"/>
      <c r="O642" s="478"/>
      <c r="P642" s="478"/>
      <c r="Q642" s="478"/>
      <c r="V642" s="211"/>
      <c r="W642" s="211"/>
      <c r="X642" s="211"/>
      <c r="Y642" s="211"/>
      <c r="Z642" s="211"/>
      <c r="AA642" s="21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457"/>
      <c r="D643" s="2458"/>
      <c r="E643" s="478"/>
      <c r="F643" s="478"/>
      <c r="G643" s="478"/>
      <c r="H643" s="2457"/>
      <c r="I643" s="2458"/>
      <c r="J643" s="478"/>
      <c r="K643" s="478"/>
      <c r="L643" s="478"/>
      <c r="M643" s="2457"/>
      <c r="N643" s="2458"/>
      <c r="O643" s="478"/>
      <c r="P643" s="478"/>
      <c r="Q643" s="478"/>
      <c r="V643" s="211"/>
      <c r="W643" s="211"/>
      <c r="X643" s="211"/>
      <c r="Y643" s="211"/>
      <c r="Z643" s="211"/>
      <c r="AA643" s="21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457"/>
      <c r="D644" s="2458"/>
      <c r="E644" s="478"/>
      <c r="F644" s="478"/>
      <c r="G644" s="478"/>
      <c r="H644" s="2457"/>
      <c r="I644" s="2458"/>
      <c r="J644" s="478"/>
      <c r="K644" s="478"/>
      <c r="L644" s="478"/>
      <c r="M644" s="2457"/>
      <c r="N644" s="2458"/>
      <c r="O644" s="478"/>
      <c r="P644" s="478"/>
      <c r="Q644" s="478"/>
      <c r="V644" s="211"/>
      <c r="W644" s="211"/>
      <c r="X644" s="211"/>
      <c r="Y644" s="211"/>
      <c r="Z644" s="211"/>
      <c r="AA644" s="21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457"/>
      <c r="D645" s="2458"/>
      <c r="E645" s="478"/>
      <c r="F645" s="478"/>
      <c r="G645" s="478"/>
      <c r="H645" s="2457"/>
      <c r="I645" s="2458"/>
      <c r="J645" s="478"/>
      <c r="K645" s="478"/>
      <c r="L645" s="478"/>
      <c r="M645" s="2457"/>
      <c r="N645" s="2458"/>
      <c r="O645" s="478"/>
      <c r="P645" s="478"/>
      <c r="Q645" s="478"/>
      <c r="V645" s="211"/>
      <c r="W645" s="211"/>
      <c r="X645" s="211"/>
      <c r="Y645" s="211"/>
      <c r="Z645" s="211"/>
      <c r="AA645" s="21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457"/>
      <c r="D646" s="2458"/>
      <c r="E646" s="478"/>
      <c r="F646" s="478"/>
      <c r="G646" s="478"/>
      <c r="H646" s="2457"/>
      <c r="I646" s="2458"/>
      <c r="J646" s="478"/>
      <c r="K646" s="478"/>
      <c r="L646" s="478"/>
      <c r="M646" s="2457"/>
      <c r="N646" s="2458"/>
      <c r="O646" s="478"/>
      <c r="P646" s="478"/>
      <c r="Q646" s="478"/>
      <c r="V646" s="211"/>
      <c r="W646" s="211"/>
      <c r="X646" s="211"/>
      <c r="Y646" s="211"/>
      <c r="Z646" s="211"/>
      <c r="AA646" s="21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457"/>
      <c r="D647" s="2458"/>
      <c r="E647" s="478"/>
      <c r="F647" s="478"/>
      <c r="G647" s="478"/>
      <c r="H647" s="2457"/>
      <c r="I647" s="2458"/>
      <c r="J647" s="478"/>
      <c r="K647" s="478"/>
      <c r="L647" s="478"/>
      <c r="M647" s="2457"/>
      <c r="N647" s="2458"/>
      <c r="O647" s="478"/>
      <c r="P647" s="478"/>
      <c r="Q647" s="478"/>
      <c r="V647" s="211"/>
      <c r="W647" s="211"/>
      <c r="X647" s="211"/>
      <c r="Y647" s="211"/>
      <c r="Z647" s="211"/>
      <c r="AA647" s="21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457"/>
      <c r="D648" s="2458"/>
      <c r="E648" s="478"/>
      <c r="F648" s="478"/>
      <c r="G648" s="478"/>
      <c r="H648" s="2457"/>
      <c r="I648" s="2458"/>
      <c r="J648" s="478"/>
      <c r="K648" s="478"/>
      <c r="L648" s="478"/>
      <c r="M648" s="2457"/>
      <c r="N648" s="2458"/>
      <c r="O648" s="478"/>
      <c r="P648" s="478"/>
      <c r="Q648" s="478"/>
      <c r="V648" s="211"/>
      <c r="W648" s="211"/>
      <c r="X648" s="211"/>
      <c r="Y648" s="211"/>
      <c r="Z648" s="211"/>
      <c r="AA648" s="21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457"/>
      <c r="D649" s="2458"/>
      <c r="E649" s="478"/>
      <c r="F649" s="478"/>
      <c r="G649" s="478"/>
      <c r="H649" s="2457"/>
      <c r="I649" s="2458"/>
      <c r="J649" s="478"/>
      <c r="K649" s="478"/>
      <c r="L649" s="478"/>
      <c r="M649" s="2457"/>
      <c r="N649" s="2458"/>
      <c r="O649" s="478"/>
      <c r="P649" s="478"/>
      <c r="Q649" s="478"/>
      <c r="V649" s="211"/>
      <c r="W649" s="211"/>
      <c r="X649" s="211"/>
      <c r="Y649" s="211"/>
      <c r="Z649" s="211"/>
      <c r="AA649" s="21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457"/>
      <c r="D650" s="2458"/>
      <c r="E650" s="478"/>
      <c r="F650" s="478"/>
      <c r="G650" s="478"/>
      <c r="H650" s="2457"/>
      <c r="I650" s="2458"/>
      <c r="J650" s="478"/>
      <c r="K650" s="478"/>
      <c r="L650" s="478"/>
      <c r="M650" s="2457"/>
      <c r="N650" s="2458"/>
      <c r="O650" s="478"/>
      <c r="P650" s="478"/>
      <c r="Q650" s="478"/>
      <c r="V650" s="211"/>
      <c r="W650" s="211"/>
      <c r="X650" s="211"/>
      <c r="Y650" s="211"/>
      <c r="Z650" s="211"/>
      <c r="AA650" s="21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457"/>
      <c r="D651" s="2458"/>
      <c r="E651" s="478"/>
      <c r="F651" s="478"/>
      <c r="G651" s="478"/>
      <c r="H651" s="2457"/>
      <c r="I651" s="2458"/>
      <c r="J651" s="478"/>
      <c r="K651" s="478"/>
      <c r="L651" s="478"/>
      <c r="M651" s="2457"/>
      <c r="N651" s="2458"/>
      <c r="O651" s="478"/>
      <c r="P651" s="478"/>
      <c r="Q651" s="478"/>
      <c r="V651" s="211"/>
      <c r="W651" s="211"/>
      <c r="X651" s="211"/>
      <c r="Y651" s="211"/>
      <c r="Z651" s="211"/>
      <c r="AA651" s="21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457"/>
      <c r="D652" s="2458"/>
      <c r="E652" s="478"/>
      <c r="F652" s="478"/>
      <c r="G652" s="478"/>
      <c r="H652" s="2457"/>
      <c r="I652" s="2458"/>
      <c r="J652" s="478"/>
      <c r="K652" s="478"/>
      <c r="L652" s="478"/>
      <c r="M652" s="2457"/>
      <c r="N652" s="2458"/>
      <c r="O652" s="478"/>
      <c r="P652" s="478"/>
      <c r="Q652" s="478"/>
      <c r="V652" s="211"/>
      <c r="W652" s="211"/>
      <c r="X652" s="211"/>
      <c r="Y652" s="211"/>
      <c r="Z652" s="211"/>
      <c r="AA652" s="21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457"/>
      <c r="D653" s="2458"/>
      <c r="E653" s="478"/>
      <c r="F653" s="478"/>
      <c r="G653" s="478"/>
      <c r="H653" s="2457"/>
      <c r="I653" s="2458"/>
      <c r="J653" s="478"/>
      <c r="K653" s="478"/>
      <c r="L653" s="478"/>
      <c r="M653" s="2457"/>
      <c r="N653" s="2458"/>
      <c r="O653" s="478"/>
      <c r="P653" s="478"/>
      <c r="Q653" s="478"/>
      <c r="V653" s="211"/>
      <c r="W653" s="211"/>
      <c r="X653" s="211"/>
      <c r="Y653" s="211"/>
      <c r="Z653" s="211"/>
      <c r="AA653" s="21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457"/>
      <c r="D654" s="2458"/>
      <c r="E654" s="478"/>
      <c r="F654" s="478"/>
      <c r="G654" s="478"/>
      <c r="H654" s="2457"/>
      <c r="I654" s="2458"/>
      <c r="J654" s="478"/>
      <c r="K654" s="478"/>
      <c r="L654" s="478"/>
      <c r="M654" s="2457"/>
      <c r="N654" s="2458"/>
      <c r="O654" s="478"/>
      <c r="P654" s="478"/>
      <c r="Q654" s="478"/>
      <c r="V654" s="211"/>
      <c r="W654" s="211"/>
      <c r="X654" s="211"/>
      <c r="Y654" s="211"/>
      <c r="Z654" s="211"/>
      <c r="AA654" s="21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457"/>
      <c r="D655" s="2458"/>
      <c r="E655" s="478"/>
      <c r="F655" s="478"/>
      <c r="G655" s="478"/>
      <c r="H655" s="2457"/>
      <c r="I655" s="2458"/>
      <c r="J655" s="478"/>
      <c r="K655" s="478"/>
      <c r="L655" s="478"/>
      <c r="M655" s="2457"/>
      <c r="N655" s="2458"/>
      <c r="O655" s="478"/>
      <c r="P655" s="478"/>
      <c r="Q655" s="478"/>
      <c r="V655" s="211"/>
      <c r="W655" s="211"/>
      <c r="X655" s="211"/>
      <c r="Y655" s="211"/>
      <c r="Z655" s="211"/>
      <c r="AA655" s="21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457"/>
      <c r="D656" s="2458"/>
      <c r="E656" s="478"/>
      <c r="F656" s="478"/>
      <c r="G656" s="478"/>
      <c r="H656" s="2457"/>
      <c r="I656" s="2458"/>
      <c r="J656" s="478"/>
      <c r="K656" s="478"/>
      <c r="L656" s="478"/>
      <c r="M656" s="2457"/>
      <c r="N656" s="2458"/>
      <c r="O656" s="478"/>
      <c r="P656" s="478"/>
      <c r="Q656" s="478"/>
      <c r="V656" s="211"/>
      <c r="W656" s="211"/>
      <c r="X656" s="211"/>
      <c r="Y656" s="211"/>
      <c r="Z656" s="211"/>
      <c r="AA656" s="21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457"/>
      <c r="D657" s="2458"/>
      <c r="E657" s="478"/>
      <c r="F657" s="478"/>
      <c r="G657" s="478"/>
      <c r="H657" s="2457"/>
      <c r="I657" s="2458"/>
      <c r="J657" s="478"/>
      <c r="K657" s="478"/>
      <c r="L657" s="478"/>
      <c r="M657" s="2457"/>
      <c r="N657" s="2458"/>
      <c r="O657" s="478"/>
      <c r="P657" s="478"/>
      <c r="Q657" s="478"/>
      <c r="V657" s="211"/>
      <c r="W657" s="211"/>
      <c r="X657" s="211"/>
      <c r="Y657" s="211"/>
      <c r="Z657" s="211"/>
      <c r="AA657" s="21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457"/>
      <c r="D658" s="2458"/>
      <c r="E658" s="478"/>
      <c r="F658" s="478"/>
      <c r="G658" s="478"/>
      <c r="H658" s="2457"/>
      <c r="I658" s="2458"/>
      <c r="J658" s="478"/>
      <c r="K658" s="478"/>
      <c r="L658" s="478"/>
      <c r="M658" s="2457"/>
      <c r="N658" s="2458"/>
      <c r="O658" s="478"/>
      <c r="P658" s="478"/>
      <c r="Q658" s="478"/>
      <c r="V658" s="211"/>
      <c r="W658" s="211"/>
      <c r="X658" s="211"/>
      <c r="Y658" s="211"/>
      <c r="Z658" s="211"/>
      <c r="AA658" s="21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457"/>
      <c r="D659" s="2458"/>
      <c r="E659" s="478"/>
      <c r="F659" s="478"/>
      <c r="G659" s="478"/>
      <c r="H659" s="2457"/>
      <c r="I659" s="2458"/>
      <c r="J659" s="478"/>
      <c r="K659" s="478"/>
      <c r="L659" s="478"/>
      <c r="M659" s="2457"/>
      <c r="N659" s="2458"/>
      <c r="O659" s="478"/>
      <c r="P659" s="478"/>
      <c r="Q659" s="478"/>
      <c r="V659" s="211"/>
      <c r="W659" s="211"/>
      <c r="X659" s="211"/>
      <c r="Y659" s="211"/>
      <c r="Z659" s="211"/>
      <c r="AA659" s="21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457"/>
      <c r="D660" s="2458"/>
      <c r="E660" s="478"/>
      <c r="F660" s="478"/>
      <c r="G660" s="478"/>
      <c r="H660" s="2457"/>
      <c r="I660" s="2458"/>
      <c r="J660" s="478"/>
      <c r="K660" s="478"/>
      <c r="L660" s="478"/>
      <c r="M660" s="2457"/>
      <c r="N660" s="2458"/>
      <c r="O660" s="478"/>
      <c r="P660" s="478"/>
      <c r="Q660" s="478"/>
      <c r="V660" s="211"/>
      <c r="W660" s="211"/>
      <c r="X660" s="211"/>
      <c r="Y660" s="211"/>
      <c r="Z660" s="211"/>
      <c r="AA660" s="21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457"/>
      <c r="D661" s="2458"/>
      <c r="E661" s="478"/>
      <c r="F661" s="478"/>
      <c r="G661" s="478"/>
      <c r="H661" s="2457"/>
      <c r="I661" s="2458"/>
      <c r="J661" s="478"/>
      <c r="K661" s="478"/>
      <c r="L661" s="478"/>
      <c r="M661" s="2457"/>
      <c r="N661" s="2458"/>
      <c r="O661" s="478"/>
      <c r="P661" s="478"/>
      <c r="Q661" s="478"/>
      <c r="V661" s="211"/>
      <c r="W661" s="211"/>
      <c r="X661" s="211"/>
      <c r="Y661" s="211"/>
      <c r="Z661" s="211"/>
      <c r="AA661" s="21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457"/>
      <c r="D662" s="2458"/>
      <c r="E662" s="478"/>
      <c r="F662" s="478"/>
      <c r="G662" s="478"/>
      <c r="H662" s="2457"/>
      <c r="I662" s="2458"/>
      <c r="J662" s="478"/>
      <c r="K662" s="478"/>
      <c r="L662" s="478"/>
      <c r="M662" s="2457"/>
      <c r="N662" s="2458"/>
      <c r="O662" s="478"/>
      <c r="P662" s="478"/>
      <c r="Q662" s="478"/>
      <c r="V662" s="211"/>
      <c r="W662" s="211"/>
      <c r="X662" s="211"/>
      <c r="Y662" s="211"/>
      <c r="Z662" s="211"/>
      <c r="AA662" s="21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457"/>
      <c r="D663" s="2458"/>
      <c r="E663" s="478"/>
      <c r="F663" s="478"/>
      <c r="G663" s="478"/>
      <c r="H663" s="2457"/>
      <c r="I663" s="2458"/>
      <c r="J663" s="478"/>
      <c r="K663" s="478"/>
      <c r="L663" s="478"/>
      <c r="M663" s="2457"/>
      <c r="N663" s="2458"/>
      <c r="O663" s="478"/>
      <c r="P663" s="478"/>
      <c r="Q663" s="478"/>
      <c r="V663" s="211"/>
      <c r="W663" s="211"/>
      <c r="X663" s="211"/>
      <c r="Y663" s="211"/>
      <c r="Z663" s="211"/>
      <c r="AA663" s="21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457"/>
      <c r="D664" s="2458"/>
      <c r="E664" s="478"/>
      <c r="F664" s="478"/>
      <c r="G664" s="478"/>
      <c r="H664" s="2457"/>
      <c r="I664" s="2458"/>
      <c r="J664" s="478"/>
      <c r="K664" s="478"/>
      <c r="L664" s="478"/>
      <c r="M664" s="2457"/>
      <c r="N664" s="2458"/>
      <c r="O664" s="478"/>
      <c r="P664" s="478"/>
      <c r="Q664" s="478"/>
      <c r="V664" s="211"/>
      <c r="W664" s="211"/>
      <c r="X664" s="211"/>
      <c r="Y664" s="211"/>
      <c r="Z664" s="211"/>
      <c r="AA664" s="21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457"/>
      <c r="D665" s="2458"/>
      <c r="E665" s="478"/>
      <c r="F665" s="478"/>
      <c r="G665" s="478"/>
      <c r="H665" s="2457"/>
      <c r="I665" s="2458"/>
      <c r="J665" s="478"/>
      <c r="K665" s="478"/>
      <c r="L665" s="478"/>
      <c r="M665" s="2457"/>
      <c r="N665" s="2458"/>
      <c r="O665" s="478"/>
      <c r="P665" s="478"/>
      <c r="Q665" s="478"/>
      <c r="V665" s="211"/>
      <c r="W665" s="211"/>
      <c r="X665" s="211"/>
      <c r="Y665" s="211"/>
      <c r="Z665" s="211"/>
      <c r="AA665" s="21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457"/>
      <c r="D666" s="2458"/>
      <c r="E666" s="478"/>
      <c r="F666" s="478"/>
      <c r="G666" s="478"/>
      <c r="H666" s="2457"/>
      <c r="I666" s="2458"/>
      <c r="J666" s="478"/>
      <c r="K666" s="478"/>
      <c r="L666" s="478"/>
      <c r="M666" s="2457"/>
      <c r="N666" s="2458"/>
      <c r="O666" s="478"/>
      <c r="P666" s="478"/>
      <c r="Q666" s="478"/>
      <c r="V666" s="211"/>
      <c r="W666" s="211"/>
      <c r="X666" s="211"/>
      <c r="Y666" s="211"/>
      <c r="Z666" s="211"/>
      <c r="AA666" s="21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457"/>
      <c r="D667" s="2458"/>
      <c r="E667" s="478"/>
      <c r="F667" s="478"/>
      <c r="G667" s="478"/>
      <c r="H667" s="2457"/>
      <c r="I667" s="2458"/>
      <c r="J667" s="478"/>
      <c r="K667" s="478"/>
      <c r="L667" s="478"/>
      <c r="M667" s="2457"/>
      <c r="N667" s="2458"/>
      <c r="O667" s="478"/>
      <c r="P667" s="478"/>
      <c r="Q667" s="478"/>
      <c r="V667" s="211"/>
      <c r="W667" s="211"/>
      <c r="X667" s="211"/>
      <c r="Y667" s="211"/>
      <c r="Z667" s="211"/>
      <c r="AA667" s="21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457"/>
      <c r="D668" s="2458"/>
      <c r="E668" s="478"/>
      <c r="F668" s="478"/>
      <c r="G668" s="478"/>
      <c r="H668" s="2457"/>
      <c r="I668" s="2458"/>
      <c r="J668" s="478"/>
      <c r="K668" s="478"/>
      <c r="L668" s="478"/>
      <c r="M668" s="2457"/>
      <c r="N668" s="2458"/>
      <c r="O668" s="478"/>
      <c r="P668" s="478"/>
      <c r="Q668" s="478"/>
      <c r="V668" s="211"/>
      <c r="W668" s="211"/>
      <c r="X668" s="211"/>
      <c r="Y668" s="211"/>
      <c r="Z668" s="211"/>
      <c r="AA668" s="21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457"/>
      <c r="D669" s="2458"/>
      <c r="E669" s="478"/>
      <c r="F669" s="478"/>
      <c r="G669" s="478"/>
      <c r="H669" s="2457"/>
      <c r="I669" s="2458"/>
      <c r="J669" s="478"/>
      <c r="K669" s="478"/>
      <c r="L669" s="478"/>
      <c r="M669" s="2457"/>
      <c r="N669" s="2458"/>
      <c r="O669" s="478"/>
      <c r="P669" s="478"/>
      <c r="Q669" s="478"/>
      <c r="V669" s="211"/>
      <c r="W669" s="211"/>
      <c r="X669" s="211"/>
      <c r="Y669" s="211"/>
      <c r="Z669" s="211"/>
      <c r="AA669" s="21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457"/>
      <c r="D670" s="2458"/>
      <c r="E670" s="478"/>
      <c r="F670" s="478"/>
      <c r="G670" s="478"/>
      <c r="H670" s="2457"/>
      <c r="I670" s="2458"/>
      <c r="J670" s="478"/>
      <c r="K670" s="478"/>
      <c r="L670" s="478"/>
      <c r="M670" s="2457"/>
      <c r="N670" s="2458"/>
      <c r="O670" s="478"/>
      <c r="P670" s="478"/>
      <c r="Q670" s="478"/>
      <c r="V670" s="211"/>
      <c r="W670" s="211"/>
      <c r="X670" s="211"/>
      <c r="Y670" s="211"/>
      <c r="Z670" s="211"/>
      <c r="AA670" s="21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457"/>
      <c r="D671" s="2458"/>
      <c r="E671" s="478"/>
      <c r="F671" s="478"/>
      <c r="G671" s="478"/>
      <c r="H671" s="2457"/>
      <c r="I671" s="2458"/>
      <c r="J671" s="478"/>
      <c r="K671" s="478"/>
      <c r="L671" s="478"/>
      <c r="M671" s="2457"/>
      <c r="N671" s="2458"/>
      <c r="O671" s="478"/>
      <c r="P671" s="478"/>
      <c r="Q671" s="478"/>
      <c r="V671" s="211"/>
      <c r="W671" s="211"/>
      <c r="X671" s="211"/>
      <c r="Y671" s="211"/>
      <c r="Z671" s="211"/>
      <c r="AA671" s="21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457"/>
      <c r="D672" s="2458"/>
      <c r="E672" s="478"/>
      <c r="F672" s="478"/>
      <c r="G672" s="478"/>
      <c r="H672" s="2457"/>
      <c r="I672" s="2458"/>
      <c r="J672" s="478"/>
      <c r="K672" s="478"/>
      <c r="L672" s="478"/>
      <c r="M672" s="2457"/>
      <c r="N672" s="2458"/>
      <c r="O672" s="478"/>
      <c r="P672" s="478"/>
      <c r="Q672" s="478"/>
      <c r="V672" s="211"/>
      <c r="W672" s="211"/>
      <c r="X672" s="211"/>
      <c r="Y672" s="211"/>
      <c r="Z672" s="211"/>
      <c r="AA672" s="21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457"/>
      <c r="D673" s="2458"/>
      <c r="E673" s="478"/>
      <c r="F673" s="478"/>
      <c r="G673" s="478"/>
      <c r="H673" s="2457"/>
      <c r="I673" s="2458"/>
      <c r="J673" s="478"/>
      <c r="K673" s="478"/>
      <c r="L673" s="478"/>
      <c r="M673" s="2457"/>
      <c r="N673" s="2458"/>
      <c r="O673" s="478"/>
      <c r="P673" s="478"/>
      <c r="Q673" s="478"/>
      <c r="V673" s="211"/>
      <c r="W673" s="211"/>
      <c r="X673" s="211"/>
      <c r="Y673" s="211"/>
      <c r="Z673" s="211"/>
      <c r="AA673" s="21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457"/>
      <c r="D674" s="2458"/>
      <c r="E674" s="478"/>
      <c r="F674" s="478"/>
      <c r="G674" s="478"/>
      <c r="H674" s="2457"/>
      <c r="I674" s="2458"/>
      <c r="J674" s="478"/>
      <c r="K674" s="478"/>
      <c r="L674" s="478"/>
      <c r="M674" s="2457"/>
      <c r="N674" s="2458"/>
      <c r="O674" s="478"/>
      <c r="P674" s="478"/>
      <c r="Q674" s="478"/>
      <c r="V674" s="211"/>
      <c r="W674" s="211"/>
      <c r="X674" s="211"/>
      <c r="Y674" s="211"/>
      <c r="Z674" s="211"/>
      <c r="AA674" s="21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457"/>
      <c r="D675" s="2458"/>
      <c r="E675" s="478"/>
      <c r="F675" s="478"/>
      <c r="G675" s="478"/>
      <c r="H675" s="2457"/>
      <c r="I675" s="2458"/>
      <c r="J675" s="478"/>
      <c r="K675" s="478"/>
      <c r="L675" s="478"/>
      <c r="M675" s="2457"/>
      <c r="N675" s="2458"/>
      <c r="O675" s="478"/>
      <c r="P675" s="478"/>
      <c r="Q675" s="478"/>
      <c r="V675" s="211"/>
      <c r="W675" s="211"/>
      <c r="X675" s="211"/>
      <c r="Y675" s="211"/>
      <c r="Z675" s="211"/>
      <c r="AA675" s="21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457"/>
      <c r="D676" s="2458"/>
      <c r="E676" s="478"/>
      <c r="F676" s="478"/>
      <c r="G676" s="478"/>
      <c r="H676" s="2457"/>
      <c r="I676" s="2458"/>
      <c r="J676" s="478"/>
      <c r="K676" s="478"/>
      <c r="L676" s="478"/>
      <c r="M676" s="2457"/>
      <c r="N676" s="2458"/>
      <c r="O676" s="478"/>
      <c r="P676" s="478"/>
      <c r="Q676" s="478"/>
      <c r="V676" s="211"/>
      <c r="W676" s="211"/>
      <c r="X676" s="211"/>
      <c r="Y676" s="211"/>
      <c r="Z676" s="211"/>
      <c r="AA676" s="21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457"/>
      <c r="D677" s="2458"/>
      <c r="E677" s="478"/>
      <c r="F677" s="478"/>
      <c r="G677" s="478"/>
      <c r="H677" s="2457"/>
      <c r="I677" s="2458"/>
      <c r="J677" s="478"/>
      <c r="K677" s="478"/>
      <c r="L677" s="478"/>
      <c r="M677" s="2457"/>
      <c r="N677" s="2458"/>
      <c r="O677" s="478"/>
      <c r="P677" s="478"/>
      <c r="Q677" s="478"/>
      <c r="V677" s="211"/>
      <c r="W677" s="211"/>
      <c r="X677" s="211"/>
      <c r="Y677" s="211"/>
      <c r="Z677" s="211"/>
      <c r="AA677" s="21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457"/>
      <c r="D678" s="2458"/>
      <c r="E678" s="478"/>
      <c r="F678" s="478"/>
      <c r="G678" s="478"/>
      <c r="H678" s="2457"/>
      <c r="I678" s="2458"/>
      <c r="J678" s="478"/>
      <c r="K678" s="478"/>
      <c r="L678" s="478"/>
      <c r="M678" s="2457"/>
      <c r="N678" s="2458"/>
      <c r="O678" s="478"/>
      <c r="P678" s="478"/>
      <c r="Q678" s="478"/>
      <c r="V678" s="211"/>
      <c r="W678" s="211"/>
      <c r="X678" s="211"/>
      <c r="Y678" s="211"/>
      <c r="Z678" s="211"/>
      <c r="AA678" s="21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457"/>
      <c r="D679" s="2458"/>
      <c r="E679" s="478"/>
      <c r="F679" s="478"/>
      <c r="G679" s="478"/>
      <c r="H679" s="2457"/>
      <c r="I679" s="2458"/>
      <c r="J679" s="478"/>
      <c r="K679" s="478"/>
      <c r="L679" s="478"/>
      <c r="M679" s="2457"/>
      <c r="N679" s="2458"/>
      <c r="O679" s="478"/>
      <c r="P679" s="478"/>
      <c r="Q679" s="478"/>
      <c r="V679" s="211"/>
      <c r="W679" s="211"/>
      <c r="X679" s="211"/>
      <c r="Y679" s="211"/>
      <c r="Z679" s="211"/>
      <c r="AA679" s="21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457"/>
      <c r="D680" s="2458"/>
      <c r="E680" s="478"/>
      <c r="F680" s="478"/>
      <c r="G680" s="478"/>
      <c r="H680" s="2457"/>
      <c r="I680" s="2458"/>
      <c r="J680" s="478"/>
      <c r="K680" s="478"/>
      <c r="L680" s="478"/>
      <c r="M680" s="2457"/>
      <c r="N680" s="2458"/>
      <c r="O680" s="478"/>
      <c r="P680" s="478"/>
      <c r="Q680" s="478"/>
      <c r="V680" s="211"/>
      <c r="W680" s="211"/>
      <c r="X680" s="211"/>
      <c r="Y680" s="211"/>
      <c r="Z680" s="211"/>
      <c r="AA680" s="21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457"/>
      <c r="D681" s="2458"/>
      <c r="E681" s="478"/>
      <c r="F681" s="478"/>
      <c r="G681" s="478"/>
      <c r="H681" s="2457"/>
      <c r="I681" s="2458"/>
      <c r="J681" s="478"/>
      <c r="K681" s="478"/>
      <c r="L681" s="478"/>
      <c r="M681" s="2457"/>
      <c r="N681" s="2458"/>
      <c r="O681" s="478"/>
      <c r="P681" s="478"/>
      <c r="Q681" s="478"/>
      <c r="V681" s="211"/>
      <c r="W681" s="211"/>
      <c r="X681" s="211"/>
      <c r="Y681" s="211"/>
      <c r="Z681" s="211"/>
      <c r="AA681" s="21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457"/>
      <c r="D682" s="2458"/>
      <c r="E682" s="478"/>
      <c r="F682" s="478"/>
      <c r="G682" s="478"/>
      <c r="H682" s="2457"/>
      <c r="I682" s="2458"/>
      <c r="J682" s="478"/>
      <c r="K682" s="478"/>
      <c r="L682" s="478"/>
      <c r="M682" s="2457"/>
      <c r="N682" s="2458"/>
      <c r="O682" s="478"/>
      <c r="P682" s="478"/>
      <c r="Q682" s="478"/>
      <c r="V682" s="211"/>
      <c r="W682" s="211"/>
      <c r="X682" s="211"/>
      <c r="Y682" s="211"/>
      <c r="Z682" s="211"/>
      <c r="AA682" s="21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457"/>
      <c r="D683" s="2458"/>
      <c r="E683" s="478"/>
      <c r="F683" s="478"/>
      <c r="G683" s="478"/>
      <c r="H683" s="2457"/>
      <c r="I683" s="2458"/>
      <c r="J683" s="478"/>
      <c r="K683" s="478"/>
      <c r="L683" s="478"/>
      <c r="M683" s="2457"/>
      <c r="N683" s="2458"/>
      <c r="O683" s="478"/>
      <c r="P683" s="478"/>
      <c r="Q683" s="478"/>
      <c r="V683" s="211"/>
      <c r="W683" s="211"/>
      <c r="X683" s="211"/>
      <c r="Y683" s="211"/>
      <c r="Z683" s="211"/>
      <c r="AA683" s="21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457"/>
      <c r="D684" s="2458"/>
      <c r="E684" s="478"/>
      <c r="F684" s="478"/>
      <c r="G684" s="478"/>
      <c r="H684" s="2457"/>
      <c r="I684" s="2458"/>
      <c r="J684" s="478"/>
      <c r="K684" s="478"/>
      <c r="L684" s="478"/>
      <c r="M684" s="2457"/>
      <c r="N684" s="2458"/>
      <c r="O684" s="478"/>
      <c r="P684" s="478"/>
      <c r="Q684" s="478"/>
      <c r="V684" s="211"/>
      <c r="W684" s="211"/>
      <c r="X684" s="211"/>
      <c r="Y684" s="211"/>
      <c r="Z684" s="211"/>
      <c r="AA684" s="21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457"/>
      <c r="D685" s="2458"/>
      <c r="E685" s="478"/>
      <c r="F685" s="478"/>
      <c r="G685" s="478"/>
      <c r="H685" s="2457"/>
      <c r="I685" s="2458"/>
      <c r="J685" s="478"/>
      <c r="K685" s="478"/>
      <c r="L685" s="478"/>
      <c r="M685" s="2457"/>
      <c r="N685" s="2458"/>
      <c r="O685" s="478"/>
      <c r="P685" s="478"/>
      <c r="Q685" s="478"/>
      <c r="V685" s="211"/>
      <c r="W685" s="211"/>
      <c r="X685" s="211"/>
      <c r="Y685" s="211"/>
      <c r="Z685" s="211"/>
      <c r="AA685" s="21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457"/>
      <c r="D686" s="2458"/>
      <c r="E686" s="478"/>
      <c r="F686" s="478"/>
      <c r="G686" s="478"/>
      <c r="H686" s="2457"/>
      <c r="I686" s="2458"/>
      <c r="J686" s="478"/>
      <c r="K686" s="478"/>
      <c r="L686" s="478"/>
      <c r="M686" s="2457"/>
      <c r="N686" s="2458"/>
      <c r="O686" s="478"/>
      <c r="P686" s="478"/>
      <c r="Q686" s="478"/>
      <c r="V686" s="211"/>
      <c r="W686" s="211"/>
      <c r="X686" s="211"/>
      <c r="Y686" s="211"/>
      <c r="Z686" s="211"/>
      <c r="AA686" s="21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457"/>
      <c r="D687" s="2458"/>
      <c r="E687" s="478"/>
      <c r="F687" s="478"/>
      <c r="G687" s="478"/>
      <c r="H687" s="2457"/>
      <c r="I687" s="2458"/>
      <c r="J687" s="478"/>
      <c r="K687" s="478"/>
      <c r="L687" s="478"/>
      <c r="M687" s="2457"/>
      <c r="N687" s="2458"/>
      <c r="O687" s="478"/>
      <c r="P687" s="478"/>
      <c r="Q687" s="478"/>
      <c r="V687" s="211"/>
      <c r="W687" s="211"/>
      <c r="X687" s="211"/>
      <c r="Y687" s="211"/>
      <c r="Z687" s="211"/>
      <c r="AA687" s="21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457"/>
      <c r="D688" s="2458"/>
      <c r="E688" s="478"/>
      <c r="F688" s="478"/>
      <c r="G688" s="478"/>
      <c r="H688" s="2457"/>
      <c r="I688" s="2458"/>
      <c r="J688" s="478"/>
      <c r="K688" s="478"/>
      <c r="L688" s="478"/>
      <c r="M688" s="2457"/>
      <c r="N688" s="2458"/>
      <c r="O688" s="478"/>
      <c r="P688" s="478"/>
      <c r="Q688" s="478"/>
      <c r="V688" s="211"/>
      <c r="W688" s="211"/>
      <c r="X688" s="211"/>
      <c r="Y688" s="211"/>
      <c r="Z688" s="211"/>
      <c r="AA688" s="21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457"/>
      <c r="D689" s="2458"/>
      <c r="E689" s="478"/>
      <c r="F689" s="478"/>
      <c r="G689" s="478"/>
      <c r="H689" s="2457"/>
      <c r="I689" s="2458"/>
      <c r="J689" s="478"/>
      <c r="K689" s="478"/>
      <c r="L689" s="478"/>
      <c r="M689" s="2457"/>
      <c r="N689" s="2458"/>
      <c r="O689" s="478"/>
      <c r="P689" s="478"/>
      <c r="Q689" s="478"/>
      <c r="V689" s="211"/>
      <c r="W689" s="211"/>
      <c r="X689" s="211"/>
      <c r="Y689" s="211"/>
      <c r="Z689" s="211"/>
      <c r="AA689" s="21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457"/>
      <c r="D690" s="2458"/>
      <c r="E690" s="478"/>
      <c r="F690" s="478"/>
      <c r="G690" s="478"/>
      <c r="H690" s="2457"/>
      <c r="I690" s="2458"/>
      <c r="J690" s="478"/>
      <c r="K690" s="478"/>
      <c r="L690" s="478"/>
      <c r="M690" s="2457"/>
      <c r="N690" s="2458"/>
      <c r="O690" s="478"/>
      <c r="P690" s="478"/>
      <c r="Q690" s="478"/>
      <c r="V690" s="211"/>
      <c r="W690" s="211"/>
      <c r="X690" s="211"/>
      <c r="Y690" s="211"/>
      <c r="Z690" s="211"/>
      <c r="AA690" s="21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457"/>
      <c r="D691" s="2458"/>
      <c r="E691" s="478"/>
      <c r="F691" s="478"/>
      <c r="G691" s="478"/>
      <c r="H691" s="2457"/>
      <c r="I691" s="2458"/>
      <c r="J691" s="478"/>
      <c r="K691" s="478"/>
      <c r="L691" s="478"/>
      <c r="M691" s="2457"/>
      <c r="N691" s="2458"/>
      <c r="O691" s="478"/>
      <c r="P691" s="478"/>
      <c r="Q691" s="478"/>
      <c r="V691" s="211"/>
      <c r="W691" s="211"/>
      <c r="X691" s="211"/>
      <c r="Y691" s="211"/>
      <c r="Z691" s="211"/>
      <c r="AA691" s="21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457"/>
      <c r="D692" s="2458"/>
      <c r="E692" s="478"/>
      <c r="F692" s="478"/>
      <c r="G692" s="478"/>
      <c r="H692" s="2457"/>
      <c r="I692" s="2458"/>
      <c r="J692" s="478"/>
      <c r="K692" s="478"/>
      <c r="L692" s="478"/>
      <c r="M692" s="2457"/>
      <c r="N692" s="2458"/>
      <c r="O692" s="478"/>
      <c r="P692" s="478"/>
      <c r="Q692" s="478"/>
      <c r="V692" s="211"/>
      <c r="W692" s="211"/>
      <c r="X692" s="211"/>
      <c r="Y692" s="211"/>
      <c r="Z692" s="211"/>
      <c r="AA692" s="21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457"/>
      <c r="D693" s="2458"/>
      <c r="E693" s="478"/>
      <c r="F693" s="478"/>
      <c r="G693" s="478"/>
      <c r="H693" s="2457"/>
      <c r="I693" s="2458"/>
      <c r="J693" s="478"/>
      <c r="K693" s="478"/>
      <c r="L693" s="478"/>
      <c r="M693" s="2457"/>
      <c r="N693" s="2458"/>
      <c r="O693" s="478"/>
      <c r="P693" s="478"/>
      <c r="Q693" s="478"/>
      <c r="V693" s="211"/>
      <c r="W693" s="211"/>
      <c r="X693" s="211"/>
      <c r="Y693" s="211"/>
      <c r="Z693" s="211"/>
      <c r="AA693" s="21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457"/>
      <c r="D694" s="2458"/>
      <c r="E694" s="478"/>
      <c r="F694" s="478"/>
      <c r="G694" s="478"/>
      <c r="H694" s="2457"/>
      <c r="I694" s="2458"/>
      <c r="J694" s="478"/>
      <c r="K694" s="478"/>
      <c r="L694" s="478"/>
      <c r="M694" s="2457"/>
      <c r="N694" s="2458"/>
      <c r="O694" s="478"/>
      <c r="P694" s="478"/>
      <c r="Q694" s="478"/>
      <c r="V694" s="211"/>
      <c r="W694" s="211"/>
      <c r="X694" s="211"/>
      <c r="Y694" s="211"/>
      <c r="Z694" s="211"/>
      <c r="AA694" s="21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2457"/>
      <c r="D695" s="2458"/>
      <c r="E695" s="478"/>
      <c r="F695" s="478"/>
      <c r="G695" s="478"/>
      <c r="H695" s="2457"/>
      <c r="I695" s="2458"/>
      <c r="J695" s="478"/>
      <c r="K695" s="478"/>
      <c r="L695" s="478"/>
      <c r="M695" s="2457"/>
      <c r="N695" s="2458"/>
      <c r="O695" s="478"/>
      <c r="P695" s="478"/>
      <c r="Q695" s="478"/>
      <c r="V695" s="211"/>
      <c r="W695" s="211"/>
      <c r="X695" s="211"/>
      <c r="Y695" s="211"/>
      <c r="Z695" s="211"/>
      <c r="AA695" s="21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2457"/>
      <c r="D696" s="2458"/>
      <c r="E696" s="478"/>
      <c r="F696" s="478"/>
      <c r="G696" s="478"/>
      <c r="H696" s="2457"/>
      <c r="I696" s="2458"/>
      <c r="J696" s="478"/>
      <c r="K696" s="478"/>
      <c r="L696" s="478"/>
      <c r="M696" s="2457"/>
      <c r="N696" s="2458"/>
      <c r="O696" s="478"/>
      <c r="P696" s="478"/>
      <c r="Q696" s="478"/>
      <c r="V696" s="211"/>
      <c r="W696" s="211"/>
      <c r="X696" s="211"/>
      <c r="Y696" s="211"/>
      <c r="Z696" s="211"/>
      <c r="AA696" s="21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2457"/>
      <c r="D697" s="2458"/>
      <c r="E697" s="478"/>
      <c r="F697" s="478"/>
      <c r="G697" s="478"/>
      <c r="H697" s="2457"/>
      <c r="I697" s="2458"/>
      <c r="J697" s="478"/>
      <c r="K697" s="478"/>
      <c r="L697" s="478"/>
      <c r="M697" s="2457"/>
      <c r="N697" s="2458"/>
      <c r="O697" s="478"/>
      <c r="P697" s="478"/>
      <c r="Q697" s="478"/>
      <c r="V697" s="211"/>
      <c r="W697" s="211"/>
      <c r="X697" s="211"/>
      <c r="Y697" s="211"/>
      <c r="Z697" s="211"/>
      <c r="AA697" s="21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2457"/>
      <c r="D698" s="2458"/>
      <c r="E698" s="478"/>
      <c r="F698" s="478"/>
      <c r="G698" s="478"/>
      <c r="H698" s="2457"/>
      <c r="I698" s="2458"/>
      <c r="J698" s="478"/>
      <c r="K698" s="478"/>
      <c r="L698" s="478"/>
      <c r="M698" s="2457"/>
      <c r="N698" s="2458"/>
      <c r="O698" s="478"/>
      <c r="P698" s="478"/>
      <c r="Q698" s="478"/>
      <c r="V698" s="211"/>
      <c r="W698" s="211"/>
      <c r="X698" s="211"/>
      <c r="Y698" s="211"/>
      <c r="Z698" s="211"/>
      <c r="AA698" s="21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2457"/>
      <c r="D699" s="2458"/>
      <c r="E699" s="478"/>
      <c r="F699" s="478"/>
      <c r="G699" s="478"/>
      <c r="H699" s="2457"/>
      <c r="I699" s="2458"/>
      <c r="J699" s="478"/>
      <c r="K699" s="478"/>
      <c r="L699" s="478"/>
      <c r="M699" s="2457"/>
      <c r="N699" s="2458"/>
      <c r="O699" s="478"/>
      <c r="P699" s="478"/>
      <c r="Q699" s="478"/>
      <c r="V699" s="211"/>
      <c r="W699" s="211"/>
      <c r="X699" s="211"/>
      <c r="Y699" s="211"/>
      <c r="Z699" s="211"/>
      <c r="AA699" s="21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78"/>
      <c r="D700" s="478"/>
      <c r="E700" s="478"/>
      <c r="F700" s="478"/>
      <c r="G700" s="478"/>
      <c r="H700" s="478"/>
      <c r="I700" s="478"/>
      <c r="J700" s="478"/>
      <c r="K700" s="478"/>
      <c r="L700" s="478"/>
      <c r="M700" s="478"/>
      <c r="N700" s="478"/>
      <c r="O700" s="478"/>
      <c r="P700" s="478"/>
      <c r="Q700" s="478"/>
      <c r="V700" s="211"/>
      <c r="W700" s="211"/>
      <c r="X700" s="211"/>
      <c r="Y700" s="211"/>
      <c r="Z700" s="211"/>
      <c r="AA700" s="21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94"/>
      <c r="D701" s="494"/>
      <c r="E701" s="494"/>
      <c r="F701" s="494"/>
      <c r="G701" s="494"/>
      <c r="H701" s="494"/>
      <c r="I701" s="494"/>
      <c r="J701" s="494"/>
      <c r="K701" s="494"/>
      <c r="L701" s="494"/>
      <c r="M701" s="494"/>
      <c r="N701" s="494"/>
      <c r="O701" s="494"/>
      <c r="P701" s="494"/>
      <c r="Q701" s="494"/>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94"/>
      <c r="D702" s="494"/>
      <c r="E702" s="494"/>
      <c r="F702" s="494"/>
      <c r="G702" s="494"/>
      <c r="H702" s="494"/>
      <c r="I702" s="494"/>
      <c r="J702" s="494"/>
      <c r="K702" s="494"/>
      <c r="L702" s="494"/>
      <c r="M702" s="494"/>
      <c r="N702" s="494"/>
      <c r="O702" s="494"/>
      <c r="P702" s="494"/>
      <c r="Q702" s="494"/>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94"/>
      <c r="D703" s="494"/>
      <c r="E703" s="494"/>
      <c r="F703" s="494"/>
      <c r="G703" s="494"/>
      <c r="H703" s="494"/>
      <c r="I703" s="494"/>
      <c r="J703" s="494"/>
      <c r="K703" s="494"/>
      <c r="L703" s="494"/>
      <c r="M703" s="494"/>
      <c r="N703" s="494"/>
      <c r="O703" s="494"/>
      <c r="P703" s="494"/>
      <c r="Q703" s="494"/>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94"/>
      <c r="D704" s="494"/>
      <c r="E704" s="494"/>
      <c r="F704" s="494"/>
      <c r="G704" s="494"/>
      <c r="H704" s="494"/>
      <c r="I704" s="494"/>
      <c r="J704" s="494"/>
      <c r="K704" s="494"/>
      <c r="L704" s="494"/>
      <c r="M704" s="494"/>
      <c r="N704" s="494"/>
      <c r="O704" s="494"/>
      <c r="P704" s="494"/>
      <c r="Q704" s="494"/>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94"/>
      <c r="D705" s="494"/>
      <c r="E705" s="494"/>
      <c r="F705" s="494"/>
      <c r="G705" s="494"/>
      <c r="H705" s="494"/>
      <c r="I705" s="494"/>
      <c r="J705" s="494"/>
      <c r="K705" s="494"/>
      <c r="L705" s="494"/>
      <c r="M705" s="494"/>
      <c r="N705" s="494"/>
      <c r="O705" s="494"/>
      <c r="P705" s="494"/>
      <c r="Q705" s="494"/>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94"/>
      <c r="D706" s="494"/>
      <c r="E706" s="494"/>
      <c r="F706" s="494"/>
      <c r="G706" s="494"/>
      <c r="H706" s="494"/>
      <c r="I706" s="494"/>
      <c r="J706" s="494"/>
      <c r="K706" s="494"/>
      <c r="L706" s="494"/>
      <c r="M706" s="494"/>
      <c r="N706" s="494"/>
      <c r="O706" s="494"/>
      <c r="P706" s="494"/>
      <c r="Q706" s="494"/>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94"/>
      <c r="D707" s="494"/>
      <c r="E707" s="494"/>
      <c r="F707" s="494"/>
      <c r="G707" s="494"/>
      <c r="H707" s="494"/>
      <c r="I707" s="494"/>
      <c r="J707" s="494"/>
      <c r="K707" s="494"/>
      <c r="L707" s="494"/>
      <c r="M707" s="494"/>
      <c r="N707" s="494"/>
      <c r="O707" s="494"/>
      <c r="P707" s="494"/>
      <c r="Q707" s="494"/>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94"/>
      <c r="D708" s="494"/>
      <c r="E708" s="494"/>
      <c r="F708" s="494"/>
      <c r="G708" s="494"/>
      <c r="H708" s="494"/>
      <c r="I708" s="494"/>
      <c r="J708" s="494"/>
      <c r="K708" s="494"/>
      <c r="L708" s="494"/>
      <c r="M708" s="494"/>
      <c r="N708" s="494"/>
      <c r="O708" s="494"/>
      <c r="P708" s="494"/>
      <c r="Q708" s="494"/>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94"/>
      <c r="D709" s="494"/>
      <c r="E709" s="494"/>
      <c r="F709" s="494"/>
      <c r="G709" s="494"/>
      <c r="H709" s="494"/>
      <c r="I709" s="494"/>
      <c r="J709" s="494"/>
      <c r="K709" s="494"/>
      <c r="L709" s="494"/>
      <c r="M709" s="494"/>
      <c r="N709" s="494"/>
      <c r="O709" s="494"/>
      <c r="P709" s="494"/>
      <c r="Q709" s="494"/>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94"/>
      <c r="D710" s="494"/>
      <c r="E710" s="494"/>
      <c r="F710" s="494"/>
      <c r="G710" s="494"/>
      <c r="H710" s="494"/>
      <c r="I710" s="494"/>
      <c r="J710" s="494"/>
      <c r="K710" s="494"/>
      <c r="L710" s="494"/>
      <c r="M710" s="494"/>
      <c r="N710" s="494"/>
      <c r="O710" s="494"/>
      <c r="P710" s="494"/>
      <c r="Q710" s="494"/>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94"/>
      <c r="D711" s="494"/>
      <c r="E711" s="494"/>
      <c r="F711" s="494"/>
      <c r="G711" s="494"/>
      <c r="H711" s="494"/>
      <c r="I711" s="494"/>
      <c r="J711" s="494"/>
      <c r="K711" s="494"/>
      <c r="L711" s="494"/>
      <c r="M711" s="494"/>
      <c r="N711" s="494"/>
      <c r="O711" s="494"/>
      <c r="P711" s="494"/>
      <c r="Q711" s="494"/>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94"/>
      <c r="D712" s="494"/>
      <c r="E712" s="494"/>
      <c r="F712" s="494"/>
      <c r="G712" s="494"/>
      <c r="H712" s="494"/>
      <c r="I712" s="494"/>
      <c r="J712" s="494"/>
      <c r="K712" s="494"/>
      <c r="L712" s="494"/>
      <c r="M712" s="494"/>
      <c r="N712" s="494"/>
      <c r="O712" s="494"/>
      <c r="P712" s="494"/>
      <c r="Q712" s="494"/>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94"/>
      <c r="D713" s="494"/>
      <c r="E713" s="494"/>
      <c r="F713" s="494"/>
      <c r="G713" s="494"/>
      <c r="H713" s="494"/>
      <c r="I713" s="494"/>
      <c r="J713" s="494"/>
      <c r="K713" s="494"/>
      <c r="L713" s="494"/>
      <c r="M713" s="494"/>
      <c r="N713" s="494"/>
      <c r="O713" s="494"/>
      <c r="P713" s="494"/>
      <c r="Q713" s="494"/>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94"/>
      <c r="D714" s="494"/>
      <c r="E714" s="494"/>
      <c r="F714" s="494"/>
      <c r="G714" s="494"/>
      <c r="H714" s="494"/>
      <c r="I714" s="494"/>
      <c r="J714" s="494"/>
      <c r="K714" s="494"/>
      <c r="L714" s="494"/>
      <c r="M714" s="494"/>
      <c r="N714" s="494"/>
      <c r="O714" s="494"/>
      <c r="P714" s="494"/>
      <c r="Q714" s="494"/>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94"/>
      <c r="D715" s="494"/>
      <c r="E715" s="494"/>
      <c r="F715" s="494"/>
      <c r="G715" s="494"/>
      <c r="H715" s="494"/>
      <c r="I715" s="494"/>
      <c r="J715" s="494"/>
      <c r="K715" s="494"/>
      <c r="L715" s="494"/>
      <c r="M715" s="494"/>
      <c r="N715" s="494"/>
      <c r="O715" s="494"/>
      <c r="P715" s="494"/>
      <c r="Q715" s="494"/>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94"/>
      <c r="D716" s="494"/>
      <c r="E716" s="494"/>
      <c r="F716" s="494"/>
      <c r="G716" s="494"/>
      <c r="H716" s="494"/>
      <c r="I716" s="494"/>
      <c r="J716" s="494"/>
      <c r="K716" s="494"/>
      <c r="L716" s="494"/>
      <c r="M716" s="494"/>
      <c r="N716" s="494"/>
      <c r="O716" s="494"/>
      <c r="P716" s="494"/>
      <c r="Q716" s="494"/>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94"/>
      <c r="D717" s="494"/>
      <c r="E717" s="494"/>
      <c r="F717" s="494"/>
      <c r="G717" s="494"/>
      <c r="H717" s="494"/>
      <c r="I717" s="494"/>
      <c r="J717" s="494"/>
      <c r="K717" s="494"/>
      <c r="L717" s="494"/>
      <c r="M717" s="494"/>
      <c r="N717" s="494"/>
      <c r="O717" s="494"/>
      <c r="P717" s="494"/>
      <c r="Q717" s="494"/>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94"/>
      <c r="D718" s="494"/>
      <c r="E718" s="494"/>
      <c r="F718" s="494"/>
      <c r="G718" s="494"/>
      <c r="H718" s="494"/>
      <c r="I718" s="494"/>
      <c r="J718" s="494"/>
      <c r="K718" s="494"/>
      <c r="L718" s="494"/>
      <c r="M718" s="494"/>
      <c r="N718" s="494"/>
      <c r="O718" s="494"/>
      <c r="P718" s="494"/>
      <c r="Q718" s="494"/>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94"/>
      <c r="D719" s="494"/>
      <c r="E719" s="494"/>
      <c r="F719" s="494"/>
      <c r="G719" s="494"/>
      <c r="H719" s="494"/>
      <c r="I719" s="494"/>
      <c r="J719" s="494"/>
      <c r="K719" s="494"/>
      <c r="L719" s="494"/>
      <c r="M719" s="494"/>
      <c r="N719" s="494"/>
      <c r="O719" s="494"/>
      <c r="P719" s="494"/>
      <c r="Q719" s="494"/>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94"/>
      <c r="D720" s="494"/>
      <c r="E720" s="494"/>
      <c r="F720" s="494"/>
      <c r="G720" s="494"/>
      <c r="H720" s="494"/>
      <c r="I720" s="494"/>
      <c r="J720" s="494"/>
      <c r="K720" s="494"/>
      <c r="L720" s="494"/>
      <c r="M720" s="494"/>
      <c r="N720" s="494"/>
      <c r="O720" s="494"/>
      <c r="P720" s="494"/>
      <c r="Q720" s="494"/>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94"/>
      <c r="D721" s="494"/>
      <c r="E721" s="494"/>
      <c r="F721" s="494"/>
      <c r="G721" s="494"/>
      <c r="H721" s="494"/>
      <c r="I721" s="494"/>
      <c r="J721" s="494"/>
      <c r="K721" s="494"/>
      <c r="L721" s="494"/>
      <c r="M721" s="494"/>
      <c r="N721" s="494"/>
      <c r="O721" s="494"/>
      <c r="P721" s="494"/>
      <c r="Q721" s="494"/>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94"/>
      <c r="D722" s="494"/>
      <c r="E722" s="494"/>
      <c r="F722" s="494"/>
      <c r="G722" s="494"/>
      <c r="H722" s="494"/>
      <c r="I722" s="494"/>
      <c r="J722" s="494"/>
      <c r="K722" s="494"/>
      <c r="L722" s="494"/>
      <c r="M722" s="494"/>
      <c r="N722" s="494"/>
      <c r="O722" s="494"/>
      <c r="P722" s="494"/>
      <c r="Q722" s="494"/>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94"/>
      <c r="D723" s="494"/>
      <c r="E723" s="494"/>
      <c r="F723" s="494"/>
      <c r="G723" s="494"/>
      <c r="H723" s="494"/>
      <c r="I723" s="494"/>
      <c r="J723" s="494"/>
      <c r="K723" s="494"/>
      <c r="L723" s="494"/>
      <c r="M723" s="494"/>
      <c r="N723" s="494"/>
      <c r="O723" s="494"/>
      <c r="P723" s="494"/>
      <c r="Q723" s="494"/>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94"/>
      <c r="D724" s="494"/>
      <c r="E724" s="494"/>
      <c r="F724" s="494"/>
      <c r="G724" s="494"/>
      <c r="H724" s="494"/>
      <c r="I724" s="494"/>
      <c r="J724" s="494"/>
      <c r="K724" s="494"/>
      <c r="L724" s="494"/>
      <c r="M724" s="494"/>
      <c r="N724" s="494"/>
      <c r="O724" s="494"/>
      <c r="P724" s="494"/>
      <c r="Q724" s="494"/>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94"/>
      <c r="D725" s="494"/>
      <c r="E725" s="494"/>
      <c r="F725" s="494"/>
      <c r="G725" s="494"/>
      <c r="H725" s="494"/>
      <c r="I725" s="494"/>
      <c r="J725" s="494"/>
      <c r="K725" s="494"/>
      <c r="L725" s="494"/>
      <c r="M725" s="494"/>
      <c r="N725" s="494"/>
      <c r="O725" s="494"/>
      <c r="P725" s="494"/>
      <c r="Q725" s="494"/>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94"/>
      <c r="D726" s="494"/>
      <c r="E726" s="494"/>
      <c r="F726" s="494"/>
      <c r="G726" s="494"/>
      <c r="H726" s="494"/>
      <c r="I726" s="494"/>
      <c r="J726" s="494"/>
      <c r="K726" s="494"/>
      <c r="L726" s="494"/>
      <c r="M726" s="494"/>
      <c r="N726" s="494"/>
      <c r="O726" s="494"/>
      <c r="P726" s="494"/>
      <c r="Q726" s="494"/>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94"/>
      <c r="D727" s="494"/>
      <c r="E727" s="494"/>
      <c r="F727" s="494"/>
      <c r="G727" s="494"/>
      <c r="H727" s="494"/>
      <c r="I727" s="494"/>
      <c r="J727" s="494"/>
      <c r="K727" s="494"/>
      <c r="L727" s="494"/>
      <c r="M727" s="494"/>
      <c r="N727" s="494"/>
      <c r="O727" s="494"/>
      <c r="P727" s="494"/>
      <c r="Q727" s="494"/>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94"/>
      <c r="D728" s="494"/>
      <c r="E728" s="494"/>
      <c r="F728" s="494"/>
      <c r="G728" s="494"/>
      <c r="H728" s="494"/>
      <c r="I728" s="494"/>
      <c r="J728" s="494"/>
      <c r="K728" s="494"/>
      <c r="L728" s="494"/>
      <c r="M728" s="494"/>
      <c r="N728" s="494"/>
      <c r="O728" s="494"/>
      <c r="P728" s="494"/>
      <c r="Q728" s="494"/>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94"/>
      <c r="D729" s="494"/>
      <c r="E729" s="494"/>
      <c r="F729" s="494"/>
      <c r="G729" s="494"/>
      <c r="H729" s="494"/>
      <c r="I729" s="494"/>
      <c r="J729" s="494"/>
      <c r="K729" s="494"/>
      <c r="L729" s="494"/>
      <c r="M729" s="494"/>
      <c r="N729" s="494"/>
      <c r="O729" s="494"/>
      <c r="P729" s="494"/>
      <c r="Q729" s="494"/>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94"/>
      <c r="D730" s="494"/>
      <c r="E730" s="494"/>
      <c r="F730" s="494"/>
      <c r="G730" s="494"/>
      <c r="H730" s="494"/>
      <c r="I730" s="494"/>
      <c r="J730" s="494"/>
      <c r="K730" s="494"/>
      <c r="L730" s="494"/>
      <c r="M730" s="494"/>
      <c r="N730" s="494"/>
      <c r="O730" s="494"/>
      <c r="P730" s="494"/>
      <c r="Q730" s="494"/>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94"/>
      <c r="D731" s="494"/>
      <c r="E731" s="494"/>
      <c r="F731" s="494"/>
      <c r="G731" s="494"/>
      <c r="H731" s="494"/>
      <c r="I731" s="494"/>
      <c r="J731" s="494"/>
      <c r="K731" s="494"/>
      <c r="L731" s="494"/>
      <c r="M731" s="494"/>
      <c r="N731" s="494"/>
      <c r="O731" s="494"/>
      <c r="P731" s="494"/>
      <c r="Q731" s="494"/>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94"/>
      <c r="D732" s="494"/>
      <c r="E732" s="494"/>
      <c r="F732" s="494"/>
      <c r="G732" s="494"/>
      <c r="H732" s="494"/>
      <c r="I732" s="494"/>
      <c r="J732" s="494"/>
      <c r="K732" s="494"/>
      <c r="L732" s="494"/>
      <c r="M732" s="494"/>
      <c r="N732" s="494"/>
      <c r="O732" s="494"/>
      <c r="P732" s="494"/>
      <c r="Q732" s="494"/>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94"/>
      <c r="D733" s="494"/>
      <c r="E733" s="494"/>
      <c r="F733" s="494"/>
      <c r="G733" s="494"/>
      <c r="H733" s="494"/>
      <c r="I733" s="494"/>
      <c r="J733" s="494"/>
      <c r="K733" s="494"/>
      <c r="L733" s="494"/>
      <c r="M733" s="494"/>
      <c r="N733" s="494"/>
      <c r="O733" s="494"/>
      <c r="P733" s="494"/>
      <c r="Q733" s="494"/>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94"/>
      <c r="D734" s="494"/>
      <c r="E734" s="494"/>
      <c r="F734" s="494"/>
      <c r="G734" s="494"/>
      <c r="H734" s="494"/>
      <c r="I734" s="494"/>
      <c r="J734" s="494"/>
      <c r="K734" s="494"/>
      <c r="L734" s="494"/>
      <c r="M734" s="494"/>
      <c r="N734" s="494"/>
      <c r="O734" s="494"/>
      <c r="P734" s="494"/>
      <c r="Q734" s="494"/>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94"/>
      <c r="D735" s="494"/>
      <c r="E735" s="494"/>
      <c r="F735" s="494"/>
      <c r="G735" s="494"/>
      <c r="H735" s="494"/>
      <c r="I735" s="494"/>
      <c r="J735" s="494"/>
      <c r="K735" s="494"/>
      <c r="L735" s="494"/>
      <c r="M735" s="494"/>
      <c r="N735" s="494"/>
      <c r="O735" s="494"/>
      <c r="P735" s="494"/>
      <c r="Q735" s="494"/>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94"/>
      <c r="D736" s="494"/>
      <c r="E736" s="494"/>
      <c r="F736" s="494"/>
      <c r="G736" s="494"/>
      <c r="H736" s="494"/>
      <c r="I736" s="494"/>
      <c r="J736" s="494"/>
      <c r="K736" s="494"/>
      <c r="L736" s="494"/>
      <c r="M736" s="494"/>
      <c r="N736" s="494"/>
      <c r="O736" s="494"/>
      <c r="P736" s="494"/>
      <c r="Q736" s="494"/>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94"/>
      <c r="D737" s="494"/>
      <c r="E737" s="494"/>
      <c r="F737" s="494"/>
      <c r="G737" s="494"/>
      <c r="H737" s="494"/>
      <c r="I737" s="494"/>
      <c r="J737" s="494"/>
      <c r="K737" s="494"/>
      <c r="L737" s="494"/>
      <c r="M737" s="494"/>
      <c r="N737" s="494"/>
      <c r="O737" s="494"/>
      <c r="P737" s="494"/>
      <c r="Q737" s="494"/>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94"/>
      <c r="D738" s="494"/>
      <c r="E738" s="494"/>
      <c r="F738" s="494"/>
      <c r="G738" s="494"/>
      <c r="H738" s="494"/>
      <c r="I738" s="494"/>
      <c r="J738" s="494"/>
      <c r="K738" s="494"/>
      <c r="L738" s="494"/>
      <c r="M738" s="494"/>
      <c r="N738" s="494"/>
      <c r="O738" s="494"/>
      <c r="P738" s="494"/>
      <c r="Q738" s="494"/>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94"/>
      <c r="D739" s="494"/>
      <c r="E739" s="494"/>
      <c r="F739" s="494"/>
      <c r="G739" s="494"/>
      <c r="H739" s="494"/>
      <c r="I739" s="494"/>
      <c r="J739" s="494"/>
      <c r="K739" s="494"/>
      <c r="L739" s="494"/>
      <c r="M739" s="494"/>
      <c r="N739" s="494"/>
      <c r="O739" s="494"/>
      <c r="P739" s="494"/>
      <c r="Q739" s="494"/>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94"/>
      <c r="D740" s="494"/>
      <c r="E740" s="494"/>
      <c r="F740" s="494"/>
      <c r="G740" s="494"/>
      <c r="H740" s="494"/>
      <c r="I740" s="494"/>
      <c r="J740" s="494"/>
      <c r="K740" s="494"/>
      <c r="L740" s="494"/>
      <c r="M740" s="494"/>
      <c r="N740" s="494"/>
      <c r="O740" s="494"/>
      <c r="P740" s="494"/>
      <c r="Q740" s="494"/>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94"/>
      <c r="D741" s="494"/>
      <c r="E741" s="494"/>
      <c r="F741" s="494"/>
      <c r="G741" s="494"/>
      <c r="H741" s="494"/>
      <c r="I741" s="494"/>
      <c r="J741" s="494"/>
      <c r="K741" s="494"/>
      <c r="L741" s="494"/>
      <c r="M741" s="494"/>
      <c r="N741" s="494"/>
      <c r="O741" s="494"/>
      <c r="P741" s="494"/>
      <c r="Q741" s="494"/>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94"/>
      <c r="D742" s="494"/>
      <c r="E742" s="494"/>
      <c r="F742" s="494"/>
      <c r="G742" s="494"/>
      <c r="H742" s="494"/>
      <c r="I742" s="494"/>
      <c r="J742" s="494"/>
      <c r="K742" s="494"/>
      <c r="L742" s="494"/>
      <c r="M742" s="494"/>
      <c r="N742" s="494"/>
      <c r="O742" s="494"/>
      <c r="P742" s="494"/>
      <c r="Q742" s="494"/>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94"/>
      <c r="D743" s="494"/>
      <c r="E743" s="494"/>
      <c r="F743" s="494"/>
      <c r="G743" s="494"/>
      <c r="H743" s="494"/>
      <c r="I743" s="494"/>
      <c r="J743" s="494"/>
      <c r="K743" s="494"/>
      <c r="L743" s="494"/>
      <c r="M743" s="494"/>
      <c r="N743" s="494"/>
      <c r="O743" s="494"/>
      <c r="P743" s="494"/>
      <c r="Q743" s="494"/>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94"/>
      <c r="D744" s="494"/>
      <c r="E744" s="494"/>
      <c r="F744" s="494"/>
      <c r="G744" s="494"/>
      <c r="H744" s="494"/>
      <c r="I744" s="494"/>
      <c r="J744" s="494"/>
      <c r="K744" s="494"/>
      <c r="L744" s="494"/>
      <c r="M744" s="494"/>
      <c r="N744" s="494"/>
      <c r="O744" s="494"/>
      <c r="P744" s="494"/>
      <c r="Q744" s="494"/>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94"/>
      <c r="D745" s="494"/>
      <c r="E745" s="494"/>
      <c r="F745" s="494"/>
      <c r="G745" s="494"/>
      <c r="H745" s="494"/>
      <c r="I745" s="494"/>
      <c r="J745" s="494"/>
      <c r="K745" s="494"/>
      <c r="L745" s="494"/>
      <c r="M745" s="494"/>
      <c r="N745" s="494"/>
      <c r="O745" s="494"/>
      <c r="P745" s="494"/>
      <c r="Q745" s="494"/>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94"/>
      <c r="D746" s="494"/>
      <c r="E746" s="494"/>
      <c r="F746" s="494"/>
      <c r="G746" s="494"/>
      <c r="H746" s="494"/>
      <c r="I746" s="494"/>
      <c r="J746" s="494"/>
      <c r="K746" s="494"/>
      <c r="L746" s="494"/>
      <c r="M746" s="494"/>
      <c r="N746" s="494"/>
      <c r="O746" s="494"/>
      <c r="P746" s="494"/>
      <c r="Q746" s="494"/>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94"/>
      <c r="D747" s="494"/>
      <c r="E747" s="494"/>
      <c r="F747" s="494"/>
      <c r="G747" s="494"/>
      <c r="H747" s="494"/>
      <c r="I747" s="494"/>
      <c r="J747" s="494"/>
      <c r="K747" s="494"/>
      <c r="L747" s="494"/>
      <c r="M747" s="494"/>
      <c r="N747" s="494"/>
      <c r="O747" s="494"/>
      <c r="P747" s="494"/>
      <c r="Q747" s="494"/>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94"/>
      <c r="D748" s="494"/>
      <c r="E748" s="494"/>
      <c r="F748" s="494"/>
      <c r="G748" s="494"/>
      <c r="H748" s="494"/>
      <c r="I748" s="494"/>
      <c r="J748" s="494"/>
      <c r="K748" s="494"/>
      <c r="L748" s="494"/>
      <c r="M748" s="494"/>
      <c r="N748" s="494"/>
      <c r="O748" s="494"/>
      <c r="P748" s="494"/>
      <c r="Q748" s="494"/>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94"/>
      <c r="D749" s="494"/>
      <c r="E749" s="494"/>
      <c r="F749" s="494"/>
      <c r="G749" s="494"/>
      <c r="H749" s="494"/>
      <c r="I749" s="494"/>
      <c r="J749" s="494"/>
      <c r="K749" s="494"/>
      <c r="L749" s="494"/>
      <c r="M749" s="494"/>
      <c r="N749" s="494"/>
      <c r="O749" s="494"/>
      <c r="P749" s="494"/>
      <c r="Q749" s="494"/>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94"/>
      <c r="D750" s="494"/>
      <c r="E750" s="494"/>
      <c r="F750" s="494"/>
      <c r="G750" s="494"/>
      <c r="H750" s="494"/>
      <c r="I750" s="494"/>
      <c r="J750" s="494"/>
      <c r="K750" s="494"/>
      <c r="L750" s="494"/>
      <c r="M750" s="494"/>
      <c r="N750" s="494"/>
      <c r="O750" s="494"/>
      <c r="P750" s="494"/>
      <c r="Q750" s="494"/>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94"/>
      <c r="D751" s="494"/>
      <c r="E751" s="494"/>
      <c r="F751" s="494"/>
      <c r="G751" s="494"/>
      <c r="H751" s="494"/>
      <c r="I751" s="494"/>
      <c r="J751" s="494"/>
      <c r="K751" s="494"/>
      <c r="L751" s="494"/>
      <c r="M751" s="494"/>
      <c r="N751" s="494"/>
      <c r="O751" s="494"/>
      <c r="P751" s="494"/>
      <c r="Q751" s="494"/>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94"/>
      <c r="D752" s="494"/>
      <c r="E752" s="494"/>
      <c r="F752" s="494"/>
      <c r="G752" s="494"/>
      <c r="H752" s="494"/>
      <c r="I752" s="494"/>
      <c r="J752" s="494"/>
      <c r="K752" s="494"/>
      <c r="L752" s="494"/>
      <c r="M752" s="494"/>
      <c r="N752" s="494"/>
      <c r="O752" s="494"/>
      <c r="P752" s="494"/>
      <c r="Q752" s="494"/>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94"/>
      <c r="D753" s="494"/>
      <c r="E753" s="494"/>
      <c r="F753" s="494"/>
      <c r="G753" s="494"/>
      <c r="H753" s="494"/>
      <c r="I753" s="494"/>
      <c r="J753" s="494"/>
      <c r="K753" s="494"/>
      <c r="L753" s="494"/>
      <c r="M753" s="494"/>
      <c r="N753" s="494"/>
      <c r="O753" s="494"/>
      <c r="P753" s="494"/>
      <c r="Q753" s="494"/>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94"/>
      <c r="D754" s="494"/>
      <c r="E754" s="494"/>
      <c r="F754" s="494"/>
      <c r="G754" s="494"/>
      <c r="H754" s="494"/>
      <c r="I754" s="494"/>
      <c r="J754" s="494"/>
      <c r="K754" s="494"/>
      <c r="L754" s="494"/>
      <c r="M754" s="494"/>
      <c r="N754" s="494"/>
      <c r="O754" s="494"/>
      <c r="P754" s="494"/>
      <c r="Q754" s="494"/>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94"/>
      <c r="D755" s="494"/>
      <c r="E755" s="494"/>
      <c r="F755" s="494"/>
      <c r="G755" s="494"/>
      <c r="H755" s="494"/>
      <c r="I755" s="494"/>
      <c r="J755" s="494"/>
      <c r="K755" s="494"/>
      <c r="L755" s="494"/>
      <c r="M755" s="494"/>
      <c r="N755" s="494"/>
      <c r="O755" s="494"/>
      <c r="P755" s="494"/>
      <c r="Q755" s="494"/>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94"/>
      <c r="D756" s="494"/>
      <c r="E756" s="494"/>
      <c r="F756" s="494"/>
      <c r="G756" s="494"/>
      <c r="H756" s="494"/>
      <c r="I756" s="494"/>
      <c r="J756" s="494"/>
      <c r="K756" s="494"/>
      <c r="L756" s="494"/>
      <c r="M756" s="494"/>
      <c r="N756" s="494"/>
      <c r="O756" s="494"/>
      <c r="P756" s="494"/>
      <c r="Q756" s="494"/>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94"/>
      <c r="D757" s="494"/>
      <c r="E757" s="494"/>
      <c r="F757" s="494"/>
      <c r="G757" s="494"/>
      <c r="H757" s="494"/>
      <c r="I757" s="494"/>
      <c r="J757" s="494"/>
      <c r="K757" s="494"/>
      <c r="L757" s="494"/>
      <c r="M757" s="494"/>
      <c r="N757" s="494"/>
      <c r="O757" s="494"/>
      <c r="P757" s="494"/>
      <c r="Q757" s="494"/>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94"/>
      <c r="D758" s="494"/>
      <c r="E758" s="494"/>
      <c r="F758" s="494"/>
      <c r="G758" s="494"/>
      <c r="H758" s="494"/>
      <c r="I758" s="494"/>
      <c r="J758" s="494"/>
      <c r="K758" s="494"/>
      <c r="L758" s="494"/>
      <c r="M758" s="494"/>
      <c r="N758" s="494"/>
      <c r="O758" s="494"/>
      <c r="P758" s="494"/>
      <c r="Q758" s="494"/>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94"/>
      <c r="D759" s="494"/>
      <c r="E759" s="494"/>
      <c r="F759" s="494"/>
      <c r="G759" s="494"/>
      <c r="H759" s="494"/>
      <c r="I759" s="494"/>
      <c r="J759" s="494"/>
      <c r="K759" s="494"/>
      <c r="L759" s="494"/>
      <c r="M759" s="494"/>
      <c r="N759" s="494"/>
      <c r="O759" s="494"/>
      <c r="P759" s="494"/>
      <c r="Q759" s="494"/>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94"/>
      <c r="D760" s="494"/>
      <c r="E760" s="494"/>
      <c r="F760" s="494"/>
      <c r="G760" s="494"/>
      <c r="H760" s="494"/>
      <c r="I760" s="494"/>
      <c r="J760" s="494"/>
      <c r="K760" s="494"/>
      <c r="L760" s="494"/>
      <c r="M760" s="494"/>
      <c r="N760" s="494"/>
      <c r="O760" s="494"/>
      <c r="P760" s="494"/>
      <c r="Q760" s="494"/>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94"/>
      <c r="D761" s="494"/>
      <c r="E761" s="494"/>
      <c r="F761" s="494"/>
      <c r="G761" s="494"/>
      <c r="H761" s="494"/>
      <c r="I761" s="494"/>
      <c r="J761" s="494"/>
      <c r="K761" s="494"/>
      <c r="L761" s="494"/>
      <c r="M761" s="494"/>
      <c r="N761" s="494"/>
      <c r="O761" s="494"/>
      <c r="P761" s="494"/>
      <c r="Q761" s="494"/>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94"/>
      <c r="D762" s="494"/>
      <c r="E762" s="494"/>
      <c r="F762" s="494"/>
      <c r="G762" s="494"/>
      <c r="H762" s="494"/>
      <c r="I762" s="494"/>
      <c r="J762" s="494"/>
      <c r="K762" s="494"/>
      <c r="L762" s="494"/>
      <c r="M762" s="494"/>
      <c r="N762" s="494"/>
      <c r="O762" s="494"/>
      <c r="P762" s="494"/>
      <c r="Q762" s="494"/>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94"/>
      <c r="D763" s="494"/>
      <c r="E763" s="494"/>
      <c r="F763" s="494"/>
      <c r="G763" s="494"/>
      <c r="H763" s="494"/>
      <c r="I763" s="494"/>
      <c r="J763" s="494"/>
      <c r="K763" s="494"/>
      <c r="L763" s="494"/>
      <c r="M763" s="494"/>
      <c r="N763" s="494"/>
      <c r="O763" s="494"/>
      <c r="P763" s="494"/>
      <c r="Q763" s="494"/>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94"/>
      <c r="D764" s="494"/>
      <c r="E764" s="494"/>
      <c r="F764" s="494"/>
      <c r="G764" s="494"/>
      <c r="H764" s="494"/>
      <c r="I764" s="494"/>
      <c r="J764" s="494"/>
      <c r="K764" s="494"/>
      <c r="L764" s="494"/>
      <c r="M764" s="494"/>
      <c r="N764" s="494"/>
      <c r="O764" s="494"/>
      <c r="P764" s="494"/>
      <c r="Q764" s="494"/>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94"/>
      <c r="D765" s="494"/>
      <c r="E765" s="494"/>
      <c r="F765" s="494"/>
      <c r="G765" s="494"/>
      <c r="H765" s="494"/>
      <c r="I765" s="494"/>
      <c r="J765" s="494"/>
      <c r="K765" s="494"/>
      <c r="L765" s="494"/>
      <c r="M765" s="494"/>
      <c r="N765" s="494"/>
      <c r="O765" s="494"/>
      <c r="P765" s="494"/>
      <c r="Q765" s="494"/>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94"/>
      <c r="D766" s="494"/>
      <c r="E766" s="494"/>
      <c r="F766" s="494"/>
      <c r="G766" s="494"/>
      <c r="H766" s="494"/>
      <c r="I766" s="494"/>
      <c r="J766" s="494"/>
      <c r="K766" s="494"/>
      <c r="L766" s="494"/>
      <c r="M766" s="494"/>
      <c r="N766" s="494"/>
      <c r="O766" s="494"/>
      <c r="P766" s="494"/>
      <c r="Q766" s="494"/>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94"/>
      <c r="D767" s="494"/>
      <c r="E767" s="494"/>
      <c r="F767" s="494"/>
      <c r="G767" s="494"/>
      <c r="H767" s="494"/>
      <c r="I767" s="494"/>
      <c r="J767" s="494"/>
      <c r="K767" s="494"/>
      <c r="L767" s="494"/>
      <c r="M767" s="494"/>
      <c r="N767" s="494"/>
      <c r="O767" s="494"/>
      <c r="P767" s="494"/>
      <c r="Q767" s="494"/>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94"/>
      <c r="D768" s="494"/>
      <c r="E768" s="494"/>
      <c r="F768" s="494"/>
      <c r="G768" s="494"/>
      <c r="H768" s="494"/>
      <c r="I768" s="494"/>
      <c r="J768" s="494"/>
      <c r="K768" s="494"/>
      <c r="L768" s="494"/>
      <c r="M768" s="494"/>
      <c r="N768" s="494"/>
      <c r="O768" s="494"/>
      <c r="P768" s="494"/>
      <c r="Q768" s="494"/>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94"/>
      <c r="D769" s="494"/>
      <c r="E769" s="494"/>
      <c r="F769" s="494"/>
      <c r="G769" s="494"/>
      <c r="H769" s="494"/>
      <c r="I769" s="494"/>
      <c r="J769" s="494"/>
      <c r="K769" s="494"/>
      <c r="L769" s="494"/>
      <c r="M769" s="494"/>
      <c r="N769" s="494"/>
      <c r="O769" s="494"/>
      <c r="P769" s="494"/>
      <c r="Q769" s="494"/>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94"/>
      <c r="D770" s="494"/>
      <c r="E770" s="494"/>
      <c r="F770" s="494"/>
      <c r="G770" s="494"/>
      <c r="H770" s="494"/>
      <c r="I770" s="494"/>
      <c r="J770" s="494"/>
      <c r="K770" s="494"/>
      <c r="L770" s="494"/>
      <c r="M770" s="494"/>
      <c r="N770" s="494"/>
      <c r="O770" s="494"/>
      <c r="P770" s="494"/>
      <c r="Q770" s="494"/>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94"/>
      <c r="D771" s="494"/>
      <c r="E771" s="494"/>
      <c r="F771" s="494"/>
      <c r="G771" s="494"/>
      <c r="H771" s="494"/>
      <c r="I771" s="494"/>
      <c r="J771" s="494"/>
      <c r="K771" s="494"/>
      <c r="L771" s="494"/>
      <c r="M771" s="494"/>
      <c r="N771" s="494"/>
      <c r="O771" s="494"/>
      <c r="P771" s="494"/>
      <c r="Q771" s="494"/>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94"/>
      <c r="D772" s="494"/>
      <c r="E772" s="494"/>
      <c r="F772" s="494"/>
      <c r="G772" s="494"/>
      <c r="H772" s="494"/>
      <c r="I772" s="494"/>
      <c r="J772" s="494"/>
      <c r="K772" s="494"/>
      <c r="L772" s="494"/>
      <c r="M772" s="494"/>
      <c r="N772" s="494"/>
      <c r="O772" s="494"/>
      <c r="P772" s="494"/>
      <c r="Q772" s="494"/>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94"/>
      <c r="D773" s="494"/>
      <c r="E773" s="494"/>
      <c r="F773" s="494"/>
      <c r="G773" s="494"/>
      <c r="H773" s="494"/>
      <c r="I773" s="494"/>
      <c r="J773" s="494"/>
      <c r="K773" s="494"/>
      <c r="L773" s="494"/>
      <c r="M773" s="494"/>
      <c r="N773" s="494"/>
      <c r="O773" s="494"/>
      <c r="P773" s="494"/>
      <c r="Q773" s="494"/>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94"/>
      <c r="D774" s="494"/>
      <c r="E774" s="494"/>
      <c r="F774" s="494"/>
      <c r="G774" s="494"/>
      <c r="H774" s="494"/>
      <c r="I774" s="494"/>
      <c r="J774" s="494"/>
      <c r="K774" s="494"/>
      <c r="L774" s="494"/>
      <c r="M774" s="494"/>
      <c r="N774" s="494"/>
      <c r="O774" s="494"/>
      <c r="P774" s="494"/>
      <c r="Q774" s="494"/>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94"/>
      <c r="D775" s="494"/>
      <c r="E775" s="494"/>
      <c r="F775" s="494"/>
      <c r="G775" s="494"/>
      <c r="H775" s="494"/>
      <c r="I775" s="494"/>
      <c r="J775" s="494"/>
      <c r="K775" s="494"/>
      <c r="L775" s="494"/>
      <c r="M775" s="494"/>
      <c r="N775" s="494"/>
      <c r="O775" s="494"/>
      <c r="P775" s="494"/>
      <c r="Q775" s="494"/>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94"/>
      <c r="D776" s="494"/>
      <c r="E776" s="494"/>
      <c r="F776" s="494"/>
      <c r="G776" s="494"/>
      <c r="H776" s="494"/>
      <c r="I776" s="494"/>
      <c r="J776" s="494"/>
      <c r="K776" s="494"/>
      <c r="L776" s="494"/>
      <c r="M776" s="494"/>
      <c r="N776" s="494"/>
      <c r="O776" s="494"/>
      <c r="P776" s="494"/>
      <c r="Q776" s="494"/>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94"/>
      <c r="D777" s="494"/>
      <c r="E777" s="494"/>
      <c r="F777" s="494"/>
      <c r="G777" s="494"/>
      <c r="H777" s="494"/>
      <c r="I777" s="494"/>
      <c r="J777" s="494"/>
      <c r="K777" s="494"/>
      <c r="L777" s="494"/>
      <c r="M777" s="494"/>
      <c r="N777" s="494"/>
      <c r="O777" s="494"/>
      <c r="P777" s="494"/>
      <c r="Q777" s="494"/>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94"/>
      <c r="D778" s="494"/>
      <c r="E778" s="494"/>
      <c r="F778" s="494"/>
      <c r="G778" s="494"/>
      <c r="H778" s="494"/>
      <c r="I778" s="494"/>
      <c r="J778" s="494"/>
      <c r="K778" s="494"/>
      <c r="L778" s="494"/>
      <c r="M778" s="494"/>
      <c r="N778" s="494"/>
      <c r="O778" s="494"/>
      <c r="P778" s="494"/>
      <c r="Q778" s="494"/>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94"/>
      <c r="D779" s="494"/>
      <c r="E779" s="494"/>
      <c r="F779" s="494"/>
      <c r="G779" s="494"/>
      <c r="H779" s="494"/>
      <c r="I779" s="494"/>
      <c r="J779" s="494"/>
      <c r="K779" s="494"/>
      <c r="L779" s="494"/>
      <c r="M779" s="494"/>
      <c r="N779" s="494"/>
      <c r="O779" s="494"/>
      <c r="P779" s="494"/>
      <c r="Q779" s="494"/>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94"/>
      <c r="D780" s="494"/>
      <c r="E780" s="494"/>
      <c r="F780" s="494"/>
      <c r="G780" s="494"/>
      <c r="H780" s="494"/>
      <c r="I780" s="494"/>
      <c r="J780" s="494"/>
      <c r="K780" s="494"/>
      <c r="L780" s="494"/>
      <c r="M780" s="494"/>
      <c r="N780" s="494"/>
      <c r="O780" s="494"/>
      <c r="P780" s="494"/>
      <c r="Q780" s="494"/>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94"/>
      <c r="D781" s="494"/>
      <c r="E781" s="494"/>
      <c r="F781" s="494"/>
      <c r="G781" s="494"/>
      <c r="H781" s="494"/>
      <c r="I781" s="494"/>
      <c r="J781" s="494"/>
      <c r="K781" s="494"/>
      <c r="L781" s="494"/>
      <c r="M781" s="494"/>
      <c r="N781" s="494"/>
      <c r="O781" s="494"/>
      <c r="P781" s="494"/>
      <c r="Q781" s="494"/>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94"/>
      <c r="D782" s="494"/>
      <c r="E782" s="494"/>
      <c r="F782" s="494"/>
      <c r="G782" s="494"/>
      <c r="H782" s="494"/>
      <c r="I782" s="494"/>
      <c r="J782" s="494"/>
      <c r="K782" s="494"/>
      <c r="L782" s="494"/>
      <c r="M782" s="494"/>
      <c r="N782" s="494"/>
      <c r="O782" s="494"/>
      <c r="P782" s="494"/>
      <c r="Q782" s="494"/>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94"/>
      <c r="D783" s="494"/>
      <c r="E783" s="494"/>
      <c r="F783" s="494"/>
      <c r="G783" s="494"/>
      <c r="H783" s="494"/>
      <c r="I783" s="494"/>
      <c r="J783" s="494"/>
      <c r="K783" s="494"/>
      <c r="L783" s="494"/>
      <c r="M783" s="494"/>
      <c r="N783" s="494"/>
      <c r="O783" s="494"/>
      <c r="P783" s="494"/>
      <c r="Q783" s="494"/>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94"/>
      <c r="D784" s="494"/>
      <c r="E784" s="494"/>
      <c r="F784" s="494"/>
      <c r="G784" s="494"/>
      <c r="H784" s="494"/>
      <c r="I784" s="494"/>
      <c r="J784" s="494"/>
      <c r="K784" s="494"/>
      <c r="L784" s="494"/>
      <c r="M784" s="494"/>
      <c r="N784" s="494"/>
      <c r="O784" s="494"/>
      <c r="P784" s="494"/>
      <c r="Q784" s="494"/>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94"/>
      <c r="D785" s="494"/>
      <c r="E785" s="494"/>
      <c r="F785" s="494"/>
      <c r="G785" s="494"/>
      <c r="H785" s="494"/>
      <c r="I785" s="494"/>
      <c r="J785" s="494"/>
      <c r="K785" s="494"/>
      <c r="L785" s="494"/>
      <c r="M785" s="494"/>
      <c r="N785" s="494"/>
      <c r="O785" s="494"/>
      <c r="P785" s="494"/>
      <c r="Q785" s="494"/>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94"/>
      <c r="D786" s="494"/>
      <c r="E786" s="494"/>
      <c r="F786" s="494"/>
      <c r="G786" s="494"/>
      <c r="H786" s="494"/>
      <c r="I786" s="494"/>
      <c r="J786" s="494"/>
      <c r="K786" s="494"/>
      <c r="L786" s="494"/>
      <c r="M786" s="494"/>
      <c r="N786" s="494"/>
      <c r="O786" s="494"/>
      <c r="P786" s="494"/>
      <c r="Q786" s="494"/>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94"/>
      <c r="D787" s="494"/>
      <c r="E787" s="494"/>
      <c r="F787" s="494"/>
      <c r="G787" s="494"/>
      <c r="H787" s="494"/>
      <c r="I787" s="494"/>
      <c r="J787" s="494"/>
      <c r="K787" s="494"/>
      <c r="L787" s="494"/>
      <c r="M787" s="494"/>
      <c r="N787" s="494"/>
      <c r="O787" s="494"/>
      <c r="P787" s="494"/>
      <c r="Q787" s="494"/>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94"/>
      <c r="D788" s="494"/>
      <c r="E788" s="494"/>
      <c r="F788" s="494"/>
      <c r="G788" s="494"/>
      <c r="H788" s="494"/>
      <c r="I788" s="494"/>
      <c r="J788" s="494"/>
      <c r="K788" s="494"/>
      <c r="L788" s="494"/>
      <c r="M788" s="494"/>
      <c r="N788" s="494"/>
      <c r="O788" s="494"/>
      <c r="P788" s="494"/>
      <c r="Q788" s="494"/>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94"/>
      <c r="D789" s="494"/>
      <c r="E789" s="494"/>
      <c r="F789" s="494"/>
      <c r="G789" s="494"/>
      <c r="H789" s="494"/>
      <c r="I789" s="494"/>
      <c r="J789" s="494"/>
      <c r="K789" s="494"/>
      <c r="L789" s="494"/>
      <c r="M789" s="494"/>
      <c r="N789" s="494"/>
      <c r="O789" s="494"/>
      <c r="P789" s="494"/>
      <c r="Q789" s="494"/>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94"/>
      <c r="D790" s="494"/>
      <c r="E790" s="494"/>
      <c r="F790" s="494"/>
      <c r="G790" s="494"/>
      <c r="H790" s="494"/>
      <c r="I790" s="494"/>
      <c r="J790" s="494"/>
      <c r="K790" s="494"/>
      <c r="L790" s="494"/>
      <c r="M790" s="494"/>
      <c r="N790" s="494"/>
      <c r="O790" s="494"/>
      <c r="P790" s="494"/>
      <c r="Q790" s="494"/>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94"/>
      <c r="D791" s="494"/>
      <c r="E791" s="494"/>
      <c r="F791" s="494"/>
      <c r="G791" s="494"/>
      <c r="H791" s="494"/>
      <c r="I791" s="494"/>
      <c r="J791" s="494"/>
      <c r="K791" s="494"/>
      <c r="L791" s="494"/>
      <c r="M791" s="494"/>
      <c r="N791" s="494"/>
      <c r="O791" s="494"/>
      <c r="P791" s="494"/>
      <c r="Q791" s="494"/>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94"/>
      <c r="D792" s="494"/>
      <c r="E792" s="494"/>
      <c r="F792" s="494"/>
      <c r="G792" s="494"/>
      <c r="H792" s="494"/>
      <c r="I792" s="494"/>
      <c r="J792" s="494"/>
      <c r="K792" s="494"/>
      <c r="L792" s="494"/>
      <c r="M792" s="494"/>
      <c r="N792" s="494"/>
      <c r="O792" s="494"/>
      <c r="P792" s="494"/>
      <c r="Q792" s="494"/>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94"/>
      <c r="D793" s="494"/>
      <c r="E793" s="494"/>
      <c r="F793" s="494"/>
      <c r="G793" s="494"/>
      <c r="H793" s="494"/>
      <c r="I793" s="494"/>
      <c r="J793" s="494"/>
      <c r="K793" s="494"/>
      <c r="L793" s="494"/>
      <c r="M793" s="494"/>
      <c r="N793" s="494"/>
      <c r="O793" s="494"/>
      <c r="P793" s="494"/>
      <c r="Q793" s="494"/>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94"/>
      <c r="D794" s="494"/>
      <c r="E794" s="494"/>
      <c r="F794" s="494"/>
      <c r="G794" s="494"/>
      <c r="H794" s="494"/>
      <c r="I794" s="494"/>
      <c r="J794" s="494"/>
      <c r="K794" s="494"/>
      <c r="L794" s="494"/>
      <c r="M794" s="494"/>
      <c r="N794" s="494"/>
      <c r="O794" s="494"/>
      <c r="P794" s="494"/>
      <c r="Q794" s="494"/>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94"/>
      <c r="D795" s="494"/>
      <c r="E795" s="494"/>
      <c r="F795" s="494"/>
      <c r="G795" s="494"/>
      <c r="H795" s="494"/>
      <c r="I795" s="494"/>
      <c r="J795" s="494"/>
      <c r="K795" s="494"/>
      <c r="L795" s="494"/>
      <c r="M795" s="494"/>
      <c r="N795" s="494"/>
      <c r="O795" s="494"/>
      <c r="P795" s="494"/>
      <c r="Q795" s="494"/>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94"/>
      <c r="D796" s="494"/>
      <c r="E796" s="494"/>
      <c r="F796" s="494"/>
      <c r="G796" s="494"/>
      <c r="H796" s="494"/>
      <c r="I796" s="494"/>
      <c r="J796" s="494"/>
      <c r="K796" s="494"/>
      <c r="L796" s="494"/>
      <c r="M796" s="494"/>
      <c r="N796" s="494"/>
      <c r="O796" s="494"/>
      <c r="P796" s="494"/>
      <c r="Q796" s="494"/>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94"/>
      <c r="D797" s="494"/>
      <c r="E797" s="494"/>
      <c r="F797" s="494"/>
      <c r="G797" s="494"/>
      <c r="H797" s="494"/>
      <c r="I797" s="494"/>
      <c r="J797" s="494"/>
      <c r="K797" s="494"/>
      <c r="L797" s="494"/>
      <c r="M797" s="494"/>
      <c r="N797" s="494"/>
      <c r="O797" s="494"/>
      <c r="P797" s="494"/>
      <c r="Q797" s="494"/>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94"/>
      <c r="D798" s="494"/>
      <c r="E798" s="494"/>
      <c r="F798" s="494"/>
      <c r="G798" s="494"/>
      <c r="H798" s="494"/>
      <c r="I798" s="494"/>
      <c r="J798" s="494"/>
      <c r="K798" s="494"/>
      <c r="L798" s="494"/>
      <c r="M798" s="494"/>
      <c r="N798" s="494"/>
      <c r="O798" s="494"/>
      <c r="P798" s="494"/>
      <c r="Q798" s="494"/>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94"/>
      <c r="D799" s="494"/>
      <c r="E799" s="494"/>
      <c r="F799" s="494"/>
      <c r="G799" s="494"/>
      <c r="H799" s="494"/>
      <c r="I799" s="494"/>
      <c r="J799" s="494"/>
      <c r="K799" s="494"/>
      <c r="L799" s="494"/>
      <c r="M799" s="494"/>
      <c r="N799" s="494"/>
      <c r="O799" s="494"/>
      <c r="P799" s="494"/>
      <c r="Q799" s="494"/>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94"/>
      <c r="D800" s="494"/>
      <c r="E800" s="494"/>
      <c r="F800" s="494"/>
      <c r="G800" s="494"/>
      <c r="H800" s="494"/>
      <c r="I800" s="494"/>
      <c r="J800" s="494"/>
      <c r="K800" s="494"/>
      <c r="L800" s="494"/>
      <c r="M800" s="494"/>
      <c r="N800" s="494"/>
      <c r="O800" s="494"/>
      <c r="P800" s="494"/>
      <c r="Q800" s="494"/>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94"/>
      <c r="D801" s="494"/>
      <c r="E801" s="494"/>
      <c r="F801" s="494"/>
      <c r="G801" s="494"/>
      <c r="H801" s="494"/>
      <c r="I801" s="494"/>
      <c r="J801" s="494"/>
      <c r="K801" s="494"/>
      <c r="L801" s="494"/>
      <c r="M801" s="494"/>
      <c r="N801" s="494"/>
      <c r="O801" s="494"/>
      <c r="P801" s="494"/>
      <c r="Q801" s="494"/>
    </row>
    <row r="802" ht="25.15" customHeight="true" x14ac:dyDescent="0.2">
      <c r="C802" s="494"/>
      <c r="D802" s="494"/>
      <c r="E802" s="494"/>
      <c r="F802" s="494"/>
      <c r="G802" s="494"/>
      <c r="H802" s="494"/>
      <c r="I802" s="494"/>
      <c r="J802" s="494"/>
      <c r="K802" s="494"/>
      <c r="L802" s="494"/>
      <c r="M802" s="494"/>
      <c r="N802" s="494"/>
      <c r="O802" s="494"/>
      <c r="P802" s="494"/>
      <c r="Q802" s="494"/>
    </row>
    <row r="803" ht="25.15" customHeight="true" x14ac:dyDescent="0.2">
      <c r="C803" s="494"/>
      <c r="D803" s="494"/>
      <c r="E803" s="494"/>
      <c r="F803" s="494"/>
      <c r="G803" s="494"/>
      <c r="H803" s="494"/>
      <c r="I803" s="494"/>
      <c r="J803" s="494"/>
      <c r="K803" s="494"/>
      <c r="L803" s="494"/>
      <c r="M803" s="494"/>
      <c r="N803" s="494"/>
      <c r="O803" s="494"/>
      <c r="P803" s="494"/>
      <c r="Q803" s="494"/>
    </row>
    <row r="804" ht="25.15" customHeight="true" x14ac:dyDescent="0.2">
      <c r="C804" s="494"/>
      <c r="D804" s="494"/>
      <c r="E804" s="494"/>
      <c r="F804" s="494"/>
      <c r="G804" s="494"/>
      <c r="H804" s="494"/>
      <c r="I804" s="494"/>
      <c r="J804" s="494"/>
      <c r="K804" s="494"/>
      <c r="L804" s="494"/>
      <c r="M804" s="494"/>
      <c r="N804" s="494"/>
      <c r="O804" s="494"/>
      <c r="P804" s="494"/>
      <c r="Q804" s="494"/>
    </row>
    <row r="805" ht="25.15" customHeight="true" x14ac:dyDescent="0.2">
      <c r="C805" s="494"/>
      <c r="D805" s="494"/>
      <c r="E805" s="494"/>
      <c r="F805" s="494"/>
      <c r="G805" s="494"/>
      <c r="H805" s="494"/>
      <c r="I805" s="494"/>
      <c r="J805" s="494"/>
      <c r="K805" s="494"/>
      <c r="L805" s="494"/>
      <c r="M805" s="494"/>
      <c r="N805" s="494"/>
      <c r="O805" s="494"/>
      <c r="P805" s="494"/>
      <c r="Q805" s="494"/>
    </row>
    <row r="806" ht="25.15" customHeight="true" x14ac:dyDescent="0.2">
      <c r="C806" s="494"/>
      <c r="D806" s="494"/>
      <c r="E806" s="494"/>
      <c r="F806" s="494"/>
      <c r="G806" s="494"/>
      <c r="H806" s="494"/>
      <c r="I806" s="494"/>
      <c r="J806" s="494"/>
      <c r="K806" s="494"/>
      <c r="L806" s="494"/>
      <c r="M806" s="494"/>
      <c r="N806" s="494"/>
      <c r="O806" s="494"/>
      <c r="P806" s="494"/>
      <c r="Q806" s="494"/>
    </row>
    <row r="807" ht="25.15" customHeight="true" x14ac:dyDescent="0.2">
      <c r="C807" s="494"/>
      <c r="D807" s="494"/>
      <c r="E807" s="494"/>
      <c r="F807" s="494"/>
      <c r="G807" s="494"/>
      <c r="H807" s="494"/>
      <c r="I807" s="494"/>
      <c r="J807" s="494"/>
      <c r="K807" s="494"/>
      <c r="L807" s="494"/>
      <c r="M807" s="494"/>
      <c r="N807" s="494"/>
      <c r="O807" s="494"/>
      <c r="P807" s="494"/>
      <c r="Q807" s="494"/>
    </row>
    <row r="808" ht="25.15" customHeight="true" x14ac:dyDescent="0.2">
      <c r="C808" s="494"/>
      <c r="D808" s="494"/>
      <c r="E808" s="494"/>
      <c r="F808" s="494"/>
      <c r="G808" s="494"/>
      <c r="H808" s="494"/>
      <c r="I808" s="494"/>
      <c r="J808" s="494"/>
      <c r="K808" s="494"/>
      <c r="L808" s="494"/>
      <c r="M808" s="494"/>
      <c r="N808" s="494"/>
      <c r="O808" s="494"/>
      <c r="P808" s="494"/>
      <c r="Q808" s="494"/>
    </row>
    <row r="809" ht="25.15" customHeight="true" x14ac:dyDescent="0.2">
      <c r="C809" s="494"/>
      <c r="D809" s="494"/>
      <c r="E809" s="494"/>
      <c r="F809" s="494"/>
      <c r="G809" s="494"/>
      <c r="H809" s="494"/>
      <c r="I809" s="494"/>
      <c r="J809" s="494"/>
      <c r="K809" s="494"/>
      <c r="L809" s="494"/>
      <c r="M809" s="494"/>
      <c r="N809" s="494"/>
      <c r="O809" s="494"/>
      <c r="P809" s="494"/>
      <c r="Q809" s="494"/>
    </row>
    <row r="810" ht="25.15" customHeight="true" x14ac:dyDescent="0.2">
      <c r="C810" s="494"/>
      <c r="D810" s="494"/>
      <c r="E810" s="494"/>
      <c r="F810" s="494"/>
      <c r="G810" s="494"/>
      <c r="H810" s="494"/>
      <c r="I810" s="494"/>
      <c r="J810" s="494"/>
      <c r="K810" s="494"/>
      <c r="L810" s="494"/>
      <c r="M810" s="494"/>
      <c r="N810" s="494"/>
      <c r="O810" s="494"/>
      <c r="P810" s="494"/>
      <c r="Q810" s="494"/>
    </row>
    <row r="811" ht="25.15" customHeight="true" x14ac:dyDescent="0.2">
      <c r="C811" s="494"/>
      <c r="D811" s="494"/>
      <c r="E811" s="494"/>
      <c r="F811" s="494"/>
      <c r="G811" s="494"/>
      <c r="H811" s="494"/>
      <c r="I811" s="494"/>
      <c r="J811" s="494"/>
      <c r="K811" s="494"/>
      <c r="L811" s="494"/>
      <c r="M811" s="494"/>
      <c r="N811" s="494"/>
      <c r="O811" s="494"/>
      <c r="P811" s="494"/>
      <c r="Q811" s="494"/>
    </row>
    <row r="812" ht="25.15" customHeight="true" x14ac:dyDescent="0.2">
      <c r="C812" s="494"/>
      <c r="D812" s="494"/>
      <c r="E812" s="494"/>
      <c r="F812" s="494"/>
      <c r="G812" s="494"/>
      <c r="H812" s="494"/>
      <c r="I812" s="494"/>
      <c r="J812" s="494"/>
      <c r="K812" s="494"/>
      <c r="L812" s="494"/>
      <c r="M812" s="494"/>
      <c r="N812" s="494"/>
      <c r="O812" s="494"/>
      <c r="P812" s="494"/>
      <c r="Q812" s="494"/>
    </row>
    <row r="813" ht="25.15" customHeight="true" x14ac:dyDescent="0.2">
      <c r="C813" s="494"/>
      <c r="D813" s="494"/>
      <c r="E813" s="494"/>
      <c r="F813" s="494"/>
      <c r="G813" s="494"/>
      <c r="H813" s="494"/>
      <c r="I813" s="494"/>
      <c r="J813" s="494"/>
      <c r="K813" s="494"/>
      <c r="L813" s="494"/>
      <c r="M813" s="494"/>
      <c r="N813" s="494"/>
      <c r="O813" s="494"/>
      <c r="P813" s="494"/>
      <c r="Q813" s="494"/>
    </row>
    <row r="814" ht="25.15" customHeight="true" x14ac:dyDescent="0.2">
      <c r="C814" s="494"/>
      <c r="D814" s="494"/>
      <c r="E814" s="494"/>
      <c r="F814" s="494"/>
      <c r="G814" s="494"/>
      <c r="H814" s="494"/>
      <c r="I814" s="494"/>
      <c r="J814" s="494"/>
      <c r="K814" s="494"/>
      <c r="L814" s="494"/>
      <c r="M814" s="494"/>
      <c r="N814" s="494"/>
      <c r="O814" s="494"/>
      <c r="P814" s="494"/>
      <c r="Q814" s="494"/>
    </row>
    <row r="815" ht="25.15" customHeight="true" x14ac:dyDescent="0.2">
      <c r="C815" s="494"/>
      <c r="D815" s="494"/>
      <c r="E815" s="494"/>
      <c r="F815" s="494"/>
      <c r="G815" s="494"/>
      <c r="H815" s="494"/>
      <c r="I815" s="494"/>
      <c r="J815" s="494"/>
      <c r="K815" s="494"/>
      <c r="L815" s="494"/>
      <c r="M815" s="494"/>
      <c r="N815" s="494"/>
      <c r="O815" s="494"/>
      <c r="P815" s="494"/>
      <c r="Q815" s="494"/>
    </row>
    <row r="816" ht="25.15" customHeight="true" x14ac:dyDescent="0.2">
      <c r="C816" s="494"/>
      <c r="D816" s="494"/>
      <c r="E816" s="494"/>
      <c r="F816" s="494"/>
      <c r="G816" s="494"/>
      <c r="H816" s="494"/>
      <c r="I816" s="494"/>
      <c r="J816" s="494"/>
      <c r="K816" s="494"/>
      <c r="L816" s="494"/>
      <c r="M816" s="494"/>
      <c r="N816" s="494"/>
      <c r="O816" s="494"/>
      <c r="P816" s="494"/>
      <c r="Q816" s="494"/>
    </row>
    <row r="817" ht="25.15" customHeight="true" x14ac:dyDescent="0.2">
      <c r="C817" s="494"/>
      <c r="D817" s="494"/>
      <c r="E817" s="494"/>
      <c r="F817" s="494"/>
      <c r="G817" s="494"/>
      <c r="H817" s="494"/>
      <c r="I817" s="494"/>
      <c r="J817" s="494"/>
      <c r="K817" s="494"/>
      <c r="L817" s="494"/>
      <c r="M817" s="494"/>
      <c r="N817" s="494"/>
      <c r="O817" s="494"/>
      <c r="P817" s="494"/>
      <c r="Q817" s="494"/>
    </row>
    <row r="818" ht="25.15" customHeight="true" x14ac:dyDescent="0.2">
      <c r="C818" s="494"/>
      <c r="D818" s="494"/>
      <c r="E818" s="494"/>
      <c r="F818" s="494"/>
      <c r="G818" s="494"/>
      <c r="H818" s="494"/>
      <c r="I818" s="494"/>
      <c r="J818" s="494"/>
      <c r="K818" s="494"/>
      <c r="L818" s="494"/>
      <c r="M818" s="494"/>
      <c r="N818" s="494"/>
      <c r="O818" s="494"/>
      <c r="P818" s="494"/>
      <c r="Q818" s="494"/>
    </row>
    <row r="819" ht="25.15" customHeight="true" x14ac:dyDescent="0.2">
      <c r="C819" s="494"/>
      <c r="D819" s="494"/>
      <c r="E819" s="494"/>
      <c r="F819" s="494"/>
      <c r="G819" s="494"/>
      <c r="H819" s="494"/>
      <c r="I819" s="494"/>
      <c r="J819" s="494"/>
      <c r="K819" s="494"/>
      <c r="L819" s="494"/>
      <c r="M819" s="494"/>
      <c r="N819" s="494"/>
      <c r="O819" s="494"/>
      <c r="P819" s="494"/>
      <c r="Q819" s="494"/>
    </row>
    <row r="820" ht="25.15" customHeight="true" x14ac:dyDescent="0.2">
      <c r="C820" s="494"/>
      <c r="D820" s="494"/>
      <c r="E820" s="494"/>
      <c r="F820" s="494"/>
      <c r="G820" s="494"/>
      <c r="H820" s="494"/>
      <c r="I820" s="494"/>
      <c r="J820" s="494"/>
      <c r="K820" s="494"/>
      <c r="L820" s="494"/>
      <c r="M820" s="494"/>
      <c r="N820" s="494"/>
      <c r="O820" s="494"/>
      <c r="P820" s="494"/>
      <c r="Q820" s="494"/>
    </row>
    <row r="821" ht="25.15" customHeight="true" x14ac:dyDescent="0.2">
      <c r="C821" s="494"/>
      <c r="D821" s="494"/>
      <c r="E821" s="494"/>
      <c r="F821" s="494"/>
      <c r="G821" s="494"/>
      <c r="H821" s="494"/>
      <c r="I821" s="494"/>
      <c r="J821" s="494"/>
      <c r="K821" s="494"/>
      <c r="L821" s="494"/>
      <c r="M821" s="494"/>
      <c r="N821" s="494"/>
      <c r="O821" s="494"/>
      <c r="P821" s="494"/>
      <c r="Q821" s="494"/>
    </row>
    <row r="822" ht="25.15" customHeight="true" x14ac:dyDescent="0.2">
      <c r="C822" s="494"/>
      <c r="D822" s="494"/>
      <c r="E822" s="494"/>
      <c r="F822" s="494"/>
      <c r="G822" s="494"/>
      <c r="H822" s="494"/>
      <c r="I822" s="494"/>
      <c r="J822" s="494"/>
      <c r="K822" s="494"/>
      <c r="L822" s="494"/>
      <c r="M822" s="494"/>
      <c r="N822" s="494"/>
      <c r="O822" s="494"/>
      <c r="P822" s="494"/>
      <c r="Q822" s="494"/>
    </row>
    <row r="823" ht="25.15" customHeight="true" x14ac:dyDescent="0.2">
      <c r="C823" s="494"/>
      <c r="D823" s="494"/>
      <c r="E823" s="494"/>
      <c r="F823" s="494"/>
      <c r="G823" s="494"/>
      <c r="H823" s="494"/>
      <c r="I823" s="494"/>
      <c r="J823" s="494"/>
      <c r="K823" s="494"/>
      <c r="L823" s="494"/>
      <c r="M823" s="494"/>
      <c r="N823" s="494"/>
      <c r="O823" s="494"/>
      <c r="P823" s="494"/>
      <c r="Q823" s="494"/>
    </row>
    <row r="824" ht="25.15" customHeight="true" x14ac:dyDescent="0.2">
      <c r="C824" s="494"/>
      <c r="D824" s="494"/>
      <c r="E824" s="494"/>
      <c r="F824" s="494"/>
      <c r="G824" s="494"/>
      <c r="H824" s="494"/>
      <c r="I824" s="494"/>
      <c r="J824" s="494"/>
      <c r="K824" s="494"/>
      <c r="L824" s="494"/>
      <c r="M824" s="494"/>
      <c r="N824" s="494"/>
      <c r="O824" s="494"/>
      <c r="P824" s="494"/>
      <c r="Q824" s="494"/>
    </row>
    <row r="825" ht="25.15" customHeight="true" x14ac:dyDescent="0.2">
      <c r="C825" s="494"/>
      <c r="D825" s="494"/>
      <c r="E825" s="494"/>
      <c r="F825" s="494"/>
      <c r="G825" s="494"/>
      <c r="H825" s="494"/>
      <c r="I825" s="494"/>
      <c r="J825" s="494"/>
      <c r="K825" s="494"/>
      <c r="L825" s="494"/>
      <c r="M825" s="494"/>
      <c r="N825" s="494"/>
      <c r="O825" s="494"/>
      <c r="P825" s="494"/>
      <c r="Q825" s="494"/>
    </row>
    <row r="826" ht="25.15" customHeight="true" x14ac:dyDescent="0.2">
      <c r="C826" s="494"/>
      <c r="D826" s="494"/>
      <c r="E826" s="494"/>
      <c r="F826" s="494"/>
      <c r="G826" s="494"/>
      <c r="H826" s="494"/>
      <c r="I826" s="494"/>
      <c r="J826" s="494"/>
      <c r="K826" s="494"/>
      <c r="L826" s="494"/>
      <c r="M826" s="494"/>
      <c r="N826" s="494"/>
      <c r="O826" s="494"/>
      <c r="P826" s="494"/>
      <c r="Q826" s="494"/>
    </row>
    <row r="827" ht="25.15" customHeight="true" x14ac:dyDescent="0.2">
      <c r="C827" s="494"/>
      <c r="D827" s="494"/>
      <c r="E827" s="494"/>
      <c r="F827" s="494"/>
      <c r="G827" s="494"/>
      <c r="H827" s="494"/>
      <c r="I827" s="494"/>
      <c r="J827" s="494"/>
      <c r="K827" s="494"/>
      <c r="L827" s="494"/>
      <c r="M827" s="494"/>
      <c r="N827" s="494"/>
      <c r="O827" s="494"/>
      <c r="P827" s="494"/>
      <c r="Q827" s="494"/>
    </row>
    <row r="828" ht="25.15" customHeight="true" x14ac:dyDescent="0.2">
      <c r="C828" s="494"/>
      <c r="D828" s="494"/>
      <c r="E828" s="494"/>
      <c r="F828" s="494"/>
      <c r="G828" s="494"/>
      <c r="H828" s="494"/>
      <c r="I828" s="494"/>
      <c r="J828" s="494"/>
      <c r="K828" s="494"/>
      <c r="L828" s="494"/>
      <c r="M828" s="494"/>
      <c r="N828" s="494"/>
      <c r="O828" s="494"/>
      <c r="P828" s="494"/>
      <c r="Q828" s="494"/>
    </row>
    <row r="829" ht="25.15" customHeight="true" x14ac:dyDescent="0.2">
      <c r="C829" s="494"/>
      <c r="D829" s="494"/>
      <c r="E829" s="494"/>
      <c r="F829" s="494"/>
      <c r="G829" s="494"/>
      <c r="H829" s="494"/>
      <c r="I829" s="494"/>
      <c r="J829" s="494"/>
      <c r="K829" s="494"/>
      <c r="L829" s="494"/>
      <c r="M829" s="494"/>
      <c r="N829" s="494"/>
      <c r="O829" s="494"/>
      <c r="P829" s="494"/>
      <c r="Q829" s="494"/>
    </row>
    <row r="830" ht="25.15" customHeight="true" x14ac:dyDescent="0.2">
      <c r="C830" s="494"/>
      <c r="D830" s="494"/>
      <c r="E830" s="494"/>
      <c r="F830" s="494"/>
      <c r="G830" s="494"/>
      <c r="H830" s="494"/>
      <c r="I830" s="494"/>
      <c r="J830" s="494"/>
      <c r="K830" s="494"/>
      <c r="L830" s="494"/>
      <c r="M830" s="494"/>
      <c r="N830" s="494"/>
      <c r="O830" s="494"/>
      <c r="P830" s="494"/>
      <c r="Q830" s="494"/>
    </row>
    <row r="831" ht="25.15" customHeight="true" x14ac:dyDescent="0.2">
      <c r="C831" s="494"/>
      <c r="D831" s="494"/>
      <c r="E831" s="494"/>
      <c r="F831" s="494"/>
      <c r="G831" s="494"/>
      <c r="H831" s="494"/>
      <c r="I831" s="494"/>
      <c r="J831" s="494"/>
      <c r="K831" s="494"/>
      <c r="L831" s="494"/>
      <c r="M831" s="494"/>
      <c r="N831" s="494"/>
      <c r="O831" s="494"/>
      <c r="P831" s="494"/>
      <c r="Q831" s="494"/>
    </row>
    <row r="832" ht="25.15" customHeight="true" x14ac:dyDescent="0.2">
      <c r="C832" s="494"/>
      <c r="D832" s="494"/>
      <c r="E832" s="494"/>
      <c r="F832" s="494"/>
      <c r="G832" s="494"/>
      <c r="H832" s="494"/>
      <c r="I832" s="494"/>
      <c r="J832" s="494"/>
      <c r="K832" s="494"/>
      <c r="L832" s="494"/>
      <c r="M832" s="494"/>
      <c r="N832" s="494"/>
      <c r="O832" s="494"/>
      <c r="P832" s="494"/>
      <c r="Q832" s="494"/>
    </row>
    <row r="833" ht="25.15" customHeight="true" x14ac:dyDescent="0.2">
      <c r="C833" s="494"/>
      <c r="D833" s="494"/>
      <c r="E833" s="494"/>
      <c r="F833" s="494"/>
      <c r="G833" s="494"/>
      <c r="H833" s="494"/>
      <c r="I833" s="494"/>
      <c r="J833" s="494"/>
      <c r="K833" s="494"/>
      <c r="L833" s="494"/>
      <c r="M833" s="494"/>
      <c r="N833" s="494"/>
      <c r="O833" s="494"/>
      <c r="P833" s="494"/>
      <c r="Q833" s="494"/>
    </row>
    <row r="834" ht="25.15" customHeight="true" x14ac:dyDescent="0.2">
      <c r="C834" s="494"/>
      <c r="D834" s="494"/>
      <c r="E834" s="494"/>
      <c r="F834" s="494"/>
      <c r="G834" s="494"/>
      <c r="H834" s="494"/>
      <c r="I834" s="494"/>
      <c r="J834" s="494"/>
      <c r="K834" s="494"/>
      <c r="L834" s="494"/>
      <c r="M834" s="494"/>
      <c r="N834" s="494"/>
      <c r="O834" s="494"/>
      <c r="P834" s="494"/>
      <c r="Q834" s="494"/>
    </row>
    <row r="835" ht="25.15" customHeight="true" x14ac:dyDescent="0.2">
      <c r="C835" s="494"/>
      <c r="D835" s="494"/>
      <c r="E835" s="494"/>
      <c r="F835" s="494"/>
      <c r="G835" s="494"/>
      <c r="H835" s="494"/>
      <c r="I835" s="494"/>
      <c r="J835" s="494"/>
      <c r="K835" s="494"/>
      <c r="L835" s="494"/>
      <c r="M835" s="494"/>
      <c r="N835" s="494"/>
      <c r="O835" s="494"/>
      <c r="P835" s="494"/>
      <c r="Q835" s="494"/>
    </row>
    <row r="836" ht="25.15" customHeight="true" x14ac:dyDescent="0.2">
      <c r="C836" s="494"/>
      <c r="D836" s="494"/>
      <c r="E836" s="494"/>
      <c r="F836" s="494"/>
      <c r="G836" s="494"/>
      <c r="H836" s="494"/>
      <c r="I836" s="494"/>
      <c r="J836" s="494"/>
      <c r="K836" s="494"/>
      <c r="L836" s="494"/>
      <c r="M836" s="494"/>
      <c r="N836" s="494"/>
      <c r="O836" s="494"/>
      <c r="P836" s="494"/>
      <c r="Q836" s="494"/>
    </row>
    <row r="837" ht="25.15" customHeight="true" x14ac:dyDescent="0.2">
      <c r="C837" s="494"/>
      <c r="D837" s="494"/>
      <c r="E837" s="494"/>
      <c r="F837" s="494"/>
      <c r="G837" s="494"/>
      <c r="H837" s="494"/>
      <c r="I837" s="494"/>
      <c r="J837" s="494"/>
      <c r="K837" s="494"/>
      <c r="L837" s="494"/>
      <c r="M837" s="494"/>
      <c r="N837" s="494"/>
      <c r="O837" s="494"/>
      <c r="P837" s="494"/>
      <c r="Q837" s="494"/>
    </row>
    <row r="838" ht="25.15" customHeight="true" x14ac:dyDescent="0.2">
      <c r="C838" s="494"/>
      <c r="D838" s="494"/>
      <c r="E838" s="494"/>
      <c r="F838" s="494"/>
      <c r="G838" s="494"/>
      <c r="H838" s="494"/>
      <c r="I838" s="494"/>
      <c r="J838" s="494"/>
      <c r="K838" s="494"/>
      <c r="L838" s="494"/>
      <c r="M838" s="494"/>
      <c r="N838" s="494"/>
      <c r="O838" s="494"/>
      <c r="P838" s="494"/>
      <c r="Q838" s="494"/>
    </row>
    <row r="839" ht="25.15" customHeight="true" x14ac:dyDescent="0.2">
      <c r="C839" s="494"/>
      <c r="D839" s="494"/>
      <c r="E839" s="494"/>
      <c r="F839" s="494"/>
      <c r="G839" s="494"/>
      <c r="H839" s="494"/>
      <c r="I839" s="494"/>
      <c r="J839" s="494"/>
      <c r="K839" s="494"/>
      <c r="L839" s="494"/>
      <c r="M839" s="494"/>
      <c r="N839" s="494"/>
      <c r="O839" s="494"/>
      <c r="P839" s="494"/>
      <c r="Q839" s="494"/>
    </row>
    <row r="840" ht="25.15" customHeight="true" x14ac:dyDescent="0.2">
      <c r="C840" s="494"/>
      <c r="D840" s="494"/>
      <c r="E840" s="494"/>
      <c r="F840" s="494"/>
      <c r="G840" s="494"/>
      <c r="H840" s="494"/>
      <c r="I840" s="494"/>
      <c r="J840" s="494"/>
      <c r="K840" s="494"/>
      <c r="L840" s="494"/>
      <c r="M840" s="494"/>
      <c r="N840" s="494"/>
      <c r="O840" s="494"/>
      <c r="P840" s="494"/>
      <c r="Q840" s="494"/>
    </row>
    <row r="841" ht="25.15" customHeight="true" x14ac:dyDescent="0.2">
      <c r="C841" s="494"/>
      <c r="D841" s="494"/>
      <c r="E841" s="494"/>
      <c r="F841" s="494"/>
      <c r="G841" s="494"/>
      <c r="H841" s="494"/>
      <c r="I841" s="494"/>
      <c r="J841" s="494"/>
      <c r="K841" s="494"/>
      <c r="L841" s="494"/>
      <c r="M841" s="494"/>
      <c r="N841" s="494"/>
      <c r="O841" s="494"/>
      <c r="P841" s="494"/>
      <c r="Q841" s="494"/>
    </row>
    <row r="842" ht="25.15" customHeight="true" x14ac:dyDescent="0.2">
      <c r="C842" s="494"/>
      <c r="D842" s="494"/>
      <c r="E842" s="494"/>
      <c r="F842" s="494"/>
      <c r="G842" s="494"/>
      <c r="H842" s="494"/>
      <c r="I842" s="494"/>
      <c r="J842" s="494"/>
      <c r="K842" s="494"/>
      <c r="L842" s="494"/>
      <c r="M842" s="494"/>
      <c r="N842" s="494"/>
      <c r="O842" s="494"/>
      <c r="P842" s="494"/>
      <c r="Q842" s="494"/>
    </row>
    <row r="843" ht="25.15" customHeight="true" x14ac:dyDescent="0.2">
      <c r="C843" s="494"/>
      <c r="D843" s="494"/>
      <c r="E843" s="494"/>
      <c r="F843" s="494"/>
      <c r="G843" s="494"/>
      <c r="H843" s="494"/>
      <c r="I843" s="494"/>
      <c r="J843" s="494"/>
      <c r="K843" s="494"/>
      <c r="L843" s="494"/>
      <c r="M843" s="494"/>
      <c r="N843" s="494"/>
      <c r="O843" s="494"/>
      <c r="P843" s="494"/>
      <c r="Q843" s="494"/>
    </row>
    <row r="844" ht="25.15" customHeight="true" x14ac:dyDescent="0.2">
      <c r="C844" s="494"/>
      <c r="D844" s="494"/>
      <c r="E844" s="494"/>
      <c r="F844" s="494"/>
      <c r="G844" s="494"/>
      <c r="H844" s="494"/>
      <c r="I844" s="494"/>
      <c r="J844" s="494"/>
      <c r="K844" s="494"/>
      <c r="L844" s="494"/>
      <c r="M844" s="494"/>
      <c r="N844" s="494"/>
      <c r="O844" s="494"/>
      <c r="P844" s="494"/>
      <c r="Q844" s="494"/>
    </row>
    <row r="845" ht="25.15" customHeight="true" x14ac:dyDescent="0.2">
      <c r="C845" s="494"/>
      <c r="D845" s="494"/>
      <c r="E845" s="494"/>
      <c r="F845" s="494"/>
      <c r="G845" s="494"/>
      <c r="H845" s="494"/>
      <c r="I845" s="494"/>
      <c r="J845" s="494"/>
      <c r="K845" s="494"/>
      <c r="L845" s="494"/>
      <c r="M845" s="494"/>
      <c r="N845" s="494"/>
      <c r="O845" s="494"/>
      <c r="P845" s="494"/>
      <c r="Q845" s="494"/>
    </row>
    <row r="846" ht="25.15" customHeight="true" x14ac:dyDescent="0.2">
      <c r="C846" s="494"/>
      <c r="D846" s="494"/>
      <c r="E846" s="494"/>
      <c r="F846" s="494"/>
      <c r="G846" s="494"/>
      <c r="H846" s="494"/>
      <c r="I846" s="494"/>
      <c r="J846" s="494"/>
      <c r="K846" s="494"/>
      <c r="L846" s="494"/>
      <c r="M846" s="494"/>
      <c r="N846" s="494"/>
      <c r="O846" s="494"/>
      <c r="P846" s="494"/>
      <c r="Q846" s="494"/>
    </row>
    <row r="847" ht="25.15" customHeight="true" x14ac:dyDescent="0.2">
      <c r="C847" s="494"/>
      <c r="D847" s="494"/>
      <c r="E847" s="494"/>
      <c r="F847" s="494"/>
      <c r="G847" s="494"/>
      <c r="H847" s="494"/>
      <c r="I847" s="494"/>
      <c r="J847" s="494"/>
      <c r="K847" s="494"/>
      <c r="L847" s="494"/>
      <c r="M847" s="494"/>
      <c r="N847" s="494"/>
      <c r="O847" s="494"/>
      <c r="P847" s="494"/>
      <c r="Q847" s="494"/>
    </row>
    <row r="848" ht="25.15" customHeight="true" x14ac:dyDescent="0.2">
      <c r="C848" s="494"/>
      <c r="D848" s="494"/>
      <c r="E848" s="494"/>
      <c r="F848" s="494"/>
      <c r="G848" s="494"/>
      <c r="H848" s="494"/>
      <c r="I848" s="494"/>
      <c r="J848" s="494"/>
      <c r="K848" s="494"/>
      <c r="L848" s="494"/>
      <c r="M848" s="494"/>
      <c r="N848" s="494"/>
      <c r="O848" s="494"/>
      <c r="P848" s="494"/>
      <c r="Q848" s="494"/>
    </row>
    <row r="849" ht="25.15" customHeight="true" x14ac:dyDescent="0.2">
      <c r="C849" s="494"/>
      <c r="D849" s="494"/>
      <c r="E849" s="494"/>
      <c r="F849" s="494"/>
      <c r="G849" s="494"/>
      <c r="H849" s="494"/>
      <c r="I849" s="494"/>
      <c r="J849" s="494"/>
      <c r="K849" s="494"/>
      <c r="L849" s="494"/>
      <c r="M849" s="494"/>
      <c r="N849" s="494"/>
      <c r="O849" s="494"/>
      <c r="P849" s="494"/>
      <c r="Q849" s="494"/>
    </row>
    <row r="850" ht="25.15" customHeight="true" x14ac:dyDescent="0.2">
      <c r="C850" s="494"/>
      <c r="D850" s="494"/>
      <c r="E850" s="494"/>
      <c r="F850" s="494"/>
      <c r="G850" s="494"/>
      <c r="H850" s="494"/>
      <c r="I850" s="494"/>
      <c r="J850" s="494"/>
      <c r="K850" s="494"/>
      <c r="L850" s="494"/>
      <c r="M850" s="494"/>
      <c r="N850" s="494"/>
      <c r="O850" s="494"/>
      <c r="P850" s="494"/>
      <c r="Q850" s="494"/>
    </row>
    <row r="851" ht="25.15" customHeight="true" x14ac:dyDescent="0.2">
      <c r="C851" s="494"/>
      <c r="D851" s="494"/>
      <c r="E851" s="494"/>
      <c r="F851" s="494"/>
      <c r="G851" s="494"/>
      <c r="H851" s="494"/>
      <c r="I851" s="494"/>
      <c r="J851" s="494"/>
      <c r="K851" s="494"/>
      <c r="L851" s="494"/>
      <c r="M851" s="494"/>
      <c r="N851" s="494"/>
      <c r="O851" s="494"/>
      <c r="P851" s="494"/>
      <c r="Q851" s="494"/>
    </row>
    <row r="852" ht="25.15" customHeight="true" x14ac:dyDescent="0.2">
      <c r="C852" s="494"/>
      <c r="D852" s="494"/>
      <c r="E852" s="494"/>
      <c r="F852" s="494"/>
      <c r="G852" s="494"/>
      <c r="H852" s="494"/>
      <c r="I852" s="494"/>
      <c r="J852" s="494"/>
      <c r="K852" s="494"/>
      <c r="L852" s="494"/>
      <c r="M852" s="494"/>
      <c r="N852" s="494"/>
      <c r="O852" s="494"/>
      <c r="P852" s="494"/>
      <c r="Q852" s="494"/>
    </row>
    <row r="853" ht="25.15" customHeight="true" x14ac:dyDescent="0.2">
      <c r="C853" s="494"/>
      <c r="D853" s="494"/>
      <c r="E853" s="494"/>
      <c r="F853" s="494"/>
      <c r="G853" s="494"/>
      <c r="H853" s="494"/>
      <c r="I853" s="494"/>
      <c r="J853" s="494"/>
      <c r="K853" s="494"/>
      <c r="L853" s="494"/>
      <c r="M853" s="494"/>
      <c r="N853" s="494"/>
      <c r="O853" s="494"/>
      <c r="P853" s="494"/>
      <c r="Q853" s="494"/>
    </row>
    <row r="854" ht="25.15" customHeight="true" x14ac:dyDescent="0.2">
      <c r="C854" s="494"/>
      <c r="D854" s="494"/>
      <c r="E854" s="494"/>
      <c r="F854" s="494"/>
      <c r="G854" s="494"/>
      <c r="H854" s="494"/>
      <c r="I854" s="494"/>
      <c r="J854" s="494"/>
      <c r="K854" s="494"/>
      <c r="L854" s="494"/>
      <c r="M854" s="494"/>
      <c r="N854" s="494"/>
      <c r="O854" s="494"/>
      <c r="P854" s="494"/>
      <c r="Q854" s="494"/>
    </row>
    <row r="855" ht="25.15" customHeight="true" x14ac:dyDescent="0.2">
      <c r="C855" s="494"/>
      <c r="D855" s="494"/>
      <c r="E855" s="494"/>
      <c r="F855" s="494"/>
      <c r="G855" s="494"/>
      <c r="H855" s="494"/>
      <c r="I855" s="494"/>
      <c r="J855" s="494"/>
      <c r="K855" s="494"/>
      <c r="L855" s="494"/>
      <c r="M855" s="494"/>
      <c r="N855" s="494"/>
      <c r="O855" s="494"/>
      <c r="P855" s="494"/>
      <c r="Q855" s="494"/>
    </row>
    <row r="856" ht="25.15" customHeight="true" x14ac:dyDescent="0.2">
      <c r="C856" s="494"/>
      <c r="D856" s="494"/>
      <c r="E856" s="494"/>
      <c r="F856" s="494"/>
      <c r="G856" s="494"/>
      <c r="H856" s="494"/>
      <c r="I856" s="494"/>
      <c r="J856" s="494"/>
      <c r="K856" s="494"/>
      <c r="L856" s="494"/>
      <c r="M856" s="494"/>
      <c r="N856" s="494"/>
      <c r="O856" s="494"/>
      <c r="P856" s="494"/>
      <c r="Q856" s="494"/>
    </row>
    <row r="857" ht="25.15" customHeight="true" x14ac:dyDescent="0.2">
      <c r="C857" s="494"/>
      <c r="D857" s="494"/>
      <c r="E857" s="494"/>
      <c r="F857" s="494"/>
      <c r="G857" s="494"/>
      <c r="H857" s="494"/>
      <c r="I857" s="494"/>
      <c r="J857" s="494"/>
      <c r="K857" s="494"/>
      <c r="L857" s="494"/>
      <c r="M857" s="494"/>
      <c r="N857" s="494"/>
      <c r="O857" s="494"/>
      <c r="P857" s="494"/>
      <c r="Q857" s="494"/>
    </row>
    <row r="858" ht="25.15" customHeight="true" x14ac:dyDescent="0.2">
      <c r="C858" s="494"/>
      <c r="D858" s="494"/>
      <c r="E858" s="494"/>
      <c r="F858" s="494"/>
      <c r="G858" s="494"/>
      <c r="H858" s="494"/>
      <c r="I858" s="494"/>
      <c r="J858" s="494"/>
      <c r="K858" s="494"/>
      <c r="L858" s="494"/>
      <c r="M858" s="494"/>
      <c r="N858" s="494"/>
      <c r="O858" s="494"/>
      <c r="P858" s="494"/>
      <c r="Q858" s="494"/>
    </row>
    <row r="859" ht="25.15" customHeight="true" x14ac:dyDescent="0.2">
      <c r="C859" s="494"/>
      <c r="D859" s="494"/>
      <c r="E859" s="494"/>
      <c r="F859" s="494"/>
      <c r="G859" s="494"/>
      <c r="H859" s="494"/>
      <c r="I859" s="494"/>
      <c r="J859" s="494"/>
      <c r="K859" s="494"/>
      <c r="L859" s="494"/>
      <c r="M859" s="494"/>
      <c r="N859" s="494"/>
      <c r="O859" s="494"/>
      <c r="P859" s="494"/>
      <c r="Q859" s="494"/>
    </row>
    <row r="860" ht="25.15" customHeight="true" x14ac:dyDescent="0.2">
      <c r="C860" s="494"/>
      <c r="D860" s="494"/>
      <c r="E860" s="494"/>
      <c r="F860" s="494"/>
      <c r="G860" s="494"/>
      <c r="H860" s="494"/>
      <c r="I860" s="494"/>
      <c r="J860" s="494"/>
      <c r="K860" s="494"/>
      <c r="L860" s="494"/>
      <c r="M860" s="494"/>
      <c r="N860" s="494"/>
      <c r="O860" s="494"/>
      <c r="P860" s="494"/>
      <c r="Q860" s="494"/>
    </row>
    <row r="861" ht="25.15" customHeight="true" x14ac:dyDescent="0.2">
      <c r="C861" s="494"/>
      <c r="D861" s="494"/>
      <c r="E861" s="494"/>
      <c r="F861" s="494"/>
      <c r="G861" s="494"/>
      <c r="H861" s="494"/>
      <c r="I861" s="494"/>
      <c r="J861" s="494"/>
      <c r="K861" s="494"/>
      <c r="L861" s="494"/>
      <c r="M861" s="494"/>
      <c r="N861" s="494"/>
      <c r="O861" s="494"/>
      <c r="P861" s="494"/>
      <c r="Q861" s="494"/>
    </row>
    <row r="862" ht="25.15" customHeight="true" x14ac:dyDescent="0.2">
      <c r="C862" s="494"/>
      <c r="D862" s="494"/>
      <c r="E862" s="494"/>
      <c r="F862" s="494"/>
      <c r="G862" s="494"/>
      <c r="H862" s="494"/>
      <c r="I862" s="494"/>
      <c r="J862" s="494"/>
      <c r="K862" s="494"/>
      <c r="L862" s="494"/>
      <c r="M862" s="494"/>
      <c r="N862" s="494"/>
      <c r="O862" s="494"/>
      <c r="P862" s="494"/>
      <c r="Q862" s="494"/>
    </row>
    <row r="863" ht="25.15" customHeight="true" x14ac:dyDescent="0.2">
      <c r="C863" s="494"/>
      <c r="D863" s="494"/>
      <c r="E863" s="494"/>
      <c r="F863" s="494"/>
      <c r="G863" s="494"/>
      <c r="H863" s="494"/>
      <c r="I863" s="494"/>
      <c r="J863" s="494"/>
      <c r="K863" s="494"/>
      <c r="L863" s="494"/>
      <c r="M863" s="494"/>
      <c r="N863" s="494"/>
      <c r="O863" s="494"/>
      <c r="P863" s="494"/>
      <c r="Q863" s="494"/>
    </row>
    <row r="864" ht="25.15" customHeight="true" x14ac:dyDescent="0.2">
      <c r="C864" s="494"/>
      <c r="D864" s="494"/>
      <c r="E864" s="494"/>
      <c r="F864" s="494"/>
      <c r="G864" s="494"/>
      <c r="H864" s="494"/>
      <c r="I864" s="494"/>
      <c r="J864" s="494"/>
      <c r="K864" s="494"/>
      <c r="L864" s="494"/>
      <c r="M864" s="494"/>
      <c r="N864" s="494"/>
      <c r="O864" s="494"/>
      <c r="P864" s="494"/>
      <c r="Q864" s="494"/>
    </row>
    <row r="865" ht="25.15" customHeight="true" x14ac:dyDescent="0.2">
      <c r="C865" s="494"/>
      <c r="D865" s="494"/>
      <c r="E865" s="494"/>
      <c r="F865" s="494"/>
      <c r="G865" s="494"/>
      <c r="H865" s="494"/>
      <c r="I865" s="494"/>
      <c r="J865" s="494"/>
      <c r="K865" s="494"/>
      <c r="L865" s="494"/>
      <c r="M865" s="494"/>
      <c r="N865" s="494"/>
      <c r="O865" s="494"/>
      <c r="P865" s="494"/>
      <c r="Q865" s="494"/>
    </row>
    <row r="866" ht="25.15" customHeight="true" x14ac:dyDescent="0.2">
      <c r="C866" s="494"/>
      <c r="D866" s="494"/>
      <c r="E866" s="494"/>
      <c r="F866" s="494"/>
      <c r="G866" s="494"/>
      <c r="H866" s="494"/>
      <c r="I866" s="494"/>
      <c r="J866" s="494"/>
      <c r="K866" s="494"/>
      <c r="L866" s="494"/>
      <c r="M866" s="494"/>
      <c r="N866" s="494"/>
      <c r="O866" s="494"/>
      <c r="P866" s="494"/>
      <c r="Q866" s="494"/>
    </row>
    <row r="867" ht="25.15" customHeight="true" x14ac:dyDescent="0.2">
      <c r="C867" s="494"/>
      <c r="D867" s="494"/>
      <c r="E867" s="494"/>
      <c r="F867" s="494"/>
      <c r="G867" s="494"/>
      <c r="H867" s="494"/>
      <c r="I867" s="494"/>
      <c r="J867" s="494"/>
      <c r="K867" s="494"/>
      <c r="L867" s="494"/>
      <c r="M867" s="494"/>
      <c r="N867" s="494"/>
      <c r="O867" s="494"/>
      <c r="P867" s="494"/>
      <c r="Q867" s="494"/>
    </row>
    <row r="868" ht="25.15" customHeight="true" x14ac:dyDescent="0.2">
      <c r="C868" s="494"/>
      <c r="D868" s="494"/>
      <c r="E868" s="494"/>
      <c r="F868" s="494"/>
      <c r="G868" s="494"/>
      <c r="H868" s="494"/>
      <c r="I868" s="494"/>
      <c r="J868" s="494"/>
      <c r="K868" s="494"/>
      <c r="L868" s="494"/>
      <c r="M868" s="494"/>
      <c r="N868" s="494"/>
      <c r="O868" s="494"/>
      <c r="P868" s="494"/>
      <c r="Q868" s="494"/>
    </row>
    <row r="869" ht="25.15" customHeight="true" x14ac:dyDescent="0.2">
      <c r="C869" s="494"/>
      <c r="D869" s="494"/>
      <c r="E869" s="494"/>
      <c r="F869" s="494"/>
      <c r="G869" s="494"/>
      <c r="H869" s="494"/>
      <c r="I869" s="494"/>
      <c r="J869" s="494"/>
      <c r="K869" s="494"/>
      <c r="L869" s="494"/>
      <c r="M869" s="494"/>
      <c r="N869" s="494"/>
      <c r="O869" s="494"/>
      <c r="P869" s="494"/>
      <c r="Q869" s="494"/>
    </row>
    <row r="870" ht="25.15" customHeight="true" x14ac:dyDescent="0.2">
      <c r="C870" s="494"/>
      <c r="D870" s="494"/>
      <c r="E870" s="494"/>
      <c r="F870" s="494"/>
      <c r="G870" s="494"/>
      <c r="H870" s="494"/>
      <c r="I870" s="494"/>
      <c r="J870" s="494"/>
      <c r="K870" s="494"/>
      <c r="L870" s="494"/>
      <c r="M870" s="494"/>
      <c r="N870" s="494"/>
      <c r="O870" s="494"/>
      <c r="P870" s="494"/>
      <c r="Q870" s="494"/>
    </row>
    <row r="871" ht="25.15" customHeight="true" x14ac:dyDescent="0.2">
      <c r="C871" s="494"/>
      <c r="D871" s="494"/>
      <c r="E871" s="494"/>
      <c r="F871" s="494"/>
      <c r="G871" s="494"/>
      <c r="H871" s="494"/>
      <c r="I871" s="494"/>
      <c r="J871" s="494"/>
      <c r="K871" s="494"/>
      <c r="L871" s="494"/>
      <c r="M871" s="494"/>
      <c r="N871" s="494"/>
      <c r="O871" s="494"/>
      <c r="P871" s="494"/>
      <c r="Q871" s="494"/>
    </row>
    <row r="872" ht="25.15" customHeight="true" x14ac:dyDescent="0.2">
      <c r="C872" s="494"/>
      <c r="D872" s="494"/>
      <c r="E872" s="494"/>
      <c r="F872" s="494"/>
      <c r="G872" s="494"/>
      <c r="H872" s="494"/>
      <c r="I872" s="494"/>
      <c r="J872" s="494"/>
      <c r="K872" s="494"/>
      <c r="L872" s="494"/>
      <c r="M872" s="494"/>
      <c r="N872" s="494"/>
      <c r="O872" s="494"/>
      <c r="P872" s="494"/>
      <c r="Q872" s="494"/>
    </row>
    <row r="873" ht="25.15" customHeight="true" x14ac:dyDescent="0.2">
      <c r="C873" s="494"/>
      <c r="D873" s="494"/>
      <c r="E873" s="494"/>
      <c r="F873" s="494"/>
      <c r="G873" s="494"/>
      <c r="H873" s="494"/>
      <c r="I873" s="494"/>
      <c r="J873" s="494"/>
      <c r="K873" s="494"/>
      <c r="L873" s="494"/>
      <c r="M873" s="494"/>
      <c r="N873" s="494"/>
      <c r="O873" s="494"/>
      <c r="P873" s="494"/>
      <c r="Q873" s="494"/>
    </row>
    <row r="874" ht="25.15" customHeight="true" x14ac:dyDescent="0.2">
      <c r="C874" s="494"/>
      <c r="D874" s="494"/>
      <c r="E874" s="494"/>
      <c r="F874" s="494"/>
      <c r="G874" s="494"/>
      <c r="H874" s="494"/>
      <c r="I874" s="494"/>
      <c r="J874" s="494"/>
      <c r="K874" s="494"/>
      <c r="L874" s="494"/>
      <c r="M874" s="494"/>
      <c r="N874" s="494"/>
      <c r="O874" s="494"/>
      <c r="P874" s="494"/>
      <c r="Q874" s="494"/>
    </row>
    <row r="875" ht="25.15" customHeight="true" x14ac:dyDescent="0.2">
      <c r="C875" s="494"/>
      <c r="D875" s="494"/>
      <c r="E875" s="494"/>
      <c r="F875" s="494"/>
      <c r="G875" s="494"/>
      <c r="H875" s="494"/>
      <c r="I875" s="494"/>
      <c r="J875" s="494"/>
      <c r="K875" s="494"/>
      <c r="L875" s="494"/>
      <c r="M875" s="494"/>
      <c r="N875" s="494"/>
      <c r="O875" s="494"/>
      <c r="P875" s="494"/>
      <c r="Q875" s="494"/>
    </row>
    <row r="876" ht="25.15" customHeight="true" x14ac:dyDescent="0.2">
      <c r="C876" s="494"/>
      <c r="D876" s="494"/>
      <c r="E876" s="494"/>
      <c r="F876" s="494"/>
      <c r="G876" s="494"/>
      <c r="H876" s="494"/>
      <c r="I876" s="494"/>
      <c r="J876" s="494"/>
      <c r="K876" s="494"/>
      <c r="L876" s="494"/>
      <c r="M876" s="494"/>
      <c r="N876" s="494"/>
      <c r="O876" s="494"/>
      <c r="P876" s="494"/>
      <c r="Q876" s="494"/>
    </row>
    <row r="877" ht="25.15" customHeight="true" x14ac:dyDescent="0.2">
      <c r="C877" s="494"/>
      <c r="D877" s="494"/>
      <c r="E877" s="494"/>
      <c r="F877" s="494"/>
      <c r="G877" s="494"/>
      <c r="H877" s="494"/>
      <c r="I877" s="494"/>
      <c r="J877" s="494"/>
      <c r="K877" s="494"/>
      <c r="L877" s="494"/>
      <c r="M877" s="494"/>
      <c r="N877" s="494"/>
      <c r="O877" s="494"/>
      <c r="P877" s="494"/>
      <c r="Q877" s="494"/>
    </row>
    <row r="878" ht="25.15" customHeight="true" x14ac:dyDescent="0.2">
      <c r="C878" s="494"/>
      <c r="D878" s="494"/>
      <c r="E878" s="494"/>
      <c r="F878" s="494"/>
      <c r="G878" s="494"/>
      <c r="H878" s="494"/>
      <c r="I878" s="494"/>
      <c r="J878" s="494"/>
      <c r="K878" s="494"/>
      <c r="L878" s="494"/>
      <c r="M878" s="494"/>
      <c r="N878" s="494"/>
      <c r="O878" s="494"/>
      <c r="P878" s="494"/>
      <c r="Q878" s="494"/>
    </row>
    <row r="879" ht="25.15" customHeight="true" x14ac:dyDescent="0.2">
      <c r="C879" s="494"/>
      <c r="D879" s="494"/>
      <c r="E879" s="494"/>
      <c r="F879" s="494"/>
      <c r="G879" s="494"/>
      <c r="H879" s="494"/>
      <c r="I879" s="494"/>
      <c r="J879" s="494"/>
      <c r="K879" s="494"/>
      <c r="L879" s="494"/>
      <c r="M879" s="494"/>
      <c r="N879" s="494"/>
      <c r="O879" s="494"/>
      <c r="P879" s="494"/>
      <c r="Q879" s="494"/>
    </row>
    <row r="880" ht="25.15" customHeight="true" x14ac:dyDescent="0.2">
      <c r="C880" s="494"/>
      <c r="D880" s="494"/>
      <c r="E880" s="494"/>
      <c r="F880" s="494"/>
      <c r="G880" s="494"/>
      <c r="H880" s="494"/>
      <c r="I880" s="494"/>
      <c r="J880" s="494"/>
      <c r="K880" s="494"/>
      <c r="L880" s="494"/>
      <c r="M880" s="494"/>
      <c r="N880" s="494"/>
      <c r="O880" s="494"/>
      <c r="P880" s="494"/>
      <c r="Q880" s="494"/>
    </row>
    <row r="881" ht="25.15" customHeight="true" x14ac:dyDescent="0.2">
      <c r="C881" s="494"/>
      <c r="D881" s="494"/>
      <c r="E881" s="494"/>
      <c r="F881" s="494"/>
      <c r="G881" s="494"/>
      <c r="H881" s="494"/>
      <c r="I881" s="494"/>
      <c r="J881" s="494"/>
      <c r="K881" s="494"/>
      <c r="L881" s="494"/>
      <c r="M881" s="494"/>
      <c r="N881" s="494"/>
      <c r="O881" s="494"/>
      <c r="P881" s="494"/>
      <c r="Q881" s="494"/>
    </row>
    <row r="882" ht="25.15" customHeight="true" x14ac:dyDescent="0.2">
      <c r="C882" s="494"/>
      <c r="D882" s="494"/>
      <c r="E882" s="494"/>
      <c r="F882" s="494"/>
      <c r="G882" s="494"/>
      <c r="H882" s="494"/>
      <c r="I882" s="494"/>
      <c r="J882" s="494"/>
      <c r="K882" s="494"/>
      <c r="L882" s="494"/>
      <c r="M882" s="494"/>
      <c r="N882" s="494"/>
      <c r="O882" s="494"/>
      <c r="P882" s="494"/>
      <c r="Q882" s="494"/>
    </row>
    <row r="883" ht="25.15" customHeight="true" x14ac:dyDescent="0.2">
      <c r="C883" s="494"/>
      <c r="D883" s="494"/>
      <c r="E883" s="494"/>
      <c r="F883" s="494"/>
      <c r="G883" s="494"/>
      <c r="H883" s="494"/>
      <c r="I883" s="494"/>
      <c r="J883" s="494"/>
      <c r="K883" s="494"/>
      <c r="L883" s="494"/>
      <c r="M883" s="494"/>
      <c r="N883" s="494"/>
      <c r="O883" s="494"/>
      <c r="P883" s="494"/>
      <c r="Q883" s="494"/>
    </row>
    <row r="884" ht="25.15" customHeight="true" x14ac:dyDescent="0.2">
      <c r="C884" s="494"/>
      <c r="D884" s="494"/>
      <c r="E884" s="494"/>
      <c r="F884" s="494"/>
      <c r="G884" s="494"/>
      <c r="H884" s="494"/>
      <c r="I884" s="494"/>
      <c r="J884" s="494"/>
      <c r="K884" s="494"/>
      <c r="L884" s="494"/>
      <c r="M884" s="494"/>
      <c r="N884" s="494"/>
      <c r="O884" s="494"/>
      <c r="P884" s="494"/>
      <c r="Q884" s="494"/>
    </row>
    <row r="885" ht="25.15" customHeight="true" x14ac:dyDescent="0.2">
      <c r="C885" s="494"/>
      <c r="D885" s="494"/>
      <c r="E885" s="494"/>
      <c r="F885" s="494"/>
      <c r="G885" s="494"/>
      <c r="H885" s="494"/>
      <c r="I885" s="494"/>
      <c r="J885" s="494"/>
      <c r="K885" s="494"/>
      <c r="L885" s="494"/>
      <c r="M885" s="494"/>
      <c r="N885" s="494"/>
      <c r="O885" s="494"/>
      <c r="P885" s="494"/>
      <c r="Q885" s="494"/>
    </row>
    <row r="886" ht="25.15" customHeight="true" x14ac:dyDescent="0.2">
      <c r="C886" s="494"/>
      <c r="D886" s="494"/>
      <c r="E886" s="494"/>
      <c r="F886" s="494"/>
      <c r="G886" s="494"/>
      <c r="H886" s="494"/>
      <c r="I886" s="494"/>
      <c r="J886" s="494"/>
      <c r="K886" s="494"/>
      <c r="L886" s="494"/>
      <c r="M886" s="494"/>
      <c r="N886" s="494"/>
      <c r="O886" s="494"/>
      <c r="P886" s="494"/>
      <c r="Q886" s="494"/>
    </row>
    <row r="887" ht="25.15" customHeight="true" x14ac:dyDescent="0.2">
      <c r="C887" s="494"/>
      <c r="D887" s="494"/>
      <c r="E887" s="494"/>
      <c r="F887" s="494"/>
      <c r="G887" s="494"/>
      <c r="H887" s="494"/>
      <c r="I887" s="494"/>
      <c r="J887" s="494"/>
      <c r="K887" s="494"/>
      <c r="L887" s="494"/>
      <c r="M887" s="494"/>
      <c r="N887" s="494"/>
      <c r="O887" s="494"/>
      <c r="P887" s="494"/>
      <c r="Q887" s="494"/>
    </row>
    <row r="888" ht="25.15" customHeight="true" x14ac:dyDescent="0.2">
      <c r="C888" s="494"/>
      <c r="D888" s="494"/>
      <c r="E888" s="494"/>
      <c r="F888" s="494"/>
      <c r="G888" s="494"/>
      <c r="H888" s="494"/>
      <c r="I888" s="494"/>
      <c r="J888" s="494"/>
      <c r="K888" s="494"/>
      <c r="L888" s="494"/>
      <c r="M888" s="494"/>
      <c r="N888" s="494"/>
      <c r="O888" s="494"/>
      <c r="P888" s="494"/>
      <c r="Q888" s="494"/>
    </row>
    <row r="889" ht="25.15" customHeight="true" x14ac:dyDescent="0.2">
      <c r="C889" s="494"/>
      <c r="D889" s="494"/>
      <c r="E889" s="494"/>
      <c r="F889" s="494"/>
      <c r="G889" s="494"/>
      <c r="H889" s="494"/>
      <c r="I889" s="494"/>
      <c r="J889" s="494"/>
      <c r="K889" s="494"/>
      <c r="L889" s="494"/>
      <c r="M889" s="494"/>
      <c r="N889" s="494"/>
      <c r="O889" s="494"/>
      <c r="P889" s="494"/>
      <c r="Q889" s="494"/>
    </row>
    <row r="890" ht="25.15" customHeight="true" x14ac:dyDescent="0.2">
      <c r="C890" s="494"/>
      <c r="D890" s="494"/>
      <c r="E890" s="494"/>
      <c r="F890" s="494"/>
      <c r="G890" s="494"/>
      <c r="H890" s="494"/>
      <c r="I890" s="494"/>
      <c r="J890" s="494"/>
      <c r="K890" s="494"/>
      <c r="L890" s="494"/>
      <c r="M890" s="494"/>
      <c r="N890" s="494"/>
      <c r="O890" s="494"/>
      <c r="P890" s="494"/>
      <c r="Q890" s="494"/>
    </row>
    <row r="891" ht="25.15" customHeight="true" x14ac:dyDescent="0.2">
      <c r="C891" s="494"/>
      <c r="D891" s="494"/>
      <c r="E891" s="494"/>
      <c r="F891" s="494"/>
      <c r="G891" s="494"/>
      <c r="H891" s="494"/>
      <c r="I891" s="494"/>
      <c r="J891" s="494"/>
      <c r="K891" s="494"/>
      <c r="L891" s="494"/>
      <c r="M891" s="494"/>
      <c r="N891" s="494"/>
      <c r="O891" s="494"/>
      <c r="P891" s="494"/>
      <c r="Q891" s="494"/>
    </row>
    <row r="892" ht="25.15" customHeight="true" x14ac:dyDescent="0.2">
      <c r="C892" s="494"/>
      <c r="D892" s="494"/>
      <c r="E892" s="494"/>
      <c r="F892" s="494"/>
      <c r="G892" s="494"/>
      <c r="H892" s="494"/>
      <c r="I892" s="494"/>
      <c r="J892" s="494"/>
      <c r="K892" s="494"/>
      <c r="L892" s="494"/>
      <c r="M892" s="494"/>
      <c r="N892" s="494"/>
      <c r="O892" s="494"/>
      <c r="P892" s="494"/>
      <c r="Q892" s="494"/>
    </row>
    <row r="893" ht="25.15" customHeight="true" x14ac:dyDescent="0.2">
      <c r="C893" s="494"/>
      <c r="D893" s="494"/>
      <c r="E893" s="494"/>
      <c r="F893" s="494"/>
      <c r="G893" s="494"/>
      <c r="H893" s="494"/>
      <c r="I893" s="494"/>
      <c r="J893" s="494"/>
      <c r="K893" s="494"/>
      <c r="L893" s="494"/>
      <c r="M893" s="494"/>
      <c r="N893" s="494"/>
      <c r="O893" s="494"/>
      <c r="P893" s="494"/>
      <c r="Q893" s="494"/>
    </row>
    <row r="894" ht="25.15" customHeight="true" x14ac:dyDescent="0.2">
      <c r="C894" s="494"/>
      <c r="D894" s="494"/>
      <c r="E894" s="494"/>
      <c r="F894" s="494"/>
      <c r="G894" s="494"/>
      <c r="H894" s="494"/>
      <c r="I894" s="494"/>
      <c r="J894" s="494"/>
      <c r="K894" s="494"/>
      <c r="L894" s="494"/>
      <c r="M894" s="494"/>
      <c r="N894" s="494"/>
      <c r="O894" s="494"/>
      <c r="P894" s="494"/>
      <c r="Q894" s="494"/>
    </row>
    <row r="895" ht="25.15" customHeight="true" x14ac:dyDescent="0.2">
      <c r="C895" s="494"/>
      <c r="D895" s="494"/>
      <c r="E895" s="494"/>
      <c r="F895" s="494"/>
      <c r="G895" s="494"/>
      <c r="H895" s="494"/>
      <c r="I895" s="494"/>
      <c r="J895" s="494"/>
      <c r="K895" s="494"/>
      <c r="L895" s="494"/>
      <c r="M895" s="494"/>
      <c r="N895" s="494"/>
      <c r="O895" s="494"/>
      <c r="P895" s="494"/>
      <c r="Q895" s="494"/>
    </row>
    <row r="896" ht="25.15" customHeight="true" x14ac:dyDescent="0.2">
      <c r="C896" s="494"/>
      <c r="D896" s="494"/>
      <c r="E896" s="494"/>
      <c r="F896" s="494"/>
      <c r="G896" s="494"/>
      <c r="H896" s="494"/>
      <c r="I896" s="494"/>
      <c r="J896" s="494"/>
      <c r="K896" s="494"/>
      <c r="L896" s="494"/>
      <c r="M896" s="494"/>
      <c r="N896" s="494"/>
      <c r="O896" s="494"/>
      <c r="P896" s="494"/>
      <c r="Q896" s="494"/>
    </row>
    <row r="897" ht="25.15" customHeight="true" x14ac:dyDescent="0.2">
      <c r="C897" s="494"/>
      <c r="D897" s="494"/>
      <c r="E897" s="494"/>
      <c r="F897" s="494"/>
      <c r="G897" s="494"/>
      <c r="H897" s="494"/>
      <c r="I897" s="494"/>
      <c r="J897" s="494"/>
      <c r="K897" s="494"/>
      <c r="L897" s="494"/>
      <c r="M897" s="494"/>
      <c r="N897" s="494"/>
      <c r="O897" s="494"/>
      <c r="P897" s="494"/>
      <c r="Q897" s="494"/>
    </row>
    <row r="898" ht="25.15" customHeight="true" x14ac:dyDescent="0.2">
      <c r="C898" s="494"/>
      <c r="D898" s="494"/>
      <c r="E898" s="494"/>
      <c r="F898" s="494"/>
      <c r="G898" s="494"/>
      <c r="H898" s="494"/>
      <c r="I898" s="494"/>
      <c r="J898" s="494"/>
      <c r="K898" s="494"/>
      <c r="L898" s="494"/>
      <c r="M898" s="494"/>
      <c r="N898" s="494"/>
      <c r="O898" s="494"/>
      <c r="P898" s="494"/>
      <c r="Q898" s="494"/>
    </row>
    <row r="899" ht="25.15" customHeight="true" x14ac:dyDescent="0.2">
      <c r="C899" s="494"/>
      <c r="D899" s="494"/>
      <c r="E899" s="494"/>
      <c r="F899" s="494"/>
      <c r="G899" s="494"/>
      <c r="H899" s="494"/>
      <c r="I899" s="494"/>
      <c r="J899" s="494"/>
      <c r="K899" s="494"/>
      <c r="L899" s="494"/>
      <c r="M899" s="494"/>
      <c r="N899" s="494"/>
      <c r="O899" s="494"/>
      <c r="P899" s="494"/>
      <c r="Q899" s="494"/>
    </row>
    <row r="900" ht="25.15" customHeight="true" x14ac:dyDescent="0.2">
      <c r="C900" s="494"/>
      <c r="D900" s="494"/>
      <c r="E900" s="494"/>
      <c r="F900" s="494"/>
      <c r="G900" s="494"/>
      <c r="H900" s="494"/>
      <c r="I900" s="494"/>
      <c r="J900" s="494"/>
      <c r="K900" s="494"/>
      <c r="L900" s="494"/>
      <c r="M900" s="494"/>
      <c r="N900" s="494"/>
      <c r="O900" s="494"/>
      <c r="P900" s="494"/>
      <c r="Q900" s="494"/>
    </row>
    <row r="901" ht="25.15" customHeight="true" x14ac:dyDescent="0.2">
      <c r="C901" s="494"/>
      <c r="D901" s="494"/>
      <c r="E901" s="494"/>
      <c r="F901" s="494"/>
      <c r="G901" s="494"/>
      <c r="H901" s="494"/>
      <c r="I901" s="494"/>
      <c r="J901" s="494"/>
      <c r="K901" s="494"/>
      <c r="L901" s="494"/>
      <c r="M901" s="494"/>
      <c r="N901" s="494"/>
      <c r="O901" s="494"/>
      <c r="P901" s="494"/>
      <c r="Q901" s="494"/>
    </row>
    <row r="902" ht="25.15" customHeight="true" x14ac:dyDescent="0.2">
      <c r="C902" s="494"/>
      <c r="D902" s="494"/>
      <c r="E902" s="494"/>
      <c r="F902" s="494"/>
      <c r="G902" s="494"/>
      <c r="H902" s="494"/>
      <c r="I902" s="494"/>
      <c r="J902" s="494"/>
      <c r="K902" s="494"/>
      <c r="L902" s="494"/>
      <c r="M902" s="494"/>
      <c r="N902" s="494"/>
      <c r="O902" s="494"/>
      <c r="P902" s="494"/>
      <c r="Q902" s="494"/>
    </row>
    <row r="903" ht="25.15" customHeight="true" x14ac:dyDescent="0.2">
      <c r="C903" s="494"/>
      <c r="D903" s="494"/>
      <c r="E903" s="494"/>
      <c r="F903" s="494"/>
      <c r="G903" s="494"/>
      <c r="H903" s="494"/>
      <c r="I903" s="494"/>
      <c r="J903" s="494"/>
      <c r="K903" s="494"/>
      <c r="L903" s="494"/>
      <c r="M903" s="494"/>
      <c r="N903" s="494"/>
      <c r="O903" s="494"/>
      <c r="P903" s="494"/>
      <c r="Q903" s="494"/>
    </row>
    <row r="904" ht="25.15" customHeight="true" x14ac:dyDescent="0.2">
      <c r="C904" s="494"/>
      <c r="D904" s="494"/>
      <c r="E904" s="494"/>
      <c r="F904" s="494"/>
      <c r="G904" s="494"/>
      <c r="H904" s="494"/>
      <c r="I904" s="494"/>
      <c r="J904" s="494"/>
      <c r="K904" s="494"/>
      <c r="L904" s="494"/>
      <c r="M904" s="494"/>
      <c r="N904" s="494"/>
      <c r="O904" s="494"/>
      <c r="P904" s="494"/>
      <c r="Q904" s="494"/>
    </row>
    <row r="905" ht="25.15" customHeight="true" x14ac:dyDescent="0.2">
      <c r="C905" s="494"/>
      <c r="D905" s="494"/>
      <c r="E905" s="494"/>
      <c r="F905" s="494"/>
      <c r="G905" s="494"/>
      <c r="H905" s="494"/>
      <c r="I905" s="494"/>
      <c r="J905" s="494"/>
      <c r="K905" s="494"/>
      <c r="L905" s="494"/>
      <c r="M905" s="494"/>
      <c r="N905" s="494"/>
      <c r="O905" s="494"/>
      <c r="P905" s="494"/>
      <c r="Q905" s="494"/>
    </row>
    <row r="906" ht="25.15" customHeight="true" x14ac:dyDescent="0.2">
      <c r="C906" s="494"/>
      <c r="D906" s="494"/>
      <c r="E906" s="494"/>
      <c r="F906" s="494"/>
      <c r="G906" s="494"/>
      <c r="H906" s="494"/>
      <c r="I906" s="494"/>
      <c r="J906" s="494"/>
      <c r="K906" s="494"/>
      <c r="L906" s="494"/>
      <c r="M906" s="494"/>
      <c r="N906" s="494"/>
      <c r="O906" s="494"/>
      <c r="P906" s="494"/>
      <c r="Q906" s="494"/>
    </row>
    <row r="907" ht="25.15" customHeight="true" x14ac:dyDescent="0.2">
      <c r="C907" s="494"/>
      <c r="D907" s="494"/>
      <c r="E907" s="494"/>
      <c r="F907" s="494"/>
      <c r="G907" s="494"/>
      <c r="H907" s="494"/>
      <c r="I907" s="494"/>
      <c r="J907" s="494"/>
      <c r="K907" s="494"/>
      <c r="L907" s="494"/>
      <c r="M907" s="494"/>
      <c r="N907" s="494"/>
      <c r="O907" s="494"/>
      <c r="P907" s="494"/>
      <c r="Q907" s="494"/>
    </row>
    <row r="908" ht="25.15" customHeight="true" x14ac:dyDescent="0.2">
      <c r="C908" s="494"/>
      <c r="D908" s="494"/>
      <c r="E908" s="494"/>
      <c r="F908" s="494"/>
      <c r="G908" s="494"/>
      <c r="H908" s="494"/>
      <c r="I908" s="494"/>
      <c r="J908" s="494"/>
      <c r="K908" s="494"/>
      <c r="L908" s="494"/>
      <c r="M908" s="494"/>
      <c r="N908" s="494"/>
      <c r="O908" s="494"/>
      <c r="P908" s="494"/>
      <c r="Q908" s="494"/>
    </row>
    <row r="909" ht="25.15" customHeight="true" x14ac:dyDescent="0.2">
      <c r="C909" s="494"/>
      <c r="D909" s="494"/>
      <c r="E909" s="494"/>
      <c r="F909" s="494"/>
      <c r="G909" s="494"/>
      <c r="H909" s="494"/>
      <c r="I909" s="494"/>
      <c r="J909" s="494"/>
      <c r="K909" s="494"/>
      <c r="L909" s="494"/>
      <c r="M909" s="494"/>
      <c r="N909" s="494"/>
      <c r="O909" s="494"/>
      <c r="P909" s="494"/>
      <c r="Q909" s="494"/>
    </row>
    <row r="910" ht="25.15" customHeight="true" x14ac:dyDescent="0.2">
      <c r="C910" s="494"/>
      <c r="D910" s="494"/>
      <c r="E910" s="494"/>
      <c r="F910" s="494"/>
      <c r="G910" s="494"/>
      <c r="H910" s="494"/>
      <c r="I910" s="494"/>
      <c r="J910" s="494"/>
      <c r="K910" s="494"/>
      <c r="L910" s="494"/>
      <c r="M910" s="494"/>
      <c r="N910" s="494"/>
      <c r="O910" s="494"/>
      <c r="P910" s="494"/>
      <c r="Q910" s="494"/>
    </row>
    <row r="911" ht="25.15" customHeight="true" x14ac:dyDescent="0.2">
      <c r="C911" s="494"/>
      <c r="D911" s="494"/>
      <c r="E911" s="494"/>
      <c r="F911" s="494"/>
      <c r="G911" s="494"/>
      <c r="H911" s="494"/>
      <c r="I911" s="494"/>
      <c r="J911" s="494"/>
      <c r="K911" s="494"/>
      <c r="L911" s="494"/>
      <c r="M911" s="494"/>
      <c r="N911" s="494"/>
      <c r="O911" s="494"/>
      <c r="P911" s="494"/>
      <c r="Q911" s="494"/>
    </row>
    <row r="912" ht="25.15" customHeight="true" x14ac:dyDescent="0.2">
      <c r="C912" s="494"/>
      <c r="D912" s="494"/>
      <c r="E912" s="494"/>
      <c r="F912" s="494"/>
      <c r="G912" s="494"/>
      <c r="H912" s="494"/>
      <c r="I912" s="494"/>
      <c r="J912" s="494"/>
      <c r="K912" s="494"/>
      <c r="L912" s="494"/>
      <c r="M912" s="494"/>
      <c r="N912" s="494"/>
      <c r="O912" s="494"/>
      <c r="P912" s="494"/>
      <c r="Q912" s="494"/>
    </row>
    <row r="913" ht="25.15" customHeight="true" x14ac:dyDescent="0.2">
      <c r="C913" s="494"/>
      <c r="D913" s="494"/>
      <c r="E913" s="494"/>
      <c r="F913" s="494"/>
      <c r="G913" s="494"/>
      <c r="H913" s="494"/>
      <c r="I913" s="494"/>
      <c r="J913" s="494"/>
      <c r="K913" s="494"/>
      <c r="L913" s="494"/>
      <c r="M913" s="494"/>
      <c r="N913" s="494"/>
      <c r="O913" s="494"/>
      <c r="P913" s="494"/>
      <c r="Q913" s="494"/>
    </row>
    <row r="914" ht="25.15" customHeight="true" x14ac:dyDescent="0.2">
      <c r="C914" s="494"/>
      <c r="D914" s="494"/>
      <c r="E914" s="494"/>
      <c r="F914" s="494"/>
      <c r="G914" s="494"/>
      <c r="H914" s="494"/>
      <c r="I914" s="494"/>
      <c r="J914" s="494"/>
      <c r="K914" s="494"/>
      <c r="L914" s="494"/>
      <c r="M914" s="494"/>
      <c r="N914" s="494"/>
      <c r="O914" s="494"/>
      <c r="P914" s="494"/>
      <c r="Q914" s="494"/>
    </row>
    <row r="915" ht="25.15" customHeight="true" x14ac:dyDescent="0.2">
      <c r="C915" s="494"/>
      <c r="D915" s="494"/>
      <c r="E915" s="494"/>
      <c r="F915" s="494"/>
      <c r="G915" s="494"/>
      <c r="H915" s="494"/>
      <c r="I915" s="494"/>
      <c r="J915" s="494"/>
      <c r="K915" s="494"/>
      <c r="L915" s="494"/>
      <c r="M915" s="494"/>
      <c r="N915" s="494"/>
      <c r="O915" s="494"/>
      <c r="P915" s="494"/>
      <c r="Q915" s="494"/>
    </row>
    <row r="916" ht="25.15" customHeight="true" x14ac:dyDescent="0.2">
      <c r="C916" s="494"/>
      <c r="D916" s="494"/>
      <c r="E916" s="494"/>
      <c r="F916" s="494"/>
      <c r="G916" s="494"/>
      <c r="H916" s="494"/>
      <c r="I916" s="494"/>
      <c r="J916" s="494"/>
      <c r="K916" s="494"/>
      <c r="L916" s="494"/>
      <c r="M916" s="494"/>
      <c r="N916" s="494"/>
      <c r="O916" s="494"/>
      <c r="P916" s="494"/>
      <c r="Q916" s="494"/>
    </row>
    <row r="917" ht="25.15" customHeight="true" x14ac:dyDescent="0.2">
      <c r="C917" s="494"/>
      <c r="D917" s="494"/>
      <c r="E917" s="494"/>
      <c r="F917" s="494"/>
      <c r="G917" s="494"/>
      <c r="H917" s="494"/>
      <c r="I917" s="494"/>
      <c r="J917" s="494"/>
      <c r="K917" s="494"/>
      <c r="L917" s="494"/>
      <c r="M917" s="494"/>
      <c r="N917" s="494"/>
      <c r="O917" s="494"/>
      <c r="P917" s="494"/>
      <c r="Q917" s="494"/>
    </row>
    <row r="918" ht="25.15" customHeight="true" x14ac:dyDescent="0.2">
      <c r="C918" s="494"/>
      <c r="D918" s="494"/>
      <c r="E918" s="494"/>
      <c r="F918" s="494"/>
      <c r="G918" s="494"/>
      <c r="H918" s="494"/>
      <c r="I918" s="494"/>
      <c r="J918" s="494"/>
      <c r="K918" s="494"/>
      <c r="L918" s="494"/>
      <c r="M918" s="494"/>
      <c r="N918" s="494"/>
      <c r="O918" s="494"/>
      <c r="P918" s="494"/>
      <c r="Q918" s="494"/>
    </row>
    <row r="919" ht="25.15" customHeight="true" x14ac:dyDescent="0.2">
      <c r="C919" s="494"/>
      <c r="D919" s="494"/>
      <c r="E919" s="494"/>
      <c r="F919" s="494"/>
      <c r="G919" s="494"/>
      <c r="H919" s="494"/>
      <c r="I919" s="494"/>
      <c r="J919" s="494"/>
      <c r="K919" s="494"/>
      <c r="L919" s="494"/>
      <c r="M919" s="494"/>
      <c r="N919" s="494"/>
      <c r="O919" s="494"/>
      <c r="P919" s="494"/>
      <c r="Q919" s="494"/>
    </row>
    <row r="920" ht="25.15" customHeight="true" x14ac:dyDescent="0.2">
      <c r="C920" s="494"/>
      <c r="D920" s="494"/>
      <c r="E920" s="494"/>
      <c r="F920" s="494"/>
      <c r="G920" s="494"/>
      <c r="H920" s="494"/>
      <c r="I920" s="494"/>
      <c r="J920" s="494"/>
      <c r="K920" s="494"/>
      <c r="L920" s="494"/>
      <c r="M920" s="494"/>
      <c r="N920" s="494"/>
      <c r="O920" s="494"/>
      <c r="P920" s="494"/>
      <c r="Q920" s="494"/>
    </row>
    <row r="921" ht="25.15" customHeight="true" x14ac:dyDescent="0.2">
      <c r="C921" s="494"/>
      <c r="D921" s="494"/>
      <c r="E921" s="494"/>
      <c r="F921" s="494"/>
      <c r="G921" s="494"/>
      <c r="H921" s="494"/>
      <c r="I921" s="494"/>
      <c r="J921" s="494"/>
      <c r="K921" s="494"/>
      <c r="L921" s="494"/>
      <c r="M921" s="494"/>
      <c r="N921" s="494"/>
      <c r="O921" s="494"/>
      <c r="P921" s="494"/>
      <c r="Q921" s="494"/>
    </row>
    <row r="922" ht="25.15" customHeight="true" x14ac:dyDescent="0.2">
      <c r="C922" s="494"/>
      <c r="D922" s="494"/>
      <c r="E922" s="494"/>
      <c r="F922" s="494"/>
      <c r="G922" s="494"/>
      <c r="H922" s="494"/>
      <c r="I922" s="494"/>
      <c r="J922" s="494"/>
      <c r="K922" s="494"/>
      <c r="L922" s="494"/>
      <c r="M922" s="494"/>
      <c r="N922" s="494"/>
      <c r="O922" s="494"/>
      <c r="P922" s="494"/>
      <c r="Q922" s="494"/>
    </row>
    <row r="923" ht="25.15" customHeight="true" x14ac:dyDescent="0.2">
      <c r="C923" s="494"/>
      <c r="D923" s="494"/>
      <c r="E923" s="494"/>
      <c r="F923" s="494"/>
      <c r="G923" s="494"/>
      <c r="H923" s="494"/>
      <c r="I923" s="494"/>
      <c r="J923" s="494"/>
      <c r="K923" s="494"/>
      <c r="L923" s="494"/>
      <c r="M923" s="494"/>
      <c r="N923" s="494"/>
      <c r="O923" s="494"/>
      <c r="P923" s="494"/>
      <c r="Q923" s="494"/>
    </row>
    <row r="924" ht="25.15" customHeight="true" x14ac:dyDescent="0.2">
      <c r="C924" s="494"/>
      <c r="D924" s="494"/>
      <c r="E924" s="494"/>
      <c r="F924" s="494"/>
      <c r="G924" s="494"/>
      <c r="H924" s="494"/>
      <c r="I924" s="494"/>
      <c r="J924" s="494"/>
      <c r="K924" s="494"/>
      <c r="L924" s="494"/>
      <c r="M924" s="494"/>
      <c r="N924" s="494"/>
      <c r="O924" s="494"/>
      <c r="P924" s="494"/>
      <c r="Q924" s="494"/>
    </row>
    <row r="925" ht="25.15" customHeight="true" x14ac:dyDescent="0.2">
      <c r="C925" s="494"/>
      <c r="D925" s="494"/>
      <c r="E925" s="494"/>
      <c r="F925" s="494"/>
      <c r="G925" s="494"/>
      <c r="H925" s="494"/>
      <c r="I925" s="494"/>
      <c r="J925" s="494"/>
      <c r="K925" s="494"/>
      <c r="L925" s="494"/>
      <c r="M925" s="494"/>
      <c r="N925" s="494"/>
      <c r="O925" s="494"/>
      <c r="P925" s="494"/>
      <c r="Q925" s="494"/>
    </row>
    <row r="926" ht="25.15" customHeight="true" x14ac:dyDescent="0.2">
      <c r="C926" s="494"/>
      <c r="D926" s="494"/>
      <c r="E926" s="494"/>
      <c r="F926" s="494"/>
      <c r="G926" s="494"/>
      <c r="H926" s="494"/>
      <c r="I926" s="494"/>
      <c r="J926" s="494"/>
      <c r="K926" s="494"/>
      <c r="L926" s="494"/>
      <c r="M926" s="494"/>
      <c r="N926" s="494"/>
      <c r="O926" s="494"/>
      <c r="P926" s="494"/>
      <c r="Q926" s="494"/>
    </row>
    <row r="927" ht="25.15" customHeight="true" x14ac:dyDescent="0.2">
      <c r="C927" s="494"/>
      <c r="D927" s="494"/>
      <c r="E927" s="494"/>
      <c r="F927" s="494"/>
      <c r="G927" s="494"/>
      <c r="H927" s="494"/>
      <c r="I927" s="494"/>
      <c r="J927" s="494"/>
      <c r="K927" s="494"/>
      <c r="L927" s="494"/>
      <c r="M927" s="494"/>
      <c r="N927" s="494"/>
      <c r="O927" s="494"/>
      <c r="P927" s="494"/>
      <c r="Q927" s="494"/>
    </row>
    <row r="928" ht="25.15" customHeight="true" x14ac:dyDescent="0.2">
      <c r="C928" s="494"/>
      <c r="D928" s="494"/>
      <c r="E928" s="494"/>
      <c r="F928" s="494"/>
      <c r="G928" s="494"/>
      <c r="H928" s="494"/>
      <c r="I928" s="494"/>
      <c r="J928" s="494"/>
      <c r="K928" s="494"/>
      <c r="L928" s="494"/>
      <c r="M928" s="494"/>
      <c r="N928" s="494"/>
      <c r="O928" s="494"/>
      <c r="P928" s="494"/>
      <c r="Q928" s="494"/>
    </row>
    <row r="929" ht="25.15" customHeight="true" x14ac:dyDescent="0.2">
      <c r="C929" s="494"/>
      <c r="D929" s="494"/>
      <c r="E929" s="494"/>
      <c r="F929" s="494"/>
      <c r="G929" s="494"/>
      <c r="H929" s="494"/>
      <c r="I929" s="494"/>
      <c r="J929" s="494"/>
      <c r="K929" s="494"/>
      <c r="L929" s="494"/>
      <c r="M929" s="494"/>
      <c r="N929" s="494"/>
      <c r="O929" s="494"/>
      <c r="P929" s="494"/>
      <c r="Q929" s="494"/>
    </row>
    <row r="930" ht="25.15" customHeight="true" x14ac:dyDescent="0.2">
      <c r="C930" s="494"/>
      <c r="D930" s="494"/>
      <c r="E930" s="494"/>
      <c r="F930" s="494"/>
      <c r="G930" s="494"/>
      <c r="H930" s="494"/>
      <c r="I930" s="494"/>
      <c r="J930" s="494"/>
      <c r="K930" s="494"/>
      <c r="L930" s="494"/>
      <c r="M930" s="494"/>
      <c r="N930" s="494"/>
      <c r="O930" s="494"/>
      <c r="P930" s="494"/>
      <c r="Q930" s="494"/>
    </row>
    <row r="931" ht="25.15" customHeight="true" x14ac:dyDescent="0.2">
      <c r="C931" s="494"/>
      <c r="D931" s="494"/>
      <c r="E931" s="494"/>
      <c r="F931" s="494"/>
      <c r="G931" s="494"/>
      <c r="H931" s="494"/>
      <c r="I931" s="494"/>
      <c r="J931" s="494"/>
      <c r="K931" s="494"/>
      <c r="L931" s="494"/>
      <c r="M931" s="494"/>
      <c r="N931" s="494"/>
      <c r="O931" s="494"/>
      <c r="P931" s="494"/>
      <c r="Q931" s="494"/>
    </row>
    <row r="932" ht="25.15" customHeight="true" x14ac:dyDescent="0.2">
      <c r="C932" s="494"/>
      <c r="D932" s="494"/>
      <c r="E932" s="494"/>
      <c r="F932" s="494"/>
      <c r="G932" s="494"/>
      <c r="H932" s="494"/>
      <c r="I932" s="494"/>
      <c r="J932" s="494"/>
      <c r="K932" s="494"/>
      <c r="L932" s="494"/>
      <c r="M932" s="494"/>
      <c r="N932" s="494"/>
      <c r="O932" s="494"/>
      <c r="P932" s="494"/>
      <c r="Q932" s="494"/>
    </row>
    <row r="933" ht="25.15" customHeight="true" x14ac:dyDescent="0.2">
      <c r="C933" s="494"/>
      <c r="D933" s="494"/>
      <c r="E933" s="494"/>
      <c r="F933" s="494"/>
      <c r="G933" s="494"/>
      <c r="H933" s="494"/>
      <c r="I933" s="494"/>
      <c r="J933" s="494"/>
      <c r="K933" s="494"/>
      <c r="L933" s="494"/>
      <c r="M933" s="494"/>
      <c r="N933" s="494"/>
      <c r="O933" s="494"/>
      <c r="P933" s="494"/>
      <c r="Q933" s="494"/>
    </row>
    <row r="934" ht="25.15" customHeight="true" x14ac:dyDescent="0.2">
      <c r="C934" s="494"/>
      <c r="D934" s="494"/>
      <c r="E934" s="494"/>
      <c r="F934" s="494"/>
      <c r="G934" s="494"/>
      <c r="H934" s="494"/>
      <c r="I934" s="494"/>
      <c r="J934" s="494"/>
      <c r="K934" s="494"/>
      <c r="L934" s="494"/>
      <c r="M934" s="494"/>
      <c r="N934" s="494"/>
      <c r="O934" s="494"/>
      <c r="P934" s="494"/>
      <c r="Q934" s="494"/>
    </row>
    <row r="935" ht="25.15" customHeight="true" x14ac:dyDescent="0.2">
      <c r="C935" s="494"/>
      <c r="D935" s="494"/>
      <c r="E935" s="494"/>
      <c r="F935" s="494"/>
      <c r="G935" s="494"/>
      <c r="H935" s="494"/>
      <c r="I935" s="494"/>
      <c r="J935" s="494"/>
      <c r="K935" s="494"/>
      <c r="L935" s="494"/>
      <c r="M935" s="494"/>
      <c r="N935" s="494"/>
      <c r="O935" s="494"/>
      <c r="P935" s="494"/>
      <c r="Q935" s="494"/>
    </row>
    <row r="936" ht="25.15" customHeight="true" x14ac:dyDescent="0.2">
      <c r="C936" s="494"/>
      <c r="D936" s="494"/>
      <c r="E936" s="494"/>
      <c r="F936" s="494"/>
      <c r="G936" s="494"/>
      <c r="H936" s="494"/>
      <c r="I936" s="494"/>
      <c r="J936" s="494"/>
      <c r="K936" s="494"/>
      <c r="L936" s="494"/>
      <c r="M936" s="494"/>
      <c r="N936" s="494"/>
      <c r="O936" s="494"/>
      <c r="P936" s="494"/>
      <c r="Q936" s="494"/>
    </row>
    <row r="937" ht="25.15" customHeight="true" x14ac:dyDescent="0.2">
      <c r="C937" s="494"/>
      <c r="D937" s="494"/>
      <c r="E937" s="494"/>
      <c r="F937" s="494"/>
      <c r="G937" s="494"/>
      <c r="H937" s="494"/>
      <c r="I937" s="494"/>
      <c r="J937" s="494"/>
      <c r="K937" s="494"/>
      <c r="L937" s="494"/>
      <c r="M937" s="494"/>
      <c r="N937" s="494"/>
      <c r="O937" s="494"/>
      <c r="P937" s="494"/>
      <c r="Q937" s="494"/>
    </row>
    <row r="938" ht="25.15" customHeight="true" x14ac:dyDescent="0.2">
      <c r="C938" s="494"/>
      <c r="D938" s="494"/>
      <c r="E938" s="494"/>
      <c r="F938" s="494"/>
      <c r="G938" s="494"/>
      <c r="H938" s="494"/>
      <c r="I938" s="494"/>
      <c r="J938" s="494"/>
      <c r="K938" s="494"/>
      <c r="L938" s="494"/>
      <c r="M938" s="494"/>
      <c r="N938" s="494"/>
      <c r="O938" s="494"/>
      <c r="P938" s="494"/>
      <c r="Q938" s="494"/>
    </row>
    <row r="939" ht="25.15" customHeight="true" x14ac:dyDescent="0.2">
      <c r="C939" s="494"/>
      <c r="D939" s="494"/>
      <c r="E939" s="494"/>
      <c r="F939" s="494"/>
      <c r="G939" s="494"/>
      <c r="H939" s="494"/>
      <c r="I939" s="494"/>
      <c r="J939" s="494"/>
      <c r="K939" s="494"/>
      <c r="L939" s="494"/>
      <c r="M939" s="494"/>
      <c r="N939" s="494"/>
      <c r="O939" s="494"/>
      <c r="P939" s="494"/>
      <c r="Q939" s="494"/>
    </row>
    <row r="940" ht="25.15" customHeight="true" x14ac:dyDescent="0.2">
      <c r="C940" s="494"/>
      <c r="D940" s="494"/>
      <c r="E940" s="494"/>
      <c r="F940" s="494"/>
      <c r="G940" s="494"/>
      <c r="H940" s="494"/>
      <c r="I940" s="494"/>
      <c r="J940" s="494"/>
      <c r="K940" s="494"/>
      <c r="L940" s="494"/>
      <c r="M940" s="494"/>
      <c r="N940" s="494"/>
      <c r="O940" s="494"/>
      <c r="P940" s="494"/>
      <c r="Q940" s="494"/>
    </row>
    <row r="941" ht="25.15" customHeight="true" x14ac:dyDescent="0.2">
      <c r="C941" s="494"/>
      <c r="D941" s="494"/>
      <c r="E941" s="494"/>
      <c r="F941" s="494"/>
      <c r="G941" s="494"/>
      <c r="H941" s="494"/>
      <c r="I941" s="494"/>
      <c r="J941" s="494"/>
      <c r="K941" s="494"/>
      <c r="L941" s="494"/>
      <c r="M941" s="494"/>
      <c r="N941" s="494"/>
      <c r="O941" s="494"/>
      <c r="P941" s="494"/>
      <c r="Q941" s="494"/>
    </row>
    <row r="942" ht="25.15" customHeight="true" x14ac:dyDescent="0.2">
      <c r="C942" s="494"/>
      <c r="D942" s="494"/>
      <c r="E942" s="494"/>
      <c r="F942" s="494"/>
      <c r="G942" s="494"/>
      <c r="H942" s="494"/>
      <c r="I942" s="494"/>
      <c r="J942" s="494"/>
      <c r="K942" s="494"/>
      <c r="L942" s="494"/>
      <c r="M942" s="494"/>
      <c r="N942" s="494"/>
      <c r="O942" s="494"/>
      <c r="P942" s="494"/>
      <c r="Q942" s="494"/>
    </row>
    <row r="943" ht="25.15" customHeight="true" x14ac:dyDescent="0.2">
      <c r="C943" s="494"/>
      <c r="D943" s="494"/>
      <c r="E943" s="494"/>
      <c r="F943" s="494"/>
      <c r="G943" s="494"/>
      <c r="H943" s="494"/>
      <c r="I943" s="494"/>
      <c r="J943" s="494"/>
      <c r="K943" s="494"/>
      <c r="L943" s="494"/>
      <c r="M943" s="494"/>
      <c r="N943" s="494"/>
      <c r="O943" s="494"/>
      <c r="P943" s="494"/>
      <c r="Q943" s="494"/>
    </row>
    <row r="944" ht="25.15" customHeight="true" x14ac:dyDescent="0.2">
      <c r="C944" s="494"/>
      <c r="D944" s="494"/>
      <c r="E944" s="494"/>
      <c r="F944" s="494"/>
      <c r="G944" s="494"/>
      <c r="H944" s="494"/>
      <c r="I944" s="494"/>
      <c r="J944" s="494"/>
      <c r="K944" s="494"/>
      <c r="L944" s="494"/>
      <c r="M944" s="494"/>
      <c r="N944" s="494"/>
      <c r="O944" s="494"/>
      <c r="P944" s="494"/>
      <c r="Q944" s="494"/>
    </row>
    <row r="945" ht="25.15" customHeight="true" x14ac:dyDescent="0.2">
      <c r="C945" s="494"/>
      <c r="D945" s="494"/>
      <c r="E945" s="494"/>
      <c r="F945" s="494"/>
      <c r="G945" s="494"/>
      <c r="H945" s="494"/>
      <c r="I945" s="494"/>
      <c r="J945" s="494"/>
      <c r="K945" s="494"/>
      <c r="L945" s="494"/>
      <c r="M945" s="494"/>
      <c r="N945" s="494"/>
      <c r="O945" s="494"/>
      <c r="P945" s="494"/>
      <c r="Q945" s="494"/>
    </row>
    <row r="946" ht="25.15" customHeight="true" x14ac:dyDescent="0.2">
      <c r="C946" s="494"/>
      <c r="D946" s="494"/>
      <c r="E946" s="494"/>
      <c r="F946" s="494"/>
      <c r="G946" s="494"/>
      <c r="H946" s="494"/>
      <c r="I946" s="494"/>
      <c r="J946" s="494"/>
      <c r="K946" s="494"/>
      <c r="L946" s="494"/>
      <c r="M946" s="494"/>
      <c r="N946" s="494"/>
      <c r="O946" s="494"/>
      <c r="P946" s="494"/>
      <c r="Q946" s="494"/>
    </row>
    <row r="947" ht="25.15" customHeight="true" x14ac:dyDescent="0.2">
      <c r="C947" s="494"/>
      <c r="D947" s="494"/>
      <c r="E947" s="494"/>
      <c r="F947" s="494"/>
      <c r="G947" s="494"/>
      <c r="H947" s="494"/>
      <c r="I947" s="494"/>
      <c r="J947" s="494"/>
      <c r="K947" s="494"/>
      <c r="L947" s="494"/>
      <c r="M947" s="494"/>
      <c r="N947" s="494"/>
      <c r="O947" s="494"/>
      <c r="P947" s="494"/>
      <c r="Q947" s="494"/>
    </row>
    <row r="948" ht="25.15" customHeight="true" x14ac:dyDescent="0.2">
      <c r="C948" s="494"/>
      <c r="D948" s="494"/>
      <c r="E948" s="494"/>
      <c r="F948" s="494"/>
      <c r="G948" s="494"/>
      <c r="H948" s="494"/>
      <c r="I948" s="494"/>
      <c r="J948" s="494"/>
      <c r="K948" s="494"/>
      <c r="L948" s="494"/>
      <c r="M948" s="494"/>
      <c r="N948" s="494"/>
      <c r="O948" s="494"/>
      <c r="P948" s="494"/>
      <c r="Q948" s="494"/>
    </row>
    <row r="949" ht="25.15" customHeight="true" x14ac:dyDescent="0.2">
      <c r="C949" s="494"/>
      <c r="D949" s="494"/>
      <c r="E949" s="494"/>
      <c r="F949" s="494"/>
      <c r="G949" s="494"/>
      <c r="H949" s="494"/>
      <c r="I949" s="494"/>
      <c r="J949" s="494"/>
      <c r="K949" s="494"/>
      <c r="L949" s="494"/>
      <c r="M949" s="494"/>
      <c r="N949" s="494"/>
      <c r="O949" s="494"/>
      <c r="P949" s="494"/>
      <c r="Q949" s="494"/>
    </row>
    <row r="950" ht="25.15" customHeight="true" x14ac:dyDescent="0.2">
      <c r="C950" s="494"/>
      <c r="D950" s="494"/>
      <c r="E950" s="494"/>
      <c r="F950" s="494"/>
      <c r="G950" s="494"/>
      <c r="H950" s="494"/>
      <c r="I950" s="494"/>
      <c r="J950" s="494"/>
      <c r="K950" s="494"/>
      <c r="L950" s="494"/>
      <c r="M950" s="494"/>
      <c r="N950" s="494"/>
      <c r="O950" s="494"/>
      <c r="P950" s="494"/>
      <c r="Q950" s="494"/>
    </row>
    <row r="951" ht="25.15" customHeight="true" x14ac:dyDescent="0.2">
      <c r="C951" s="494"/>
      <c r="D951" s="494"/>
      <c r="E951" s="494"/>
      <c r="F951" s="494"/>
      <c r="G951" s="494"/>
      <c r="H951" s="494"/>
      <c r="I951" s="494"/>
      <c r="J951" s="494"/>
      <c r="K951" s="494"/>
      <c r="L951" s="494"/>
      <c r="M951" s="494"/>
      <c r="N951" s="494"/>
      <c r="O951" s="494"/>
      <c r="P951" s="494"/>
      <c r="Q951" s="494"/>
    </row>
    <row r="952" ht="25.15" customHeight="true" x14ac:dyDescent="0.2">
      <c r="C952" s="494"/>
      <c r="D952" s="494"/>
      <c r="E952" s="494"/>
      <c r="F952" s="494"/>
      <c r="G952" s="494"/>
      <c r="H952" s="494"/>
      <c r="I952" s="494"/>
      <c r="J952" s="494"/>
      <c r="K952" s="494"/>
      <c r="L952" s="494"/>
      <c r="M952" s="494"/>
      <c r="N952" s="494"/>
      <c r="O952" s="494"/>
      <c r="P952" s="494"/>
      <c r="Q952" s="494"/>
    </row>
    <row r="953" ht="25.15" customHeight="true" x14ac:dyDescent="0.2">
      <c r="C953" s="494"/>
      <c r="D953" s="494"/>
      <c r="E953" s="494"/>
      <c r="F953" s="494"/>
      <c r="G953" s="494"/>
      <c r="H953" s="494"/>
      <c r="I953" s="494"/>
      <c r="J953" s="494"/>
      <c r="K953" s="494"/>
      <c r="L953" s="494"/>
      <c r="M953" s="494"/>
      <c r="N953" s="494"/>
      <c r="O953" s="494"/>
      <c r="P953" s="494"/>
      <c r="Q953" s="494"/>
    </row>
    <row r="954" ht="25.15" customHeight="true" x14ac:dyDescent="0.2">
      <c r="C954" s="494"/>
      <c r="D954" s="494"/>
      <c r="E954" s="494"/>
      <c r="F954" s="494"/>
      <c r="G954" s="494"/>
      <c r="H954" s="494"/>
      <c r="I954" s="494"/>
      <c r="J954" s="494"/>
      <c r="K954" s="494"/>
      <c r="L954" s="494"/>
      <c r="M954" s="494"/>
      <c r="N954" s="494"/>
      <c r="O954" s="494"/>
      <c r="P954" s="494"/>
      <c r="Q954" s="494"/>
    </row>
    <row r="955" ht="25.15" customHeight="true" x14ac:dyDescent="0.2">
      <c r="C955" s="494"/>
      <c r="D955" s="494"/>
      <c r="E955" s="494"/>
      <c r="F955" s="494"/>
      <c r="G955" s="494"/>
      <c r="H955" s="494"/>
      <c r="I955" s="494"/>
      <c r="J955" s="494"/>
      <c r="K955" s="494"/>
      <c r="L955" s="494"/>
      <c r="M955" s="494"/>
      <c r="N955" s="494"/>
      <c r="O955" s="494"/>
      <c r="P955" s="494"/>
      <c r="Q955" s="494"/>
    </row>
    <row r="956" ht="25.15" customHeight="true" x14ac:dyDescent="0.2">
      <c r="C956" s="494"/>
      <c r="D956" s="494"/>
      <c r="E956" s="494"/>
      <c r="F956" s="494"/>
      <c r="G956" s="494"/>
      <c r="H956" s="494"/>
      <c r="I956" s="494"/>
      <c r="J956" s="494"/>
      <c r="K956" s="494"/>
      <c r="L956" s="494"/>
      <c r="M956" s="494"/>
      <c r="N956" s="494"/>
      <c r="O956" s="494"/>
      <c r="P956" s="494"/>
      <c r="Q956" s="494"/>
    </row>
    <row r="957" ht="25.15" customHeight="true" x14ac:dyDescent="0.2">
      <c r="C957" s="494"/>
      <c r="D957" s="494"/>
      <c r="E957" s="494"/>
      <c r="F957" s="494"/>
      <c r="G957" s="494"/>
      <c r="H957" s="494"/>
      <c r="I957" s="494"/>
      <c r="J957" s="494"/>
      <c r="K957" s="494"/>
      <c r="L957" s="494"/>
      <c r="M957" s="494"/>
      <c r="N957" s="494"/>
      <c r="O957" s="494"/>
      <c r="P957" s="494"/>
      <c r="Q957" s="494"/>
    </row>
    <row r="958" ht="25.15" customHeight="true" x14ac:dyDescent="0.2">
      <c r="C958" s="494"/>
      <c r="D958" s="494"/>
      <c r="E958" s="494"/>
      <c r="F958" s="494"/>
      <c r="G958" s="494"/>
      <c r="H958" s="494"/>
      <c r="I958" s="494"/>
      <c r="J958" s="494"/>
      <c r="K958" s="494"/>
      <c r="L958" s="494"/>
      <c r="M958" s="494"/>
      <c r="N958" s="494"/>
      <c r="O958" s="494"/>
      <c r="P958" s="494"/>
      <c r="Q958" s="494"/>
    </row>
    <row r="959" ht="25.15" customHeight="true" x14ac:dyDescent="0.2">
      <c r="C959" s="494"/>
      <c r="D959" s="494"/>
      <c r="E959" s="494"/>
      <c r="F959" s="494"/>
      <c r="G959" s="494"/>
      <c r="H959" s="494"/>
      <c r="I959" s="494"/>
      <c r="J959" s="494"/>
      <c r="K959" s="494"/>
      <c r="L959" s="494"/>
      <c r="M959" s="494"/>
      <c r="N959" s="494"/>
      <c r="O959" s="494"/>
      <c r="P959" s="494"/>
      <c r="Q959" s="494"/>
    </row>
    <row r="960" ht="25.15" customHeight="true" x14ac:dyDescent="0.2">
      <c r="C960" s="494"/>
      <c r="D960" s="494"/>
      <c r="E960" s="494"/>
      <c r="F960" s="494"/>
      <c r="G960" s="494"/>
      <c r="H960" s="494"/>
      <c r="I960" s="494"/>
      <c r="J960" s="494"/>
      <c r="K960" s="494"/>
      <c r="L960" s="494"/>
      <c r="M960" s="494"/>
      <c r="N960" s="494"/>
      <c r="O960" s="494"/>
      <c r="P960" s="494"/>
      <c r="Q960" s="494"/>
    </row>
    <row r="961" ht="25.15" customHeight="true" x14ac:dyDescent="0.2">
      <c r="C961" s="494"/>
      <c r="D961" s="494"/>
      <c r="E961" s="494"/>
      <c r="F961" s="494"/>
      <c r="G961" s="494"/>
      <c r="H961" s="494"/>
      <c r="I961" s="494"/>
      <c r="J961" s="494"/>
      <c r="K961" s="494"/>
      <c r="L961" s="494"/>
      <c r="M961" s="494"/>
      <c r="N961" s="494"/>
      <c r="O961" s="494"/>
      <c r="P961" s="494"/>
      <c r="Q961" s="494"/>
    </row>
    <row r="962" ht="25.15" customHeight="true" x14ac:dyDescent="0.2">
      <c r="C962" s="494"/>
      <c r="D962" s="494"/>
      <c r="E962" s="494"/>
      <c r="F962" s="494"/>
      <c r="G962" s="494"/>
      <c r="H962" s="494"/>
      <c r="I962" s="494"/>
      <c r="J962" s="494"/>
      <c r="K962" s="494"/>
      <c r="L962" s="494"/>
      <c r="M962" s="494"/>
      <c r="N962" s="494"/>
      <c r="O962" s="494"/>
      <c r="P962" s="494"/>
      <c r="Q962" s="494"/>
    </row>
    <row r="963" ht="25.15" customHeight="true" x14ac:dyDescent="0.2">
      <c r="C963" s="494"/>
      <c r="D963" s="494"/>
      <c r="E963" s="494"/>
      <c r="F963" s="494"/>
      <c r="G963" s="494"/>
      <c r="H963" s="494"/>
      <c r="I963" s="494"/>
      <c r="J963" s="494"/>
      <c r="K963" s="494"/>
      <c r="L963" s="494"/>
      <c r="M963" s="494"/>
      <c r="N963" s="494"/>
      <c r="O963" s="494"/>
      <c r="P963" s="494"/>
      <c r="Q963" s="494"/>
    </row>
    <row r="964" ht="25.15" customHeight="true" x14ac:dyDescent="0.2">
      <c r="C964" s="494"/>
      <c r="D964" s="494"/>
      <c r="E964" s="494"/>
      <c r="F964" s="494"/>
      <c r="G964" s="494"/>
      <c r="H964" s="494"/>
      <c r="I964" s="494"/>
      <c r="J964" s="494"/>
      <c r="K964" s="494"/>
      <c r="L964" s="494"/>
      <c r="M964" s="494"/>
      <c r="N964" s="494"/>
      <c r="O964" s="494"/>
      <c r="P964" s="494"/>
      <c r="Q964" s="494"/>
    </row>
    <row r="965" ht="25.15" customHeight="true" x14ac:dyDescent="0.2">
      <c r="C965" s="494"/>
      <c r="D965" s="494"/>
      <c r="E965" s="494"/>
      <c r="F965" s="494"/>
      <c r="G965" s="494"/>
      <c r="H965" s="494"/>
      <c r="I965" s="494"/>
      <c r="J965" s="494"/>
      <c r="K965" s="494"/>
      <c r="L965" s="494"/>
      <c r="M965" s="494"/>
      <c r="N965" s="494"/>
      <c r="O965" s="494"/>
      <c r="P965" s="494"/>
      <c r="Q965" s="494"/>
    </row>
    <row r="966" ht="25.15" customHeight="true" x14ac:dyDescent="0.2">
      <c r="C966" s="494"/>
      <c r="D966" s="494"/>
      <c r="E966" s="494"/>
      <c r="F966" s="494"/>
      <c r="G966" s="494"/>
      <c r="H966" s="494"/>
      <c r="I966" s="494"/>
      <c r="J966" s="494"/>
      <c r="K966" s="494"/>
      <c r="L966" s="494"/>
      <c r="M966" s="494"/>
      <c r="N966" s="494"/>
      <c r="O966" s="494"/>
      <c r="P966" s="494"/>
      <c r="Q966" s="494"/>
    </row>
    <row r="967" ht="25.15" customHeight="true" x14ac:dyDescent="0.2">
      <c r="C967" s="494"/>
      <c r="D967" s="494"/>
      <c r="E967" s="494"/>
      <c r="F967" s="494"/>
      <c r="G967" s="494"/>
      <c r="H967" s="494"/>
      <c r="I967" s="494"/>
      <c r="J967" s="494"/>
      <c r="K967" s="494"/>
      <c r="L967" s="494"/>
      <c r="M967" s="494"/>
      <c r="N967" s="494"/>
      <c r="O967" s="494"/>
      <c r="P967" s="494"/>
      <c r="Q967" s="494"/>
    </row>
    <row r="968" ht="25.15" customHeight="true" x14ac:dyDescent="0.2">
      <c r="C968" s="494"/>
      <c r="D968" s="494"/>
      <c r="E968" s="494"/>
      <c r="F968" s="494"/>
      <c r="G968" s="494"/>
      <c r="H968" s="494"/>
      <c r="I968" s="494"/>
      <c r="J968" s="494"/>
      <c r="K968" s="494"/>
      <c r="L968" s="494"/>
      <c r="M968" s="494"/>
      <c r="N968" s="494"/>
      <c r="O968" s="494"/>
      <c r="P968" s="494"/>
      <c r="Q968" s="494"/>
    </row>
    <row r="969" ht="25.15" customHeight="true" x14ac:dyDescent="0.2">
      <c r="C969" s="494"/>
      <c r="D969" s="494"/>
      <c r="E969" s="494"/>
      <c r="F969" s="494"/>
      <c r="G969" s="494"/>
      <c r="H969" s="494"/>
      <c r="I969" s="494"/>
      <c r="J969" s="494"/>
      <c r="K969" s="494"/>
      <c r="L969" s="494"/>
      <c r="M969" s="494"/>
      <c r="N969" s="494"/>
      <c r="O969" s="494"/>
      <c r="P969" s="494"/>
      <c r="Q969" s="494"/>
    </row>
    <row r="970" ht="25.15" customHeight="true" x14ac:dyDescent="0.2">
      <c r="C970" s="494"/>
      <c r="D970" s="494"/>
      <c r="E970" s="494"/>
      <c r="F970" s="494"/>
      <c r="G970" s="494"/>
      <c r="H970" s="494"/>
      <c r="I970" s="494"/>
      <c r="J970" s="494"/>
      <c r="K970" s="494"/>
      <c r="L970" s="494"/>
      <c r="M970" s="494"/>
      <c r="N970" s="494"/>
      <c r="O970" s="494"/>
      <c r="P970" s="494"/>
      <c r="Q970" s="494"/>
    </row>
    <row r="971" ht="25.15" customHeight="true" x14ac:dyDescent="0.2">
      <c r="C971" s="494"/>
      <c r="D971" s="494"/>
      <c r="E971" s="494"/>
      <c r="F971" s="494"/>
      <c r="G971" s="494"/>
      <c r="H971" s="494"/>
      <c r="I971" s="494"/>
      <c r="J971" s="494"/>
      <c r="K971" s="494"/>
      <c r="L971" s="494"/>
      <c r="M971" s="494"/>
      <c r="N971" s="494"/>
      <c r="O971" s="494"/>
      <c r="P971" s="494"/>
      <c r="Q971" s="494"/>
    </row>
    <row r="972" ht="25.15" customHeight="true" x14ac:dyDescent="0.2">
      <c r="C972" s="494"/>
      <c r="D972" s="494"/>
      <c r="E972" s="494"/>
      <c r="F972" s="494"/>
      <c r="G972" s="494"/>
      <c r="H972" s="494"/>
      <c r="I972" s="494"/>
      <c r="J972" s="494"/>
      <c r="K972" s="494"/>
      <c r="L972" s="494"/>
      <c r="M972" s="494"/>
      <c r="N972" s="494"/>
      <c r="O972" s="494"/>
      <c r="P972" s="494"/>
      <c r="Q972" s="494"/>
    </row>
    <row r="973" ht="25.15" customHeight="true" x14ac:dyDescent="0.2">
      <c r="C973" s="494"/>
      <c r="D973" s="494"/>
      <c r="E973" s="494"/>
      <c r="F973" s="494"/>
      <c r="G973" s="494"/>
      <c r="H973" s="494"/>
      <c r="I973" s="494"/>
      <c r="J973" s="494"/>
      <c r="K973" s="494"/>
      <c r="L973" s="494"/>
      <c r="M973" s="494"/>
      <c r="N973" s="494"/>
      <c r="O973" s="494"/>
      <c r="P973" s="494"/>
      <c r="Q973" s="494"/>
    </row>
    <row r="974" ht="25.15" customHeight="true" x14ac:dyDescent="0.2">
      <c r="C974" s="494"/>
      <c r="D974" s="494"/>
      <c r="E974" s="494"/>
      <c r="F974" s="494"/>
      <c r="G974" s="494"/>
      <c r="H974" s="494"/>
      <c r="I974" s="494"/>
      <c r="J974" s="494"/>
      <c r="K974" s="494"/>
      <c r="L974" s="494"/>
      <c r="M974" s="494"/>
      <c r="N974" s="494"/>
      <c r="O974" s="494"/>
      <c r="P974" s="494"/>
      <c r="Q974" s="494"/>
    </row>
    <row r="975" ht="25.15" customHeight="true" x14ac:dyDescent="0.2">
      <c r="C975" s="494"/>
      <c r="D975" s="494"/>
      <c r="E975" s="494"/>
      <c r="F975" s="494"/>
      <c r="G975" s="494"/>
      <c r="H975" s="494"/>
      <c r="I975" s="494"/>
      <c r="J975" s="494"/>
      <c r="K975" s="494"/>
      <c r="L975" s="494"/>
      <c r="M975" s="494"/>
      <c r="N975" s="494"/>
      <c r="O975" s="494"/>
      <c r="P975" s="494"/>
      <c r="Q975" s="494"/>
    </row>
    <row r="976" ht="25.15" customHeight="true" x14ac:dyDescent="0.2">
      <c r="C976" s="494"/>
      <c r="D976" s="494"/>
      <c r="E976" s="494"/>
      <c r="F976" s="494"/>
      <c r="G976" s="494"/>
      <c r="H976" s="494"/>
      <c r="I976" s="494"/>
      <c r="J976" s="494"/>
      <c r="K976" s="494"/>
      <c r="L976" s="494"/>
      <c r="M976" s="494"/>
      <c r="N976" s="494"/>
      <c r="O976" s="494"/>
      <c r="P976" s="494"/>
      <c r="Q976" s="494"/>
    </row>
    <row r="977" ht="25.15" customHeight="true" x14ac:dyDescent="0.2">
      <c r="C977" s="494"/>
      <c r="D977" s="494"/>
      <c r="E977" s="494"/>
      <c r="F977" s="494"/>
      <c r="G977" s="494"/>
      <c r="H977" s="494"/>
      <c r="I977" s="494"/>
      <c r="J977" s="494"/>
      <c r="K977" s="494"/>
      <c r="L977" s="494"/>
      <c r="M977" s="494"/>
      <c r="N977" s="494"/>
      <c r="O977" s="494"/>
      <c r="P977" s="494"/>
      <c r="Q977" s="494"/>
    </row>
    <row r="978" ht="25.15" customHeight="true" x14ac:dyDescent="0.2">
      <c r="C978" s="494"/>
      <c r="D978" s="494"/>
      <c r="E978" s="494"/>
      <c r="F978" s="494"/>
      <c r="G978" s="494"/>
      <c r="H978" s="494"/>
      <c r="I978" s="494"/>
      <c r="J978" s="494"/>
      <c r="K978" s="494"/>
      <c r="L978" s="494"/>
      <c r="M978" s="494"/>
      <c r="N978" s="494"/>
      <c r="O978" s="494"/>
      <c r="P978" s="494"/>
      <c r="Q978" s="494"/>
    </row>
    <row r="979" ht="25.15" customHeight="true" x14ac:dyDescent="0.2">
      <c r="C979" s="494"/>
      <c r="D979" s="494"/>
      <c r="E979" s="494"/>
      <c r="F979" s="494"/>
      <c r="G979" s="494"/>
      <c r="H979" s="494"/>
      <c r="I979" s="494"/>
      <c r="J979" s="494"/>
      <c r="K979" s="494"/>
      <c r="L979" s="494"/>
      <c r="M979" s="494"/>
      <c r="N979" s="494"/>
      <c r="O979" s="494"/>
      <c r="P979" s="494"/>
      <c r="Q979" s="494"/>
    </row>
    <row r="980" ht="25.15" customHeight="true" x14ac:dyDescent="0.2">
      <c r="C980" s="494"/>
      <c r="D980" s="494"/>
      <c r="E980" s="494"/>
      <c r="F980" s="494"/>
      <c r="G980" s="494"/>
      <c r="H980" s="494"/>
      <c r="I980" s="494"/>
      <c r="J980" s="494"/>
      <c r="K980" s="494"/>
      <c r="L980" s="494"/>
      <c r="M980" s="494"/>
      <c r="N980" s="494"/>
      <c r="O980" s="494"/>
      <c r="P980" s="494"/>
      <c r="Q980" s="494"/>
    </row>
    <row r="981" ht="25.15" customHeight="true" x14ac:dyDescent="0.2">
      <c r="C981" s="494"/>
      <c r="D981" s="494"/>
      <c r="E981" s="494"/>
      <c r="F981" s="494"/>
      <c r="G981" s="494"/>
      <c r="H981" s="494"/>
      <c r="I981" s="494"/>
      <c r="J981" s="494"/>
      <c r="K981" s="494"/>
      <c r="L981" s="494"/>
      <c r="M981" s="494"/>
      <c r="N981" s="494"/>
      <c r="O981" s="494"/>
      <c r="P981" s="494"/>
      <c r="Q981" s="494"/>
    </row>
    <row r="982" ht="25.15" customHeight="true" x14ac:dyDescent="0.2">
      <c r="C982" s="494"/>
      <c r="D982" s="494"/>
      <c r="E982" s="494"/>
      <c r="F982" s="494"/>
      <c r="G982" s="494"/>
      <c r="H982" s="494"/>
      <c r="I982" s="494"/>
      <c r="J982" s="494"/>
      <c r="K982" s="494"/>
      <c r="L982" s="494"/>
      <c r="M982" s="494"/>
      <c r="N982" s="494"/>
      <c r="O982" s="494"/>
      <c r="P982" s="494"/>
      <c r="Q982" s="494"/>
    </row>
    <row r="983" ht="25.15" customHeight="true" x14ac:dyDescent="0.2">
      <c r="C983" s="494"/>
      <c r="D983" s="494"/>
      <c r="E983" s="494"/>
      <c r="F983" s="494"/>
      <c r="G983" s="494"/>
      <c r="H983" s="494"/>
      <c r="I983" s="494"/>
      <c r="J983" s="494"/>
      <c r="K983" s="494"/>
      <c r="L983" s="494"/>
      <c r="M983" s="494"/>
      <c r="N983" s="494"/>
      <c r="O983" s="494"/>
      <c r="P983" s="494"/>
      <c r="Q983" s="494"/>
    </row>
    <row r="984" ht="25.15" customHeight="true" x14ac:dyDescent="0.2">
      <c r="C984" s="494"/>
      <c r="D984" s="494"/>
      <c r="E984" s="494"/>
      <c r="F984" s="494"/>
      <c r="G984" s="494"/>
      <c r="H984" s="494"/>
      <c r="I984" s="494"/>
      <c r="J984" s="494"/>
      <c r="K984" s="494"/>
      <c r="L984" s="494"/>
      <c r="M984" s="494"/>
      <c r="N984" s="494"/>
      <c r="O984" s="494"/>
      <c r="P984" s="494"/>
      <c r="Q984" s="494"/>
    </row>
    <row r="985" ht="25.15" customHeight="true" x14ac:dyDescent="0.2">
      <c r="C985" s="494"/>
      <c r="D985" s="494"/>
      <c r="E985" s="494"/>
      <c r="F985" s="494"/>
      <c r="G985" s="494"/>
      <c r="H985" s="494"/>
      <c r="I985" s="494"/>
      <c r="J985" s="494"/>
      <c r="K985" s="494"/>
      <c r="L985" s="494"/>
      <c r="M985" s="494"/>
      <c r="N985" s="494"/>
      <c r="O985" s="494"/>
      <c r="P985" s="494"/>
      <c r="Q985" s="494"/>
    </row>
    <row r="986" ht="25.15" customHeight="true" x14ac:dyDescent="0.2">
      <c r="C986" s="494"/>
      <c r="D986" s="494"/>
      <c r="E986" s="494"/>
      <c r="F986" s="494"/>
      <c r="G986" s="494"/>
      <c r="H986" s="494"/>
      <c r="I986" s="494"/>
      <c r="J986" s="494"/>
      <c r="K986" s="494"/>
      <c r="L986" s="494"/>
      <c r="M986" s="494"/>
      <c r="N986" s="494"/>
      <c r="O986" s="494"/>
      <c r="P986" s="494"/>
      <c r="Q986" s="494"/>
    </row>
    <row r="987" ht="25.15" customHeight="true" x14ac:dyDescent="0.2">
      <c r="C987" s="494"/>
      <c r="D987" s="494"/>
      <c r="E987" s="494"/>
      <c r="F987" s="494"/>
      <c r="G987" s="494"/>
      <c r="H987" s="494"/>
      <c r="I987" s="494"/>
      <c r="J987" s="494"/>
      <c r="K987" s="494"/>
      <c r="L987" s="494"/>
      <c r="M987" s="494"/>
      <c r="N987" s="494"/>
      <c r="O987" s="494"/>
      <c r="P987" s="494"/>
      <c r="Q987" s="494"/>
    </row>
    <row r="988" ht="25.15" customHeight="true" x14ac:dyDescent="0.2">
      <c r="C988" s="494"/>
      <c r="D988" s="494"/>
      <c r="E988" s="494"/>
      <c r="F988" s="494"/>
      <c r="G988" s="494"/>
      <c r="H988" s="494"/>
      <c r="I988" s="494"/>
      <c r="J988" s="494"/>
      <c r="K988" s="494"/>
      <c r="L988" s="494"/>
      <c r="M988" s="494"/>
      <c r="N988" s="494"/>
      <c r="O988" s="494"/>
      <c r="P988" s="494"/>
      <c r="Q988" s="494"/>
    </row>
    <row r="989" ht="25.15" customHeight="true" x14ac:dyDescent="0.2">
      <c r="C989" s="494"/>
      <c r="D989" s="494"/>
      <c r="E989" s="494"/>
      <c r="F989" s="494"/>
      <c r="G989" s="494"/>
      <c r="H989" s="494"/>
      <c r="I989" s="494"/>
      <c r="J989" s="494"/>
      <c r="K989" s="494"/>
      <c r="L989" s="494"/>
      <c r="M989" s="494"/>
      <c r="N989" s="494"/>
      <c r="O989" s="494"/>
      <c r="P989" s="494"/>
      <c r="Q989" s="494"/>
    </row>
    <row r="990" ht="25.15" customHeight="true" x14ac:dyDescent="0.2">
      <c r="C990" s="494"/>
      <c r="D990" s="494"/>
      <c r="E990" s="494"/>
      <c r="F990" s="494"/>
      <c r="G990" s="494"/>
      <c r="H990" s="494"/>
      <c r="I990" s="494"/>
      <c r="J990" s="494"/>
      <c r="K990" s="494"/>
      <c r="L990" s="494"/>
      <c r="M990" s="494"/>
      <c r="N990" s="494"/>
      <c r="O990" s="494"/>
      <c r="P990" s="494"/>
      <c r="Q990" s="494"/>
    </row>
    <row r="991" ht="25.15" customHeight="true" x14ac:dyDescent="0.2">
      <c r="C991" s="494"/>
      <c r="D991" s="494"/>
      <c r="E991" s="494"/>
      <c r="F991" s="494"/>
      <c r="G991" s="494"/>
      <c r="H991" s="494"/>
      <c r="I991" s="494"/>
      <c r="J991" s="494"/>
      <c r="K991" s="494"/>
      <c r="L991" s="494"/>
      <c r="M991" s="494"/>
      <c r="N991" s="494"/>
      <c r="O991" s="494"/>
      <c r="P991" s="494"/>
      <c r="Q991" s="494"/>
    </row>
    <row r="992" ht="25.15" customHeight="true" x14ac:dyDescent="0.2">
      <c r="C992" s="494"/>
      <c r="D992" s="494"/>
      <c r="E992" s="494"/>
      <c r="F992" s="494"/>
      <c r="G992" s="494"/>
      <c r="H992" s="494"/>
      <c r="I992" s="494"/>
      <c r="J992" s="494"/>
      <c r="K992" s="494"/>
      <c r="L992" s="494"/>
      <c r="M992" s="494"/>
      <c r="N992" s="494"/>
      <c r="O992" s="494"/>
      <c r="P992" s="494"/>
      <c r="Q992" s="494"/>
    </row>
    <row r="993" ht="25.15" customHeight="true" x14ac:dyDescent="0.2">
      <c r="C993" s="494"/>
      <c r="D993" s="494"/>
      <c r="E993" s="494"/>
      <c r="F993" s="494"/>
      <c r="G993" s="494"/>
      <c r="H993" s="494"/>
      <c r="I993" s="494"/>
      <c r="J993" s="494"/>
      <c r="K993" s="494"/>
      <c r="L993" s="494"/>
      <c r="M993" s="494"/>
      <c r="N993" s="494"/>
      <c r="O993" s="494"/>
      <c r="P993" s="494"/>
      <c r="Q993" s="494"/>
    </row>
    <row r="994" ht="25.15" customHeight="true" x14ac:dyDescent="0.2">
      <c r="C994" s="494"/>
      <c r="D994" s="494"/>
      <c r="E994" s="494"/>
      <c r="F994" s="494"/>
      <c r="G994" s="494"/>
      <c r="H994" s="494"/>
      <c r="I994" s="494"/>
      <c r="J994" s="494"/>
      <c r="K994" s="494"/>
      <c r="L994" s="494"/>
      <c r="M994" s="494"/>
      <c r="N994" s="494"/>
      <c r="O994" s="494"/>
      <c r="P994" s="494"/>
      <c r="Q994" s="494"/>
    </row>
    <row r="995" ht="25.15" customHeight="true" x14ac:dyDescent="0.2">
      <c r="C995" s="494"/>
      <c r="D995" s="494"/>
      <c r="E995" s="494"/>
      <c r="F995" s="494"/>
      <c r="G995" s="494"/>
      <c r="H995" s="494"/>
      <c r="I995" s="494"/>
      <c r="J995" s="494"/>
      <c r="K995" s="494"/>
      <c r="L995" s="494"/>
      <c r="M995" s="494"/>
      <c r="N995" s="494"/>
      <c r="O995" s="494"/>
      <c r="P995" s="494"/>
      <c r="Q995" s="494"/>
    </row>
    <row r="996" ht="25.15" customHeight="true" x14ac:dyDescent="0.2">
      <c r="C996" s="494"/>
      <c r="D996" s="494"/>
      <c r="E996" s="494"/>
      <c r="F996" s="494"/>
      <c r="G996" s="494"/>
      <c r="H996" s="494"/>
      <c r="I996" s="494"/>
      <c r="J996" s="494"/>
      <c r="K996" s="494"/>
      <c r="L996" s="494"/>
      <c r="M996" s="494"/>
      <c r="N996" s="494"/>
      <c r="O996" s="494"/>
      <c r="P996" s="494"/>
      <c r="Q996" s="494"/>
    </row>
    <row r="997" ht="25.15" customHeight="true" x14ac:dyDescent="0.2">
      <c r="C997" s="494"/>
      <c r="D997" s="494"/>
      <c r="E997" s="494"/>
      <c r="F997" s="494"/>
      <c r="G997" s="494"/>
      <c r="H997" s="494"/>
      <c r="I997" s="494"/>
      <c r="J997" s="494"/>
      <c r="K997" s="494"/>
      <c r="L997" s="494"/>
      <c r="M997" s="494"/>
      <c r="N997" s="494"/>
      <c r="O997" s="494"/>
      <c r="P997" s="494"/>
      <c r="Q997" s="494"/>
    </row>
    <row r="998" ht="25.15" customHeight="true" x14ac:dyDescent="0.2">
      <c r="C998" s="494"/>
      <c r="D998" s="494"/>
      <c r="E998" s="494"/>
      <c r="F998" s="494"/>
      <c r="G998" s="494"/>
      <c r="H998" s="494"/>
      <c r="I998" s="494"/>
      <c r="J998" s="494"/>
      <c r="K998" s="494"/>
      <c r="L998" s="494"/>
      <c r="M998" s="494"/>
      <c r="N998" s="494"/>
      <c r="O998" s="494"/>
      <c r="P998" s="494"/>
      <c r="Q998" s="494"/>
    </row>
    <row r="999" ht="25.15" customHeight="true" x14ac:dyDescent="0.2">
      <c r="C999" s="494"/>
      <c r="D999" s="494"/>
      <c r="E999" s="494"/>
      <c r="F999" s="494"/>
      <c r="G999" s="494"/>
      <c r="H999" s="494"/>
      <c r="I999" s="494"/>
      <c r="J999" s="494"/>
      <c r="K999" s="494"/>
      <c r="L999" s="494"/>
      <c r="M999" s="494"/>
      <c r="N999" s="494"/>
      <c r="O999" s="494"/>
      <c r="P999" s="494"/>
      <c r="Q999" s="494"/>
    </row>
    <row r="1000" ht="25.15" customHeight="true" x14ac:dyDescent="0.2">
      <c r="C1000" s="494"/>
      <c r="D1000" s="494"/>
      <c r="E1000" s="494"/>
      <c r="F1000" s="494"/>
      <c r="G1000" s="494"/>
      <c r="H1000" s="494"/>
      <c r="I1000" s="494"/>
      <c r="J1000" s="494"/>
      <c r="K1000" s="494"/>
      <c r="L1000" s="494"/>
      <c r="M1000" s="494"/>
      <c r="N1000" s="494"/>
      <c r="O1000" s="494"/>
      <c r="P1000" s="494"/>
      <c r="Q1000" s="494"/>
    </row>
    <row r="1001" ht="25.15" customHeight="true" x14ac:dyDescent="0.2">
      <c r="C1001" s="494"/>
      <c r="D1001" s="494"/>
      <c r="E1001" s="494"/>
      <c r="F1001" s="494"/>
      <c r="G1001" s="494"/>
      <c r="H1001" s="494"/>
      <c r="I1001" s="494"/>
      <c r="J1001" s="494"/>
      <c r="K1001" s="494"/>
      <c r="L1001" s="494"/>
      <c r="M1001" s="494"/>
      <c r="N1001" s="494"/>
      <c r="O1001" s="494"/>
      <c r="P1001" s="494"/>
      <c r="Q1001" s="494"/>
    </row>
    <row r="1002" ht="25.15" customHeight="true" x14ac:dyDescent="0.2">
      <c r="C1002" s="494"/>
      <c r="D1002" s="494"/>
      <c r="E1002" s="494"/>
      <c r="F1002" s="494"/>
      <c r="G1002" s="494"/>
      <c r="H1002" s="494"/>
      <c r="I1002" s="494"/>
      <c r="J1002" s="494"/>
      <c r="K1002" s="494"/>
      <c r="L1002" s="494"/>
      <c r="M1002" s="494"/>
      <c r="N1002" s="494"/>
      <c r="O1002" s="494"/>
      <c r="P1002" s="494"/>
      <c r="Q1002" s="494"/>
    </row>
    <row r="1003" ht="25.15" customHeight="true" x14ac:dyDescent="0.2">
      <c r="C1003" s="494"/>
      <c r="D1003" s="494"/>
      <c r="E1003" s="494"/>
      <c r="F1003" s="494"/>
      <c r="G1003" s="494"/>
      <c r="H1003" s="494"/>
      <c r="I1003" s="494"/>
      <c r="J1003" s="494"/>
      <c r="K1003" s="494"/>
      <c r="L1003" s="494"/>
      <c r="M1003" s="494"/>
      <c r="N1003" s="494"/>
      <c r="O1003" s="494"/>
      <c r="P1003" s="494"/>
      <c r="Q1003" s="494"/>
    </row>
    <row r="1004" ht="25.15" customHeight="true" x14ac:dyDescent="0.2">
      <c r="C1004" s="494"/>
      <c r="D1004" s="494"/>
      <c r="E1004" s="494"/>
      <c r="F1004" s="494"/>
      <c r="G1004" s="494"/>
      <c r="H1004" s="494"/>
      <c r="I1004" s="494"/>
      <c r="J1004" s="494"/>
      <c r="K1004" s="494"/>
      <c r="L1004" s="494"/>
      <c r="M1004" s="494"/>
      <c r="N1004" s="494"/>
      <c r="O1004" s="494"/>
      <c r="P1004" s="494"/>
      <c r="Q1004" s="494"/>
    </row>
    <row r="1005" ht="25.15" customHeight="true" x14ac:dyDescent="0.2">
      <c r="C1005" s="494"/>
      <c r="D1005" s="494"/>
      <c r="E1005" s="494"/>
      <c r="F1005" s="494"/>
      <c r="G1005" s="494"/>
      <c r="H1005" s="494"/>
      <c r="I1005" s="494"/>
      <c r="J1005" s="494"/>
      <c r="K1005" s="494"/>
      <c r="L1005" s="494"/>
      <c r="M1005" s="494"/>
      <c r="N1005" s="494"/>
      <c r="O1005" s="494"/>
      <c r="P1005" s="494"/>
      <c r="Q1005" s="494"/>
    </row>
    <row r="1006" ht="25.15" customHeight="true" x14ac:dyDescent="0.2">
      <c r="C1006" s="494"/>
      <c r="D1006" s="494"/>
      <c r="E1006" s="494"/>
      <c r="F1006" s="494"/>
      <c r="G1006" s="494"/>
      <c r="H1006" s="494"/>
      <c r="I1006" s="494"/>
      <c r="J1006" s="494"/>
      <c r="K1006" s="494"/>
      <c r="L1006" s="494"/>
      <c r="M1006" s="494"/>
      <c r="N1006" s="494"/>
      <c r="O1006" s="494"/>
      <c r="P1006" s="494"/>
      <c r="Q1006" s="494"/>
    </row>
    <row r="1007" ht="25.15" customHeight="true" x14ac:dyDescent="0.2">
      <c r="C1007" s="494"/>
      <c r="D1007" s="494"/>
      <c r="E1007" s="494"/>
      <c r="F1007" s="494"/>
      <c r="G1007" s="494"/>
      <c r="H1007" s="494"/>
      <c r="I1007" s="494"/>
      <c r="J1007" s="494"/>
      <c r="K1007" s="494"/>
      <c r="L1007" s="494"/>
      <c r="M1007" s="494"/>
      <c r="N1007" s="494"/>
      <c r="O1007" s="494"/>
      <c r="P1007" s="494"/>
      <c r="Q1007" s="494"/>
    </row>
    <row r="1008" ht="25.15" customHeight="true" x14ac:dyDescent="0.2">
      <c r="C1008" s="494"/>
      <c r="D1008" s="494"/>
      <c r="E1008" s="494"/>
      <c r="F1008" s="494"/>
      <c r="G1008" s="494"/>
      <c r="H1008" s="494"/>
      <c r="I1008" s="494"/>
      <c r="J1008" s="494"/>
      <c r="K1008" s="494"/>
      <c r="L1008" s="494"/>
      <c r="M1008" s="494"/>
      <c r="N1008" s="494"/>
      <c r="O1008" s="494"/>
      <c r="P1008" s="494"/>
      <c r="Q1008" s="494"/>
    </row>
    <row r="1009" ht="25.15" customHeight="true" x14ac:dyDescent="0.2">
      <c r="C1009" s="494"/>
      <c r="D1009" s="494"/>
      <c r="E1009" s="494"/>
      <c r="F1009" s="494"/>
      <c r="G1009" s="494"/>
      <c r="H1009" s="494"/>
      <c r="I1009" s="494"/>
      <c r="J1009" s="494"/>
      <c r="K1009" s="494"/>
      <c r="L1009" s="494"/>
      <c r="M1009" s="494"/>
      <c r="N1009" s="494"/>
      <c r="O1009" s="494"/>
      <c r="P1009" s="494"/>
      <c r="Q1009" s="494"/>
    </row>
    <row r="1010" ht="25.15" customHeight="true" x14ac:dyDescent="0.2">
      <c r="C1010" s="494"/>
      <c r="D1010" s="494"/>
      <c r="E1010" s="494"/>
      <c r="F1010" s="494"/>
      <c r="G1010" s="494"/>
      <c r="H1010" s="494"/>
      <c r="I1010" s="494"/>
      <c r="J1010" s="494"/>
      <c r="K1010" s="494"/>
      <c r="L1010" s="494"/>
      <c r="M1010" s="494"/>
      <c r="N1010" s="494"/>
      <c r="O1010" s="494"/>
      <c r="P1010" s="494"/>
      <c r="Q1010" s="494"/>
    </row>
    <row r="1011" ht="25.15" customHeight="true" x14ac:dyDescent="0.2">
      <c r="C1011" s="494"/>
      <c r="D1011" s="494"/>
      <c r="E1011" s="494"/>
      <c r="F1011" s="494"/>
      <c r="G1011" s="494"/>
      <c r="H1011" s="494"/>
      <c r="I1011" s="494"/>
      <c r="J1011" s="494"/>
      <c r="K1011" s="494"/>
      <c r="L1011" s="494"/>
      <c r="M1011" s="494"/>
      <c r="N1011" s="494"/>
      <c r="O1011" s="494"/>
      <c r="P1011" s="494"/>
      <c r="Q1011" s="494"/>
    </row>
    <row r="1012" ht="25.15" customHeight="true" x14ac:dyDescent="0.2">
      <c r="C1012" s="494"/>
      <c r="D1012" s="494"/>
      <c r="E1012" s="494"/>
      <c r="F1012" s="494"/>
      <c r="G1012" s="494"/>
      <c r="H1012" s="494"/>
      <c r="I1012" s="494"/>
      <c r="J1012" s="494"/>
      <c r="K1012" s="494"/>
      <c r="L1012" s="494"/>
      <c r="M1012" s="494"/>
      <c r="N1012" s="494"/>
      <c r="O1012" s="494"/>
      <c r="P1012" s="494"/>
      <c r="Q1012" s="494"/>
    </row>
    <row r="1013" ht="25.15" customHeight="true" x14ac:dyDescent="0.2">
      <c r="C1013" s="494"/>
      <c r="D1013" s="494"/>
      <c r="E1013" s="494"/>
      <c r="F1013" s="494"/>
      <c r="G1013" s="494"/>
      <c r="H1013" s="494"/>
      <c r="I1013" s="494"/>
      <c r="J1013" s="494"/>
      <c r="K1013" s="494"/>
      <c r="L1013" s="494"/>
      <c r="M1013" s="494"/>
      <c r="N1013" s="494"/>
      <c r="O1013" s="494"/>
      <c r="P1013" s="494"/>
      <c r="Q1013" s="494"/>
    </row>
    <row r="1014" ht="25.15" customHeight="true" x14ac:dyDescent="0.2">
      <c r="C1014" s="494"/>
      <c r="D1014" s="494"/>
      <c r="E1014" s="494"/>
      <c r="F1014" s="494"/>
      <c r="G1014" s="494"/>
      <c r="H1014" s="494"/>
      <c r="I1014" s="494"/>
      <c r="J1014" s="494"/>
      <c r="K1014" s="494"/>
      <c r="L1014" s="494"/>
      <c r="M1014" s="494"/>
      <c r="N1014" s="494"/>
      <c r="O1014" s="494"/>
      <c r="P1014" s="494"/>
      <c r="Q1014" s="494"/>
    </row>
    <row r="1015" ht="25.15" customHeight="true" x14ac:dyDescent="0.2">
      <c r="C1015" s="494"/>
      <c r="D1015" s="494"/>
      <c r="E1015" s="494"/>
      <c r="F1015" s="494"/>
      <c r="G1015" s="494"/>
      <c r="H1015" s="494"/>
      <c r="I1015" s="494"/>
      <c r="J1015" s="494"/>
      <c r="K1015" s="494"/>
      <c r="L1015" s="494"/>
      <c r="M1015" s="494"/>
      <c r="N1015" s="494"/>
      <c r="O1015" s="494"/>
      <c r="P1015" s="494"/>
      <c r="Q1015" s="494"/>
    </row>
    <row r="1016" ht="25.15" customHeight="true" x14ac:dyDescent="0.2">
      <c r="C1016" s="494"/>
      <c r="D1016" s="494"/>
      <c r="E1016" s="494"/>
      <c r="F1016" s="494"/>
      <c r="G1016" s="494"/>
      <c r="H1016" s="494"/>
      <c r="I1016" s="494"/>
      <c r="J1016" s="494"/>
      <c r="K1016" s="494"/>
      <c r="L1016" s="494"/>
      <c r="M1016" s="494"/>
      <c r="N1016" s="494"/>
      <c r="O1016" s="494"/>
      <c r="P1016" s="494"/>
      <c r="Q1016" s="494"/>
    </row>
    <row r="1017" ht="25.15" customHeight="true" x14ac:dyDescent="0.2">
      <c r="C1017" s="494"/>
      <c r="D1017" s="494"/>
      <c r="E1017" s="494"/>
      <c r="F1017" s="494"/>
      <c r="G1017" s="494"/>
      <c r="H1017" s="494"/>
      <c r="I1017" s="494"/>
      <c r="J1017" s="494"/>
      <c r="K1017" s="494"/>
      <c r="L1017" s="494"/>
      <c r="M1017" s="494"/>
      <c r="N1017" s="494"/>
      <c r="O1017" s="494"/>
      <c r="P1017" s="494"/>
      <c r="Q1017" s="494"/>
    </row>
    <row r="1018" ht="25.15" customHeight="true" x14ac:dyDescent="0.2">
      <c r="C1018" s="494"/>
      <c r="D1018" s="494"/>
      <c r="E1018" s="494"/>
      <c r="F1018" s="494"/>
      <c r="G1018" s="494"/>
      <c r="H1018" s="494"/>
      <c r="I1018" s="494"/>
      <c r="J1018" s="494"/>
      <c r="K1018" s="494"/>
      <c r="L1018" s="494"/>
      <c r="M1018" s="494"/>
      <c r="N1018" s="494"/>
      <c r="O1018" s="494"/>
      <c r="P1018" s="494"/>
      <c r="Q1018" s="494"/>
    </row>
    <row r="1019" ht="25.15" customHeight="true" x14ac:dyDescent="0.2">
      <c r="C1019" s="494"/>
      <c r="D1019" s="494"/>
      <c r="E1019" s="494"/>
      <c r="F1019" s="494"/>
      <c r="G1019" s="494"/>
      <c r="H1019" s="494"/>
      <c r="I1019" s="494"/>
      <c r="J1019" s="494"/>
      <c r="K1019" s="494"/>
      <c r="L1019" s="494"/>
      <c r="M1019" s="494"/>
      <c r="N1019" s="494"/>
      <c r="O1019" s="494"/>
      <c r="P1019" s="494"/>
      <c r="Q1019" s="494"/>
    </row>
    <row r="1020" ht="25.15" customHeight="true" x14ac:dyDescent="0.2">
      <c r="C1020" s="494"/>
      <c r="D1020" s="494"/>
      <c r="E1020" s="494"/>
      <c r="F1020" s="494"/>
      <c r="G1020" s="494"/>
      <c r="H1020" s="494"/>
      <c r="I1020" s="494"/>
      <c r="J1020" s="494"/>
      <c r="K1020" s="494"/>
      <c r="L1020" s="494"/>
      <c r="M1020" s="494"/>
      <c r="N1020" s="494"/>
      <c r="O1020" s="494"/>
      <c r="P1020" s="494"/>
      <c r="Q1020" s="494"/>
    </row>
    <row r="1021" ht="25.15" customHeight="true" x14ac:dyDescent="0.2">
      <c r="C1021" s="494"/>
      <c r="D1021" s="494"/>
      <c r="E1021" s="494"/>
      <c r="F1021" s="494"/>
      <c r="G1021" s="494"/>
      <c r="H1021" s="494"/>
      <c r="I1021" s="494"/>
      <c r="J1021" s="494"/>
      <c r="K1021" s="494"/>
      <c r="L1021" s="494"/>
      <c r="M1021" s="494"/>
      <c r="N1021" s="494"/>
      <c r="O1021" s="494"/>
      <c r="P1021" s="494"/>
      <c r="Q1021" s="494"/>
    </row>
    <row r="1022" ht="25.15" customHeight="true" x14ac:dyDescent="0.2">
      <c r="C1022" s="494"/>
      <c r="D1022" s="494"/>
      <c r="E1022" s="494"/>
      <c r="F1022" s="494"/>
      <c r="G1022" s="494"/>
      <c r="H1022" s="494"/>
      <c r="I1022" s="494"/>
      <c r="J1022" s="494"/>
      <c r="K1022" s="494"/>
      <c r="L1022" s="494"/>
      <c r="M1022" s="494"/>
      <c r="N1022" s="494"/>
      <c r="O1022" s="494"/>
      <c r="P1022" s="494"/>
      <c r="Q1022" s="494"/>
    </row>
    <row r="1023" ht="25.15" customHeight="true" x14ac:dyDescent="0.2">
      <c r="C1023" s="494"/>
      <c r="D1023" s="494"/>
      <c r="E1023" s="494"/>
      <c r="F1023" s="494"/>
      <c r="G1023" s="494"/>
      <c r="H1023" s="494"/>
      <c r="I1023" s="494"/>
      <c r="J1023" s="494"/>
      <c r="K1023" s="494"/>
      <c r="L1023" s="494"/>
      <c r="M1023" s="494"/>
      <c r="N1023" s="494"/>
      <c r="O1023" s="494"/>
      <c r="P1023" s="494"/>
      <c r="Q1023" s="494"/>
    </row>
    <row r="1024" ht="25.15" customHeight="true" x14ac:dyDescent="0.2">
      <c r="C1024" s="494"/>
      <c r="D1024" s="494"/>
      <c r="E1024" s="494"/>
      <c r="F1024" s="494"/>
      <c r="G1024" s="494"/>
      <c r="H1024" s="494"/>
      <c r="I1024" s="494"/>
      <c r="J1024" s="494"/>
      <c r="K1024" s="494"/>
      <c r="L1024" s="494"/>
      <c r="M1024" s="494"/>
      <c r="N1024" s="494"/>
      <c r="O1024" s="494"/>
      <c r="P1024" s="494"/>
      <c r="Q1024" s="494"/>
    </row>
    <row r="1025" s="218" customFormat="true" ht="21" customHeight="true" x14ac:dyDescent="0.2">
      <c r="A1025" s="2715" t="s">
        <v>167</v>
      </c>
      <c r="B1025" s="2716"/>
      <c r="C1025" s="2717"/>
      <c r="V1025" s="211"/>
      <c r="W1025" s="211"/>
      <c r="X1025" s="211"/>
      <c r="Y1025" s="211"/>
      <c r="Z1025" s="211"/>
      <c r="AA1025" s="211"/>
      <c r="AB1025" s="211"/>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s="223"/>
      <c r="BV1025" s="224"/>
      <c r="BW1025" s="224"/>
      <c r="BX1025" s="224"/>
      <c r="BY1025" s="224"/>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676" t="s">
        <v>182</v>
      </c>
      <c r="B1026" s="2677"/>
      <c r="C1026" s="416" t="s">
        <v>183</v>
      </c>
      <c r="V1026" s="211"/>
      <c r="W1026" s="211"/>
      <c r="X1026" s="211"/>
      <c r="Y1026" s="211"/>
      <c r="Z1026" s="211"/>
      <c r="AA1026" s="211"/>
      <c r="AB1026" s="211"/>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s="223"/>
      <c r="BV1026" s="224"/>
      <c r="BW1026" s="224"/>
      <c r="BX1026" s="224"/>
      <c r="BY1026" s="224"/>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17" t="s">
        <v>184</v>
      </c>
      <c r="B1027" s="418" t="s">
        <v>259</v>
      </c>
      <c r="C1027" s="419">
        <v>2599</v>
      </c>
      <c r="V1027" s="211"/>
      <c r="W1027" s="211"/>
      <c r="X1027" s="211"/>
      <c r="Y1027" s="211"/>
      <c r="Z1027" s="211"/>
      <c r="AA1027" s="211"/>
      <c r="AB1027" s="211"/>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s="223"/>
      <c r="BV1027" s="224"/>
      <c r="BW1027" s="224"/>
      <c r="BX1027" s="224"/>
      <c r="BY1027" s="224"/>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20" t="s">
        <v>186</v>
      </c>
      <c r="B1028" s="421" t="s">
        <v>185</v>
      </c>
      <c r="C1028" s="422">
        <v>2599</v>
      </c>
      <c r="V1028" s="211"/>
      <c r="W1028" s="211"/>
      <c r="X1028" s="211"/>
      <c r="Y1028" s="211"/>
      <c r="Z1028" s="211"/>
      <c r="AA1028" s="211"/>
      <c r="AB1028" s="211"/>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s="223"/>
      <c r="BV1028" s="224"/>
      <c r="BW1028" s="224"/>
      <c r="BX1028" s="224"/>
      <c r="BY1028" s="224"/>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20" t="s">
        <v>187</v>
      </c>
      <c r="B1029" s="421" t="s">
        <v>260</v>
      </c>
      <c r="C1029" s="422">
        <v>2599</v>
      </c>
      <c r="V1029" s="211"/>
      <c r="W1029" s="211"/>
      <c r="X1029" s="211"/>
      <c r="Y1029" s="211"/>
      <c r="Z1029" s="211"/>
      <c r="AA1029" s="211"/>
      <c r="AB1029" s="211"/>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s="223"/>
      <c r="BV1029" s="224"/>
      <c r="BW1029" s="224"/>
      <c r="BX1029" s="224"/>
      <c r="BY1029" s="224"/>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20" t="s">
        <v>188</v>
      </c>
      <c r="B1030" s="421" t="s">
        <v>185</v>
      </c>
      <c r="C1030" s="422">
        <v>2599</v>
      </c>
      <c r="V1030" s="211"/>
      <c r="W1030" s="211"/>
      <c r="X1030" s="211"/>
      <c r="Y1030" s="211"/>
      <c r="Z1030" s="211"/>
      <c r="AA1030" s="211"/>
      <c r="AB1030" s="211"/>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s="223"/>
      <c r="BV1030" s="224"/>
      <c r="BW1030" s="224"/>
      <c r="BX1030" s="224"/>
      <c r="BY1030" s="224"/>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678" t="s">
        <v>190</v>
      </c>
      <c r="B1031" s="421" t="s">
        <v>191</v>
      </c>
      <c r="C1031" s="422">
        <v>1099</v>
      </c>
      <c r="V1031" s="211"/>
      <c r="W1031" s="211"/>
      <c r="X1031" s="211"/>
      <c r="Y1031" s="211"/>
      <c r="Z1031" s="211"/>
      <c r="AA1031" s="211"/>
      <c r="AB1031" s="211"/>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s="223"/>
      <c r="BV1031" s="224"/>
      <c r="BW1031" s="224"/>
      <c r="BX1031" s="224"/>
      <c r="BY1031" s="224"/>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678"/>
      <c r="B1032" s="421" t="s">
        <v>192</v>
      </c>
      <c r="C1032" s="422">
        <v>1500</v>
      </c>
      <c r="V1032" s="211"/>
      <c r="W1032" s="211"/>
      <c r="X1032" s="211"/>
      <c r="Y1032" s="211"/>
      <c r="Z1032" s="211"/>
      <c r="AA1032" s="211"/>
      <c r="AB1032" s="211"/>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s="223"/>
      <c r="BV1032" s="224"/>
      <c r="BW1032" s="224"/>
      <c r="BX1032" s="224"/>
      <c r="BY1032" s="224"/>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679"/>
      <c r="B1033" s="423" t="s">
        <v>193</v>
      </c>
      <c r="C1033" s="424">
        <v>0</v>
      </c>
      <c r="V1033" s="211"/>
      <c r="W1033" s="211"/>
      <c r="X1033" s="211"/>
      <c r="Y1033" s="211"/>
      <c r="Z1033" s="211"/>
      <c r="AA1033" s="211"/>
      <c r="AB1033" s="211"/>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73"/>
      <c r="BB1033" s="136"/>
      <c r="BC1033" s="473"/>
      <c r="BD1033" s="473"/>
      <c r="BE1033" s="473"/>
      <c r="BF1033" s="473"/>
      <c r="BG1033" s="473"/>
      <c r="BH1033" s="473"/>
      <c r="BI1033" s="473"/>
      <c r="BJ1033" s="473"/>
      <c r="BK1033" s="473"/>
      <c r="BL1033" s="473"/>
      <c r="BM1033" s="473"/>
      <c r="BN1033" s="473"/>
      <c r="BO1033" s="473"/>
      <c r="BP1033" s="473"/>
      <c r="BQ1033" s="473"/>
      <c r="BR1033" s="473"/>
      <c r="BS1033" s="473"/>
      <c r="BT1033" s="473"/>
      <c r="BU1033" s="473"/>
      <c r="BV1033" s="211"/>
      <c r="BW1033" s="211"/>
      <c r="BX1033" s="211"/>
      <c r="BY1033" s="211"/>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680" t="s">
        <v>261</v>
      </c>
      <c r="B1034" s="2681"/>
      <c r="C1034" s="2682"/>
      <c r="V1034" s="211"/>
      <c r="W1034" s="211"/>
      <c r="X1034" s="211"/>
      <c r="Y1034" s="211"/>
      <c r="Z1034" s="211"/>
      <c r="AA1034" s="211"/>
      <c r="AB1034" s="211"/>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s="223"/>
      <c r="BV1034" s="224"/>
      <c r="BW1034" s="224"/>
      <c r="BX1034" s="224"/>
      <c r="BY1034" s="224"/>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2"/>
      <c r="V1035" s="211"/>
      <c r="W1035" s="211"/>
      <c r="X1035" s="211"/>
      <c r="Y1035" s="211"/>
      <c r="Z1035" s="211"/>
      <c r="AA1035" s="211"/>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472"/>
      <c r="BB1035" s="238"/>
      <c r="BC1035" s="472"/>
      <c r="BD1035" s="472"/>
      <c r="BE1035" s="472"/>
      <c r="BF1035" s="472"/>
      <c r="BG1035" s="472"/>
      <c r="BH1035" s="472"/>
      <c r="BI1035" s="472"/>
      <c r="BJ1035" s="472"/>
      <c r="BK1035" s="472"/>
      <c r="BL1035" s="472"/>
      <c r="BM1035" s="472"/>
      <c r="BN1035" s="472"/>
      <c r="BO1035" s="472"/>
      <c r="BP1035" s="472"/>
      <c r="BQ1035" s="472"/>
      <c r="BR1035" s="472"/>
      <c r="BS1035" s="472"/>
      <c r="BT1035" s="472"/>
      <c r="BU1035" s="472"/>
      <c r="BV1035" s="211"/>
      <c r="BW1035" s="211"/>
      <c r="BX1035" s="211"/>
      <c r="BY1035" s="211"/>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119</v>
      </c>
      <c r="B1036" s="118" t="s">
        <v>120</v>
      </c>
    </row>
    <row r="1037" ht="15" customHeight="true" x14ac:dyDescent="0.2">
      <c r="A1037" s="293" t="str">
        <f>R15</f>
        <v>Hyperendemic (Cabinda, Uige, K. Norte, Malange, L. Norte, L.</v>
      </c>
      <c r="B1037" s="293">
        <f>BR122+BR123</f>
        <v>2639.4264999999968</v>
      </c>
    </row>
    <row r="1038" ht="15" customHeight="true" x14ac:dyDescent="0.2">
      <c r="A1038" s="293" t="str">
        <f>S15</f>
        <v>Instable mesoendemic (Moxico, K. Kubango, Kunene, Huila, Nam</v>
      </c>
      <c r="B1038" s="293">
        <f>BS122+BS123</f>
        <v>2105.3864160000021</v>
      </c>
    </row>
    <row r="1039" ht="15" customHeight="true" x14ac:dyDescent="0.2">
      <c r="A1039" s="293" t="str">
        <f>T15</f>
        <v>Luanda</v>
      </c>
      <c r="B1039" s="293">
        <f>BT122+BT123</f>
        <v>5418.4128890000029</v>
      </c>
    </row>
    <row r="1040" ht="15" customHeight="true" x14ac:dyDescent="0.2">
      <c r="A1040" s="293" t="str">
        <f>U15</f>
        <v>Stable mesoendemic (Zaire, Luanda, Bengo, Benguela, K. Sul,</v>
      </c>
      <c r="B1040" s="293">
        <f>BU122+BU123</f>
        <v>4891.1096660000003</v>
      </c>
    </row>
    <row r="1041" ht="15" customHeight="true" x14ac:dyDescent="0.2">
      <c r="A1041" s="293">
        <f>V15</f>
        <v>0</v>
      </c>
      <c r="B1041" s="293">
        <f>BV122+BV123</f>
        <v>0</v>
      </c>
    </row>
    <row r="1042" ht="15" customHeight="true" x14ac:dyDescent="0.2">
      <c r="A1042" s="293">
        <f>W15</f>
        <v>0</v>
      </c>
      <c r="B1042" s="293">
        <f>BW122+BW123</f>
        <v>0</v>
      </c>
    </row>
    <row r="1043" ht="15" customHeight="true" x14ac:dyDescent="0.2">
      <c r="A1043" s="293">
        <f>X15</f>
        <v>0</v>
      </c>
      <c r="B1043" s="293">
        <f>BX122+XR123</f>
        <v>0</v>
      </c>
    </row>
    <row r="1044" ht="15" customHeight="true" x14ac:dyDescent="0.2">
      <c r="A1044" s="293">
        <f>Y15</f>
        <v>0</v>
      </c>
      <c r="B1044" s="293">
        <f>BY122+BY123</f>
        <v>0</v>
      </c>
    </row>
    <row r="1045" ht="15" customHeight="true" x14ac:dyDescent="0.2">
      <c r="A1045" s="293">
        <f>Z15</f>
        <v>0</v>
      </c>
      <c r="B1045" s="293">
        <f>BZ122+BZ123</f>
        <v>0</v>
      </c>
    </row>
    <row r="1046" ht="15" customHeight="true" x14ac:dyDescent="0.2">
      <c r="A1046" s="238">
        <f>AA15</f>
        <v>0</v>
      </c>
      <c r="B1046" s="293">
        <f>CA122+CA123</f>
        <v>0</v>
      </c>
    </row>
    <row r="1047" ht="15" customHeight="true" x14ac:dyDescent="0.2">
      <c r="A1047" s="238">
        <f>AB15</f>
        <v>0</v>
      </c>
      <c r="B1047" s="293">
        <f>CB122+CB123</f>
        <v>0</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4</v>
      </c>
      <c r="B1072" s="238" t="s">
        <v>136</v>
      </c>
    </row>
    <row r="1100" s="211" customFormat="true" ht="17.1" customHeight="true" x14ac:dyDescent="0.2">
      <c r="A1100" s="673"/>
      <c r="B1100" s="668"/>
      <c r="BA1100" s="472"/>
      <c r="BB1100" s="238"/>
      <c r="BC1100" s="472"/>
      <c r="BD1100" s="472"/>
      <c r="BE1100" s="472"/>
      <c r="BF1100" s="472"/>
      <c r="BG1100" s="472"/>
      <c r="BH1100" s="472"/>
      <c r="BI1100" s="472"/>
      <c r="BJ1100" s="472"/>
      <c r="BK1100" s="472"/>
      <c r="BL1100" s="472"/>
      <c r="BM1100" s="472"/>
      <c r="BN1100" s="472"/>
      <c r="BO1100" s="472"/>
      <c r="BP1100" s="472"/>
      <c r="BQ1100" s="472"/>
      <c r="BR1100" s="472"/>
      <c r="BS1100" s="472"/>
      <c r="BT1100" s="472"/>
      <c r="BU1100" s="472"/>
    </row>
    <row r="1101" s="211" customFormat="true" ht="17.1" customHeight="true" x14ac:dyDescent="0.2">
      <c r="A1101" s="674"/>
      <c r="B1101" s="669"/>
      <c r="BA1101" s="472"/>
      <c r="BB1101" s="238"/>
      <c r="BC1101" s="472"/>
      <c r="BD1101" s="472"/>
      <c r="BE1101" s="472"/>
      <c r="BF1101" s="472"/>
      <c r="BG1101" s="472"/>
      <c r="BH1101" s="472"/>
      <c r="BI1101" s="472"/>
      <c r="BJ1101" s="472"/>
      <c r="BK1101" s="472"/>
      <c r="BL1101" s="472"/>
      <c r="BM1101" s="472"/>
      <c r="BN1101" s="472"/>
      <c r="BO1101" s="472"/>
      <c r="BP1101" s="472"/>
      <c r="BQ1101" s="472"/>
      <c r="BR1101" s="472"/>
      <c r="BS1101" s="472"/>
      <c r="BT1101" s="472"/>
      <c r="BU1101" s="472"/>
    </row>
    <row r="1102" s="211" customFormat="true" ht="15" customHeight="true" x14ac:dyDescent="0.2">
      <c r="BA1102" s="472"/>
      <c r="BB1102" s="238"/>
      <c r="BC1102" s="472"/>
      <c r="BD1102" s="472"/>
      <c r="BE1102" s="472"/>
      <c r="BF1102" s="472"/>
      <c r="BG1102" s="472"/>
      <c r="BH1102" s="472"/>
      <c r="BI1102" s="472"/>
      <c r="BJ1102" s="472"/>
      <c r="BK1102" s="472"/>
      <c r="BL1102" s="472"/>
      <c r="BM1102" s="472"/>
      <c r="BN1102" s="472"/>
      <c r="BO1102" s="472"/>
      <c r="BP1102" s="472"/>
      <c r="BQ1102" s="472"/>
      <c r="BR1102" s="472"/>
      <c r="BS1102" s="472"/>
      <c r="BT1102" s="472"/>
      <c r="BU1102" s="472"/>
    </row>
    <row r="1103" s="211" customFormat="true" ht="15" customHeight="true" x14ac:dyDescent="0.2">
      <c r="BA1103" s="472"/>
      <c r="BB1103" s="238"/>
      <c r="BC1103" s="472"/>
      <c r="BD1103" s="472"/>
      <c r="BE1103" s="472"/>
      <c r="BF1103" s="472"/>
      <c r="BG1103" s="472"/>
      <c r="BH1103" s="472"/>
      <c r="BI1103" s="472"/>
      <c r="BJ1103" s="472"/>
      <c r="BK1103" s="472"/>
      <c r="BL1103" s="472"/>
      <c r="BM1103" s="472"/>
      <c r="BN1103" s="472"/>
      <c r="BO1103" s="472"/>
      <c r="BP1103" s="472"/>
      <c r="BQ1103" s="472"/>
      <c r="BR1103" s="472"/>
      <c r="BS1103" s="472"/>
      <c r="BT1103" s="472"/>
      <c r="BU1103" s="472"/>
    </row>
    <row r="1104" s="211" customFormat="true" ht="15" customHeight="true" x14ac:dyDescent="0.2">
      <c r="BA1104" s="472"/>
      <c r="BB1104" s="238"/>
      <c r="BC1104" s="472"/>
      <c r="BD1104" s="472"/>
      <c r="BE1104" s="472"/>
      <c r="BF1104" s="472"/>
      <c r="BG1104" s="472"/>
      <c r="BH1104" s="472"/>
      <c r="BI1104" s="472"/>
      <c r="BJ1104" s="472"/>
      <c r="BK1104" s="472"/>
      <c r="BL1104" s="472"/>
      <c r="BM1104" s="472"/>
      <c r="BN1104" s="472"/>
      <c r="BO1104" s="472"/>
      <c r="BP1104" s="472"/>
      <c r="BQ1104" s="472"/>
      <c r="BR1104" s="472"/>
      <c r="BS1104" s="472"/>
      <c r="BT1104" s="472"/>
      <c r="BU1104" s="472"/>
    </row>
    <row r="1105" s="211" customFormat="true" ht="15" customHeight="true" x14ac:dyDescent="0.2">
      <c r="BA1105" s="472"/>
      <c r="BB1105" s="238"/>
      <c r="BC1105" s="472"/>
      <c r="BD1105" s="472"/>
      <c r="BE1105" s="472"/>
      <c r="BF1105" s="472"/>
      <c r="BG1105" s="472"/>
      <c r="BH1105" s="472"/>
      <c r="BI1105" s="472"/>
      <c r="BJ1105" s="472"/>
      <c r="BK1105" s="472"/>
      <c r="BL1105" s="472"/>
      <c r="BM1105" s="472"/>
      <c r="BN1105" s="472"/>
      <c r="BO1105" s="472"/>
      <c r="BP1105" s="472"/>
      <c r="BQ1105" s="472"/>
      <c r="BR1105" s="472"/>
      <c r="BS1105" s="472"/>
      <c r="BT1105" s="472"/>
      <c r="BU1105" s="472"/>
    </row>
    <row r="1106" s="211" customFormat="true" ht="15" customHeight="true" x14ac:dyDescent="0.2">
      <c r="BA1106" s="472"/>
      <c r="BB1106" s="238"/>
      <c r="BC1106" s="472"/>
      <c r="BD1106" s="472"/>
      <c r="BE1106" s="472"/>
      <c r="BF1106" s="472"/>
      <c r="BG1106" s="472"/>
      <c r="BH1106" s="472"/>
      <c r="BI1106" s="472"/>
      <c r="BJ1106" s="472"/>
      <c r="BK1106" s="472"/>
      <c r="BL1106" s="472"/>
      <c r="BM1106" s="472"/>
      <c r="BN1106" s="472"/>
      <c r="BO1106" s="472"/>
      <c r="BP1106" s="472"/>
      <c r="BQ1106" s="472"/>
      <c r="BR1106" s="472"/>
      <c r="BS1106" s="472"/>
      <c r="BT1106" s="472"/>
      <c r="BU1106" s="472"/>
    </row>
    <row r="1107" s="211" customFormat="true" ht="15" customHeight="true" x14ac:dyDescent="0.2">
      <c r="BA1107" s="472"/>
      <c r="BB1107" s="238"/>
      <c r="BC1107" s="472"/>
      <c r="BD1107" s="472"/>
      <c r="BE1107" s="472"/>
      <c r="BF1107" s="472"/>
      <c r="BG1107" s="472"/>
      <c r="BH1107" s="472"/>
      <c r="BI1107" s="472"/>
      <c r="BJ1107" s="472"/>
      <c r="BK1107" s="472"/>
      <c r="BL1107" s="472"/>
      <c r="BM1107" s="472"/>
      <c r="BN1107" s="472"/>
      <c r="BO1107" s="472"/>
      <c r="BP1107" s="472"/>
      <c r="BQ1107" s="472"/>
      <c r="BR1107" s="472"/>
      <c r="BS1107" s="472"/>
      <c r="BT1107" s="472"/>
      <c r="BU1107" s="472"/>
    </row>
    <row r="1108" s="211" customFormat="true" ht="15" customHeight="true" x14ac:dyDescent="0.2">
      <c r="BA1108" s="472"/>
      <c r="BB1108" s="238"/>
      <c r="BC1108" s="472"/>
      <c r="BD1108" s="472"/>
      <c r="BE1108" s="472"/>
      <c r="BF1108" s="472"/>
      <c r="BG1108" s="472"/>
      <c r="BH1108" s="472"/>
      <c r="BI1108" s="472"/>
      <c r="BJ1108" s="472"/>
      <c r="BK1108" s="472"/>
      <c r="BL1108" s="472"/>
      <c r="BM1108" s="472"/>
      <c r="BN1108" s="472"/>
      <c r="BO1108" s="472"/>
      <c r="BP1108" s="472"/>
      <c r="BQ1108" s="472"/>
      <c r="BR1108" s="472"/>
      <c r="BS1108" s="472"/>
      <c r="BT1108" s="472"/>
      <c r="BU1108" s="472"/>
    </row>
    <row r="1109" s="211" customFormat="true" ht="15" customHeight="true" x14ac:dyDescent="0.2">
      <c r="BA1109" s="472"/>
      <c r="BB1109" s="238"/>
      <c r="BC1109" s="472"/>
      <c r="BD1109" s="472"/>
      <c r="BE1109" s="472"/>
      <c r="BF1109" s="472"/>
      <c r="BG1109" s="472"/>
      <c r="BH1109" s="472"/>
      <c r="BI1109" s="472"/>
      <c r="BJ1109" s="472"/>
      <c r="BK1109" s="472"/>
      <c r="BL1109" s="472"/>
      <c r="BM1109" s="472"/>
      <c r="BN1109" s="472"/>
      <c r="BO1109" s="472"/>
      <c r="BP1109" s="472"/>
      <c r="BQ1109" s="472"/>
      <c r="BR1109" s="472"/>
      <c r="BS1109" s="472"/>
      <c r="BT1109" s="472"/>
      <c r="BU1109" s="472"/>
    </row>
    <row r="1110" s="211" customFormat="true" ht="15" customHeight="true" x14ac:dyDescent="0.2">
      <c r="BA1110" s="472"/>
      <c r="BB1110" s="238"/>
      <c r="BC1110" s="472"/>
      <c r="BD1110" s="472"/>
      <c r="BE1110" s="472"/>
      <c r="BF1110" s="472"/>
      <c r="BG1110" s="472"/>
      <c r="BH1110" s="472"/>
      <c r="BI1110" s="472"/>
      <c r="BJ1110" s="472"/>
      <c r="BK1110" s="472"/>
      <c r="BL1110" s="472"/>
      <c r="BM1110" s="472"/>
      <c r="BN1110" s="472"/>
      <c r="BO1110" s="472"/>
      <c r="BP1110" s="472"/>
      <c r="BQ1110" s="472"/>
      <c r="BR1110" s="472"/>
      <c r="BS1110" s="472"/>
      <c r="BT1110" s="472"/>
      <c r="BU1110" s="472"/>
    </row>
    <row r="1111" s="211" customFormat="true" ht="15" customHeight="true" x14ac:dyDescent="0.2">
      <c r="BA1111" s="472"/>
      <c r="BB1111" s="238"/>
      <c r="BC1111" s="472"/>
      <c r="BD1111" s="472"/>
      <c r="BE1111" s="472"/>
      <c r="BF1111" s="472"/>
      <c r="BG1111" s="472"/>
      <c r="BH1111" s="472"/>
      <c r="BI1111" s="472"/>
      <c r="BJ1111" s="472"/>
      <c r="BK1111" s="472"/>
      <c r="BL1111" s="472"/>
      <c r="BM1111" s="472"/>
      <c r="BN1111" s="472"/>
      <c r="BO1111" s="472"/>
      <c r="BP1111" s="472"/>
      <c r="BQ1111" s="472"/>
      <c r="BR1111" s="472"/>
      <c r="BS1111" s="472"/>
      <c r="BT1111" s="472"/>
      <c r="BU1111" s="472"/>
    </row>
    <row r="1112" s="211" customFormat="true" ht="15" customHeight="true" x14ac:dyDescent="0.2">
      <c r="BA1112" s="472"/>
      <c r="BB1112" s="238"/>
      <c r="BC1112" s="472"/>
      <c r="BD1112" s="472"/>
      <c r="BE1112" s="472"/>
      <c r="BF1112" s="472"/>
      <c r="BG1112" s="472"/>
      <c r="BH1112" s="472"/>
      <c r="BI1112" s="472"/>
      <c r="BJ1112" s="472"/>
      <c r="BK1112" s="472"/>
      <c r="BL1112" s="472"/>
      <c r="BM1112" s="472"/>
      <c r="BN1112" s="472"/>
      <c r="BO1112" s="472"/>
      <c r="BP1112" s="472"/>
      <c r="BQ1112" s="472"/>
      <c r="BR1112" s="472"/>
      <c r="BS1112" s="472"/>
      <c r="BT1112" s="472"/>
      <c r="BU1112" s="472"/>
    </row>
    <row r="1113" s="211" customFormat="true" ht="15" customHeight="true" x14ac:dyDescent="0.2">
      <c r="BA1113" s="472"/>
      <c r="BB1113" s="238"/>
      <c r="BC1113" s="472"/>
      <c r="BD1113" s="472"/>
      <c r="BE1113" s="472"/>
      <c r="BF1113" s="472"/>
      <c r="BG1113" s="472"/>
      <c r="BH1113" s="472"/>
      <c r="BI1113" s="472"/>
      <c r="BJ1113" s="472"/>
      <c r="BK1113" s="472"/>
      <c r="BL1113" s="472"/>
      <c r="BM1113" s="472"/>
      <c r="BN1113" s="472"/>
      <c r="BO1113" s="472"/>
      <c r="BP1113" s="472"/>
      <c r="BQ1113" s="472"/>
      <c r="BR1113" s="472"/>
      <c r="BS1113" s="472"/>
      <c r="BT1113" s="472"/>
      <c r="BU1113" s="472"/>
    </row>
    <row r="1114" s="211" customFormat="true" ht="17.1" customHeight="true" x14ac:dyDescent="0.2">
      <c r="A1114" s="674"/>
      <c r="B1114" s="669"/>
      <c r="C1114" s="670"/>
      <c r="D1114" s="670"/>
      <c r="E1114" s="670"/>
      <c r="F1114" s="670"/>
      <c r="G1114" s="670"/>
      <c r="H1114" s="670"/>
      <c r="I1114" s="670"/>
      <c r="J1114" s="670"/>
      <c r="K1114" s="670"/>
      <c r="L1114" s="670"/>
      <c r="M1114" s="670"/>
      <c r="N1114" s="670"/>
      <c r="O1114" s="670"/>
      <c r="P1114" s="670"/>
      <c r="Q1114" s="670"/>
      <c r="R1114" s="670"/>
      <c r="S1114" s="670"/>
      <c r="T1114" s="670"/>
      <c r="U1114" s="670"/>
      <c r="BA1114" s="472"/>
      <c r="BB1114" s="238"/>
      <c r="BC1114" s="472"/>
      <c r="BD1114" s="472"/>
      <c r="BE1114" s="472"/>
      <c r="BF1114" s="472"/>
      <c r="BG1114" s="472"/>
      <c r="BH1114" s="472"/>
      <c r="BI1114" s="472"/>
      <c r="BJ1114" s="472"/>
      <c r="BK1114" s="472"/>
      <c r="BL1114" s="472"/>
      <c r="BM1114" s="472"/>
      <c r="BN1114" s="472"/>
      <c r="BO1114" s="472"/>
      <c r="BP1114" s="472"/>
      <c r="BQ1114" s="472"/>
      <c r="BR1114" s="472"/>
      <c r="BS1114" s="472"/>
      <c r="BT1114" s="472"/>
      <c r="BU1114" s="472"/>
    </row>
    <row r="1115" s="211" customFormat="true" ht="17.1" customHeight="true" x14ac:dyDescent="0.2">
      <c r="A1115" s="674"/>
      <c r="B1115" s="669"/>
      <c r="C1115" s="670"/>
      <c r="D1115" s="670"/>
      <c r="E1115" s="670"/>
      <c r="F1115" s="670"/>
      <c r="G1115" s="670"/>
      <c r="H1115" s="670"/>
      <c r="I1115" s="670"/>
      <c r="J1115" s="670"/>
      <c r="K1115" s="670"/>
      <c r="L1115" s="670"/>
      <c r="M1115" s="670"/>
      <c r="N1115" s="670"/>
      <c r="O1115" s="670"/>
      <c r="P1115" s="670"/>
      <c r="Q1115" s="670"/>
      <c r="R1115" s="670"/>
      <c r="S1115" s="670"/>
      <c r="T1115" s="670"/>
      <c r="U1115" s="670"/>
      <c r="BA1115" s="472"/>
      <c r="BB1115" s="238"/>
      <c r="BC1115" s="472"/>
      <c r="BD1115" s="472"/>
      <c r="BE1115" s="472"/>
      <c r="BF1115" s="472"/>
      <c r="BG1115" s="472"/>
      <c r="BH1115" s="472"/>
      <c r="BI1115" s="472"/>
      <c r="BJ1115" s="472"/>
      <c r="BK1115" s="472"/>
      <c r="BL1115" s="472"/>
      <c r="BM1115" s="472"/>
      <c r="BN1115" s="472"/>
      <c r="BO1115" s="472"/>
      <c r="BP1115" s="472"/>
      <c r="BQ1115" s="472"/>
      <c r="BR1115" s="472"/>
      <c r="BS1115" s="472"/>
      <c r="BT1115" s="472"/>
      <c r="BU1115" s="472"/>
    </row>
    <row r="1116" s="211" customFormat="true" ht="17.1" customHeight="true" x14ac:dyDescent="0.2">
      <c r="A1116" s="674"/>
      <c r="B1116" s="669"/>
      <c r="C1116" s="670"/>
      <c r="D1116" s="670"/>
      <c r="E1116" s="670"/>
      <c r="F1116" s="670"/>
      <c r="G1116" s="670"/>
      <c r="H1116" s="670"/>
      <c r="I1116" s="670"/>
      <c r="J1116" s="670"/>
      <c r="K1116" s="670"/>
      <c r="L1116" s="670"/>
      <c r="M1116" s="670"/>
      <c r="N1116" s="670"/>
      <c r="O1116" s="670"/>
      <c r="P1116" s="670"/>
      <c r="Q1116" s="670"/>
      <c r="R1116" s="670"/>
      <c r="S1116" s="670"/>
      <c r="T1116" s="670"/>
      <c r="U1116" s="670"/>
      <c r="BA1116" s="472"/>
      <c r="BB1116" s="238"/>
      <c r="BC1116" s="472"/>
      <c r="BD1116" s="472"/>
      <c r="BE1116" s="472"/>
      <c r="BF1116" s="472"/>
      <c r="BG1116" s="472"/>
      <c r="BH1116" s="472"/>
      <c r="BI1116" s="472"/>
      <c r="BJ1116" s="472"/>
      <c r="BK1116" s="472"/>
      <c r="BL1116" s="472"/>
      <c r="BM1116" s="472"/>
      <c r="BN1116" s="472"/>
      <c r="BO1116" s="472"/>
      <c r="BP1116" s="472"/>
      <c r="BQ1116" s="472"/>
      <c r="BR1116" s="472"/>
      <c r="BS1116" s="472"/>
      <c r="BT1116" s="472"/>
      <c r="BU1116" s="472"/>
    </row>
    <row r="1117" s="211" customFormat="true" ht="17.1" customHeight="true" x14ac:dyDescent="0.2">
      <c r="A1117" s="675"/>
      <c r="B1117" s="671"/>
      <c r="C1117" s="672"/>
      <c r="D1117" s="672"/>
      <c r="E1117" s="672"/>
      <c r="F1117" s="672"/>
      <c r="G1117" s="672"/>
      <c r="H1117" s="672"/>
      <c r="I1117" s="672"/>
      <c r="J1117" s="672"/>
      <c r="K1117" s="672"/>
      <c r="L1117" s="672"/>
      <c r="M1117" s="672"/>
      <c r="N1117" s="672"/>
      <c r="O1117" s="672"/>
      <c r="P1117" s="672"/>
      <c r="Q1117" s="672"/>
      <c r="R1117" s="672"/>
      <c r="S1117" s="672"/>
      <c r="T1117" s="672"/>
      <c r="U1117" s="672"/>
      <c r="BA1117" s="472"/>
      <c r="BB1117" s="238"/>
      <c r="BC1117" s="472"/>
      <c r="BD1117" s="472"/>
      <c r="BE1117" s="472"/>
      <c r="BF1117" s="472"/>
      <c r="BG1117" s="472"/>
      <c r="BH1117" s="472"/>
      <c r="BI1117" s="472"/>
      <c r="BJ1117" s="472"/>
      <c r="BK1117" s="472"/>
      <c r="BL1117" s="472"/>
      <c r="BM1117" s="472"/>
      <c r="BN1117" s="472"/>
      <c r="BO1117" s="472"/>
      <c r="BP1117" s="472"/>
      <c r="BQ1117" s="472"/>
      <c r="BR1117" s="472"/>
      <c r="BS1117" s="472"/>
      <c r="BT1117" s="472"/>
      <c r="BU1117" s="472"/>
    </row>
    <row r="1118" s="211" customFormat="true" ht="15" customHeight="true" x14ac:dyDescent="0.2">
      <c r="BA1118" s="472"/>
      <c r="BB1118" s="238"/>
      <c r="BC1118" s="472"/>
      <c r="BD1118" s="472"/>
      <c r="BE1118" s="472"/>
      <c r="BF1118" s="472"/>
      <c r="BG1118" s="472"/>
      <c r="BH1118" s="472"/>
      <c r="BI1118" s="472"/>
      <c r="BJ1118" s="472"/>
      <c r="BK1118" s="472"/>
      <c r="BL1118" s="472"/>
      <c r="BM1118" s="472"/>
      <c r="BN1118" s="472"/>
      <c r="BO1118" s="472"/>
      <c r="BP1118" s="472"/>
      <c r="BQ1118" s="472"/>
      <c r="BR1118" s="472"/>
      <c r="BS1118" s="472"/>
      <c r="BT1118" s="472"/>
      <c r="BU1118" s="472"/>
    </row>
    <row r="1119" s="211" customFormat="true" ht="15" customHeight="true" x14ac:dyDescent="0.2">
      <c r="BA1119" s="472"/>
      <c r="BB1119" s="238"/>
      <c r="BC1119" s="472"/>
      <c r="BD1119" s="472"/>
      <c r="BE1119" s="472"/>
      <c r="BF1119" s="472"/>
      <c r="BG1119" s="472"/>
      <c r="BH1119" s="472"/>
      <c r="BI1119" s="472"/>
      <c r="BJ1119" s="472"/>
      <c r="BK1119" s="472"/>
      <c r="BL1119" s="472"/>
      <c r="BM1119" s="472"/>
      <c r="BN1119" s="472"/>
      <c r="BO1119" s="472"/>
      <c r="BP1119" s="472"/>
      <c r="BQ1119" s="472"/>
      <c r="BR1119" s="472"/>
      <c r="BS1119" s="472"/>
      <c r="BT1119" s="472"/>
      <c r="BU1119" s="472"/>
    </row>
    <row r="1120" s="211" customFormat="true" ht="15" customHeight="true" x14ac:dyDescent="0.2">
      <c r="BA1120" s="472"/>
      <c r="BB1120" s="238"/>
      <c r="BC1120" s="472"/>
      <c r="BD1120" s="472"/>
      <c r="BE1120" s="472"/>
      <c r="BF1120" s="472"/>
      <c r="BG1120" s="472"/>
      <c r="BH1120" s="472"/>
      <c r="BI1120" s="472"/>
      <c r="BJ1120" s="472"/>
      <c r="BK1120" s="472"/>
      <c r="BL1120" s="472"/>
      <c r="BM1120" s="472"/>
      <c r="BN1120" s="472"/>
      <c r="BO1120" s="472"/>
      <c r="BP1120" s="472"/>
      <c r="BQ1120" s="472"/>
      <c r="BR1120" s="472"/>
      <c r="BS1120" s="472"/>
      <c r="BT1120" s="472"/>
      <c r="BU1120" s="472"/>
    </row>
    <row r="1121" s="211" customFormat="true" ht="15" customHeight="true" x14ac:dyDescent="0.2">
      <c r="BA1121" s="472"/>
      <c r="BB1121" s="238"/>
      <c r="BC1121" s="472"/>
      <c r="BD1121" s="472"/>
      <c r="BE1121" s="472"/>
      <c r="BF1121" s="472"/>
      <c r="BG1121" s="472"/>
      <c r="BH1121" s="472"/>
      <c r="BI1121" s="472"/>
      <c r="BJ1121" s="472"/>
      <c r="BK1121" s="472"/>
      <c r="BL1121" s="472"/>
      <c r="BM1121" s="472"/>
      <c r="BN1121" s="472"/>
      <c r="BO1121" s="472"/>
      <c r="BP1121" s="472"/>
      <c r="BQ1121" s="472"/>
      <c r="BR1121" s="472"/>
      <c r="BS1121" s="472"/>
      <c r="BT1121" s="472"/>
      <c r="BU1121" s="472"/>
    </row>
    <row r="1122" s="211" customFormat="true" ht="15" customHeight="true" x14ac:dyDescent="0.2">
      <c r="BA1122" s="472"/>
      <c r="BB1122" s="238"/>
      <c r="BC1122" s="472"/>
      <c r="BD1122" s="472"/>
      <c r="BE1122" s="472"/>
      <c r="BF1122" s="472"/>
      <c r="BG1122" s="472"/>
      <c r="BH1122" s="472"/>
      <c r="BI1122" s="472"/>
      <c r="BJ1122" s="472"/>
      <c r="BK1122" s="472"/>
      <c r="BL1122" s="472"/>
      <c r="BM1122" s="472"/>
      <c r="BN1122" s="472"/>
      <c r="BO1122" s="472"/>
      <c r="BP1122" s="472"/>
      <c r="BQ1122" s="472"/>
      <c r="BR1122" s="472"/>
      <c r="BS1122" s="472"/>
      <c r="BT1122" s="472"/>
      <c r="BU1122" s="472"/>
    </row>
    <row r="1123" s="211" customFormat="true" ht="15" customHeight="true" x14ac:dyDescent="0.2">
      <c r="BA1123" s="472"/>
      <c r="BB1123" s="238"/>
      <c r="BC1123" s="472"/>
      <c r="BD1123" s="472"/>
      <c r="BE1123" s="472"/>
      <c r="BF1123" s="472"/>
      <c r="BG1123" s="472"/>
      <c r="BH1123" s="472"/>
      <c r="BI1123" s="472"/>
      <c r="BJ1123" s="472"/>
      <c r="BK1123" s="472"/>
      <c r="BL1123" s="472"/>
      <c r="BM1123" s="472"/>
      <c r="BN1123" s="472"/>
      <c r="BO1123" s="472"/>
      <c r="BP1123" s="472"/>
      <c r="BQ1123" s="472"/>
      <c r="BR1123" s="472"/>
      <c r="BS1123" s="472"/>
      <c r="BT1123" s="472"/>
      <c r="BU1123" s="472"/>
    </row>
    <row r="1124" s="211" customFormat="true" ht="15" customHeight="true" x14ac:dyDescent="0.2">
      <c r="BA1124" s="472"/>
      <c r="BB1124" s="238"/>
      <c r="BC1124" s="472"/>
      <c r="BD1124" s="472"/>
      <c r="BE1124" s="472"/>
      <c r="BF1124" s="472"/>
      <c r="BG1124" s="472"/>
      <c r="BH1124" s="472"/>
      <c r="BI1124" s="472"/>
      <c r="BJ1124" s="472"/>
      <c r="BK1124" s="472"/>
      <c r="BL1124" s="472"/>
      <c r="BM1124" s="472"/>
      <c r="BN1124" s="472"/>
      <c r="BO1124" s="472"/>
      <c r="BP1124" s="472"/>
      <c r="BQ1124" s="472"/>
      <c r="BR1124" s="472"/>
      <c r="BS1124" s="472"/>
      <c r="BT1124" s="472"/>
      <c r="BU1124" s="472"/>
    </row>
    <row r="1125" s="211" customFormat="true" ht="15" customHeight="true" x14ac:dyDescent="0.2">
      <c r="BA1125" s="472"/>
      <c r="BB1125" s="238"/>
      <c r="BC1125" s="472"/>
      <c r="BD1125" s="472"/>
      <c r="BE1125" s="472"/>
      <c r="BF1125" s="472"/>
      <c r="BG1125" s="472"/>
      <c r="BH1125" s="472"/>
      <c r="BI1125" s="472"/>
      <c r="BJ1125" s="472"/>
      <c r="BK1125" s="472"/>
      <c r="BL1125" s="472"/>
      <c r="BM1125" s="472"/>
      <c r="BN1125" s="472"/>
      <c r="BO1125" s="472"/>
      <c r="BP1125" s="472"/>
      <c r="BQ1125" s="472"/>
      <c r="BR1125" s="472"/>
      <c r="BS1125" s="472"/>
      <c r="BT1125" s="472"/>
      <c r="BU1125" s="472"/>
    </row>
    <row r="1126" s="211" customFormat="true" ht="15" customHeight="true" x14ac:dyDescent="0.2">
      <c r="BA1126" s="472"/>
      <c r="BB1126" s="238"/>
      <c r="BC1126" s="472"/>
      <c r="BD1126" s="472"/>
      <c r="BE1126" s="472"/>
      <c r="BF1126" s="472"/>
      <c r="BG1126" s="472"/>
      <c r="BH1126" s="472"/>
      <c r="BI1126" s="472"/>
      <c r="BJ1126" s="472"/>
      <c r="BK1126" s="472"/>
      <c r="BL1126" s="472"/>
      <c r="BM1126" s="472"/>
      <c r="BN1126" s="472"/>
      <c r="BO1126" s="472"/>
      <c r="BP1126" s="472"/>
      <c r="BQ1126" s="472"/>
      <c r="BR1126" s="472"/>
      <c r="BS1126" s="472"/>
      <c r="BT1126" s="472"/>
      <c r="BU1126" s="472"/>
    </row>
    <row r="1127" s="211" customFormat="true" ht="15" customHeight="true" x14ac:dyDescent="0.2">
      <c r="BA1127" s="472"/>
      <c r="BB1127" s="238"/>
      <c r="BC1127" s="472"/>
      <c r="BD1127" s="472"/>
      <c r="BE1127" s="472"/>
      <c r="BF1127" s="472"/>
      <c r="BG1127" s="472"/>
      <c r="BH1127" s="472"/>
      <c r="BI1127" s="472"/>
      <c r="BJ1127" s="472"/>
      <c r="BK1127" s="472"/>
      <c r="BL1127" s="472"/>
      <c r="BM1127" s="472"/>
      <c r="BN1127" s="472"/>
      <c r="BO1127" s="472"/>
      <c r="BP1127" s="472"/>
      <c r="BQ1127" s="472"/>
      <c r="BR1127" s="472"/>
      <c r="BS1127" s="472"/>
      <c r="BT1127" s="472"/>
      <c r="BU1127" s="472"/>
    </row>
    <row r="1128" s="211" customFormat="true" ht="15" customHeight="true" x14ac:dyDescent="0.2">
      <c r="BA1128" s="472"/>
      <c r="BB1128" s="238"/>
      <c r="BC1128" s="472"/>
      <c r="BD1128" s="472"/>
      <c r="BE1128" s="472"/>
      <c r="BF1128" s="472"/>
      <c r="BG1128" s="472"/>
      <c r="BH1128" s="472"/>
      <c r="BI1128" s="472"/>
      <c r="BJ1128" s="472"/>
      <c r="BK1128" s="472"/>
      <c r="BL1128" s="472"/>
      <c r="BM1128" s="472"/>
      <c r="BN1128" s="472"/>
      <c r="BO1128" s="472"/>
      <c r="BP1128" s="472"/>
      <c r="BQ1128" s="472"/>
      <c r="BR1128" s="472"/>
      <c r="BS1128" s="472"/>
      <c r="BT1128" s="472"/>
      <c r="BU1128" s="472"/>
    </row>
    <row r="1129" s="211" customFormat="true" ht="15" customHeight="true" x14ac:dyDescent="0.2">
      <c r="BA1129" s="472"/>
      <c r="BB1129" s="238"/>
      <c r="BC1129" s="472"/>
      <c r="BD1129" s="472"/>
      <c r="BE1129" s="472"/>
      <c r="BF1129" s="472"/>
      <c r="BG1129" s="472"/>
      <c r="BH1129" s="472"/>
      <c r="BI1129" s="472"/>
      <c r="BJ1129" s="472"/>
      <c r="BK1129" s="472"/>
      <c r="BL1129" s="472"/>
      <c r="BM1129" s="472"/>
      <c r="BN1129" s="472"/>
      <c r="BO1129" s="472"/>
      <c r="BP1129" s="472"/>
      <c r="BQ1129" s="472"/>
      <c r="BR1129" s="472"/>
      <c r="BS1129" s="472"/>
      <c r="BT1129" s="472"/>
      <c r="BU1129" s="472"/>
    </row>
    <row r="1130" s="211" customFormat="true" ht="15" customHeight="true" x14ac:dyDescent="0.2">
      <c r="BA1130" s="472"/>
      <c r="BB1130" s="238"/>
      <c r="BC1130" s="472"/>
      <c r="BD1130" s="472"/>
      <c r="BE1130" s="472"/>
      <c r="BF1130" s="472"/>
      <c r="BG1130" s="472"/>
      <c r="BH1130" s="472"/>
      <c r="BI1130" s="472"/>
      <c r="BJ1130" s="472"/>
      <c r="BK1130" s="472"/>
      <c r="BL1130" s="472"/>
      <c r="BM1130" s="472"/>
      <c r="BN1130" s="472"/>
      <c r="BO1130" s="472"/>
      <c r="BP1130" s="472"/>
      <c r="BQ1130" s="472"/>
      <c r="BR1130" s="472"/>
      <c r="BS1130" s="472"/>
      <c r="BT1130" s="472"/>
      <c r="BU1130" s="472"/>
    </row>
    <row r="1131" s="211" customFormat="true" ht="15" customHeight="true" x14ac:dyDescent="0.2">
      <c r="BA1131" s="472"/>
      <c r="BB1131" s="238"/>
      <c r="BC1131" s="472"/>
      <c r="BD1131" s="472"/>
      <c r="BE1131" s="472"/>
      <c r="BF1131" s="472"/>
      <c r="BG1131" s="472"/>
      <c r="BH1131" s="472"/>
      <c r="BI1131" s="472"/>
      <c r="BJ1131" s="472"/>
      <c r="BK1131" s="472"/>
      <c r="BL1131" s="472"/>
      <c r="BM1131" s="472"/>
      <c r="BN1131" s="472"/>
      <c r="BO1131" s="472"/>
      <c r="BP1131" s="472"/>
      <c r="BQ1131" s="472"/>
      <c r="BR1131" s="472"/>
      <c r="BS1131" s="472"/>
      <c r="BT1131" s="472"/>
      <c r="BU1131" s="472"/>
    </row>
    <row r="1132" s="211" customFormat="true" ht="15" customHeight="true" x14ac:dyDescent="0.2">
      <c r="BA1132" s="472"/>
      <c r="BB1132" s="238"/>
      <c r="BC1132" s="472"/>
      <c r="BD1132" s="472"/>
      <c r="BE1132" s="472"/>
      <c r="BF1132" s="472"/>
      <c r="BG1132" s="472"/>
      <c r="BH1132" s="472"/>
      <c r="BI1132" s="472"/>
      <c r="BJ1132" s="472"/>
      <c r="BK1132" s="472"/>
      <c r="BL1132" s="472"/>
      <c r="BM1132" s="472"/>
      <c r="BN1132" s="472"/>
      <c r="BO1132" s="472"/>
      <c r="BP1132" s="472"/>
      <c r="BQ1132" s="472"/>
      <c r="BR1132" s="472"/>
      <c r="BS1132" s="472"/>
      <c r="BT1132" s="472"/>
      <c r="BU1132" s="472"/>
    </row>
    <row r="1133" s="211" customFormat="true" ht="15" customHeight="true" x14ac:dyDescent="0.2">
      <c r="BA1133" s="472"/>
      <c r="BB1133" s="238"/>
      <c r="BC1133" s="472"/>
      <c r="BD1133" s="472"/>
      <c r="BE1133" s="472"/>
      <c r="BF1133" s="472"/>
      <c r="BG1133" s="472"/>
      <c r="BH1133" s="472"/>
      <c r="BI1133" s="472"/>
      <c r="BJ1133" s="472"/>
      <c r="BK1133" s="472"/>
      <c r="BL1133" s="472"/>
      <c r="BM1133" s="472"/>
      <c r="BN1133" s="472"/>
      <c r="BO1133" s="472"/>
      <c r="BP1133" s="472"/>
      <c r="BQ1133" s="472"/>
      <c r="BR1133" s="472"/>
      <c r="BS1133" s="472"/>
      <c r="BT1133" s="472"/>
      <c r="BU1133" s="472"/>
    </row>
    <row r="1134" s="211" customFormat="true" ht="15" customHeight="true" x14ac:dyDescent="0.2">
      <c r="BA1134" s="472"/>
      <c r="BB1134" s="238"/>
      <c r="BC1134" s="472"/>
      <c r="BD1134" s="472"/>
      <c r="BE1134" s="472"/>
      <c r="BF1134" s="472"/>
      <c r="BG1134" s="472"/>
      <c r="BH1134" s="472"/>
      <c r="BI1134" s="472"/>
      <c r="BJ1134" s="472"/>
      <c r="BK1134" s="472"/>
      <c r="BL1134" s="472"/>
      <c r="BM1134" s="472"/>
      <c r="BN1134" s="472"/>
      <c r="BO1134" s="472"/>
      <c r="BP1134" s="472"/>
      <c r="BQ1134" s="472"/>
      <c r="BR1134" s="472"/>
      <c r="BS1134" s="472"/>
      <c r="BT1134" s="472"/>
      <c r="BU1134" s="472"/>
    </row>
    <row r="1135" s="211" customFormat="true" ht="15" customHeight="true" x14ac:dyDescent="0.2">
      <c r="BA1135" s="472"/>
      <c r="BB1135" s="238"/>
      <c r="BC1135" s="472"/>
      <c r="BD1135" s="472"/>
      <c r="BE1135" s="472"/>
      <c r="BF1135" s="472"/>
      <c r="BG1135" s="472"/>
      <c r="BH1135" s="472"/>
      <c r="BI1135" s="472"/>
      <c r="BJ1135" s="472"/>
      <c r="BK1135" s="472"/>
      <c r="BL1135" s="472"/>
      <c r="BM1135" s="472"/>
      <c r="BN1135" s="472"/>
      <c r="BO1135" s="472"/>
      <c r="BP1135" s="472"/>
      <c r="BQ1135" s="472"/>
      <c r="BR1135" s="472"/>
      <c r="BS1135" s="472"/>
      <c r="BT1135" s="472"/>
      <c r="BU1135" s="472"/>
    </row>
    <row r="1136" s="211" customFormat="true" ht="15" customHeight="true" x14ac:dyDescent="0.2">
      <c r="BA1136" s="472"/>
      <c r="BB1136" s="238"/>
      <c r="BC1136" s="472"/>
      <c r="BD1136" s="472"/>
      <c r="BE1136" s="472"/>
      <c r="BF1136" s="472"/>
      <c r="BG1136" s="472"/>
      <c r="BH1136" s="472"/>
      <c r="BI1136" s="472"/>
      <c r="BJ1136" s="472"/>
      <c r="BK1136" s="472"/>
      <c r="BL1136" s="472"/>
      <c r="BM1136" s="472"/>
      <c r="BN1136" s="472"/>
      <c r="BO1136" s="472"/>
      <c r="BP1136" s="472"/>
      <c r="BQ1136" s="472"/>
      <c r="BR1136" s="472"/>
      <c r="BS1136" s="472"/>
      <c r="BT1136" s="472"/>
      <c r="BU1136" s="472"/>
    </row>
    <row r="1137" s="211" customFormat="true" ht="15" customHeight="true" x14ac:dyDescent="0.2">
      <c r="BA1137" s="472"/>
      <c r="BB1137" s="238"/>
      <c r="BC1137" s="472"/>
      <c r="BD1137" s="472"/>
      <c r="BE1137" s="472"/>
      <c r="BF1137" s="472"/>
      <c r="BG1137" s="472"/>
      <c r="BH1137" s="472"/>
      <c r="BI1137" s="472"/>
      <c r="BJ1137" s="472"/>
      <c r="BK1137" s="472"/>
      <c r="BL1137" s="472"/>
      <c r="BM1137" s="472"/>
      <c r="BN1137" s="472"/>
      <c r="BO1137" s="472"/>
      <c r="BP1137" s="472"/>
      <c r="BQ1137" s="472"/>
      <c r="BR1137" s="472"/>
      <c r="BS1137" s="472"/>
      <c r="BT1137" s="472"/>
      <c r="BU1137" s="472"/>
    </row>
    <row r="1138" s="211" customFormat="true" ht="15" customHeight="true" x14ac:dyDescent="0.2">
      <c r="BA1138" s="472"/>
      <c r="BB1138" s="238"/>
      <c r="BC1138" s="472"/>
      <c r="BD1138" s="472"/>
      <c r="BE1138" s="472"/>
      <c r="BF1138" s="472"/>
      <c r="BG1138" s="472"/>
      <c r="BH1138" s="472"/>
      <c r="BI1138" s="472"/>
      <c r="BJ1138" s="472"/>
      <c r="BK1138" s="472"/>
      <c r="BL1138" s="472"/>
      <c r="BM1138" s="472"/>
      <c r="BN1138" s="472"/>
      <c r="BO1138" s="472"/>
      <c r="BP1138" s="472"/>
      <c r="BQ1138" s="472"/>
      <c r="BR1138" s="472"/>
      <c r="BS1138" s="472"/>
      <c r="BT1138" s="472"/>
      <c r="BU1138" s="472"/>
    </row>
    <row r="1139" s="211" customFormat="true" ht="15" customHeight="true" x14ac:dyDescent="0.2">
      <c r="BA1139" s="472"/>
      <c r="BB1139" s="238"/>
      <c r="BC1139" s="472"/>
      <c r="BD1139" s="472"/>
      <c r="BE1139" s="472"/>
      <c r="BF1139" s="472"/>
      <c r="BG1139" s="472"/>
      <c r="BH1139" s="472"/>
      <c r="BI1139" s="472"/>
      <c r="BJ1139" s="472"/>
      <c r="BK1139" s="472"/>
      <c r="BL1139" s="472"/>
      <c r="BM1139" s="472"/>
      <c r="BN1139" s="472"/>
      <c r="BO1139" s="472"/>
      <c r="BP1139" s="472"/>
      <c r="BQ1139" s="472"/>
      <c r="BR1139" s="472"/>
      <c r="BS1139" s="472"/>
      <c r="BT1139" s="472"/>
      <c r="BU1139" s="472"/>
    </row>
    <row r="1140" s="211" customFormat="true" ht="15" customHeight="true" x14ac:dyDescent="0.2">
      <c r="BA1140" s="472"/>
      <c r="BB1140" s="238"/>
      <c r="BC1140" s="472"/>
      <c r="BD1140" s="472"/>
      <c r="BE1140" s="472"/>
      <c r="BF1140" s="472"/>
      <c r="BG1140" s="472"/>
      <c r="BH1140" s="472"/>
      <c r="BI1140" s="472"/>
      <c r="BJ1140" s="472"/>
      <c r="BK1140" s="472"/>
      <c r="BL1140" s="472"/>
      <c r="BM1140" s="472"/>
      <c r="BN1140" s="472"/>
      <c r="BO1140" s="472"/>
      <c r="BP1140" s="472"/>
      <c r="BQ1140" s="472"/>
      <c r="BR1140" s="472"/>
      <c r="BS1140" s="472"/>
      <c r="BT1140" s="472"/>
      <c r="BU1140" s="472"/>
    </row>
    <row r="1141" s="211" customFormat="true" ht="15" customHeight="true" x14ac:dyDescent="0.2">
      <c r="BA1141" s="472"/>
      <c r="BB1141" s="238"/>
      <c r="BC1141" s="472"/>
      <c r="BD1141" s="472"/>
      <c r="BE1141" s="472"/>
      <c r="BF1141" s="472"/>
      <c r="BG1141" s="472"/>
      <c r="BH1141" s="472"/>
      <c r="BI1141" s="472"/>
      <c r="BJ1141" s="472"/>
      <c r="BK1141" s="472"/>
      <c r="BL1141" s="472"/>
      <c r="BM1141" s="472"/>
      <c r="BN1141" s="472"/>
      <c r="BO1141" s="472"/>
      <c r="BP1141" s="472"/>
      <c r="BQ1141" s="472"/>
      <c r="BR1141" s="472"/>
      <c r="BS1141" s="472"/>
      <c r="BT1141" s="472"/>
      <c r="BU1141" s="472"/>
    </row>
    <row r="1142" s="211" customFormat="true" ht="15" customHeight="true" x14ac:dyDescent="0.2">
      <c r="BA1142" s="472"/>
      <c r="BB1142" s="238"/>
      <c r="BC1142" s="472"/>
      <c r="BD1142" s="472"/>
      <c r="BE1142" s="472"/>
      <c r="BF1142" s="472"/>
      <c r="BG1142" s="472"/>
      <c r="BH1142" s="472"/>
      <c r="BI1142" s="472"/>
      <c r="BJ1142" s="472"/>
      <c r="BK1142" s="472"/>
      <c r="BL1142" s="472"/>
      <c r="BM1142" s="472"/>
      <c r="BN1142" s="472"/>
      <c r="BO1142" s="472"/>
      <c r="BP1142" s="472"/>
      <c r="BQ1142" s="472"/>
      <c r="BR1142" s="472"/>
      <c r="BS1142" s="472"/>
      <c r="BT1142" s="472"/>
      <c r="BU1142" s="472"/>
    </row>
    <row r="1143" s="211" customFormat="true" ht="15" customHeight="true" x14ac:dyDescent="0.2">
      <c r="BA1143" s="472"/>
      <c r="BB1143" s="238"/>
      <c r="BC1143" s="472"/>
      <c r="BD1143" s="472"/>
      <c r="BE1143" s="472"/>
      <c r="BF1143" s="472"/>
      <c r="BG1143" s="472"/>
      <c r="BH1143" s="472"/>
      <c r="BI1143" s="472"/>
      <c r="BJ1143" s="472"/>
      <c r="BK1143" s="472"/>
      <c r="BL1143" s="472"/>
      <c r="BM1143" s="472"/>
      <c r="BN1143" s="472"/>
      <c r="BO1143" s="472"/>
      <c r="BP1143" s="472"/>
      <c r="BQ1143" s="472"/>
      <c r="BR1143" s="472"/>
      <c r="BS1143" s="472"/>
      <c r="BT1143" s="472"/>
      <c r="BU1143" s="472"/>
    </row>
    <row r="1144" s="211" customFormat="true" ht="15" customHeight="true" x14ac:dyDescent="0.2">
      <c r="BA1144" s="472"/>
      <c r="BB1144" s="238"/>
      <c r="BC1144" s="472"/>
      <c r="BD1144" s="472"/>
      <c r="BE1144" s="472"/>
      <c r="BF1144" s="472"/>
      <c r="BG1144" s="472"/>
      <c r="BH1144" s="472"/>
      <c r="BI1144" s="472"/>
      <c r="BJ1144" s="472"/>
      <c r="BK1144" s="472"/>
      <c r="BL1144" s="472"/>
      <c r="BM1144" s="472"/>
      <c r="BN1144" s="472"/>
      <c r="BO1144" s="472"/>
      <c r="BP1144" s="472"/>
      <c r="BQ1144" s="472"/>
      <c r="BR1144" s="472"/>
      <c r="BS1144" s="472"/>
      <c r="BT1144" s="472"/>
      <c r="BU1144" s="472"/>
    </row>
    <row r="1145" s="211" customFormat="true" ht="15" customHeight="true" x14ac:dyDescent="0.2">
      <c r="BA1145" s="472"/>
      <c r="BB1145" s="238"/>
      <c r="BC1145" s="472"/>
      <c r="BD1145" s="472"/>
      <c r="BE1145" s="472"/>
      <c r="BF1145" s="472"/>
      <c r="BG1145" s="472"/>
      <c r="BH1145" s="472"/>
      <c r="BI1145" s="472"/>
      <c r="BJ1145" s="472"/>
      <c r="BK1145" s="472"/>
      <c r="BL1145" s="472"/>
      <c r="BM1145" s="472"/>
      <c r="BN1145" s="472"/>
      <c r="BO1145" s="472"/>
      <c r="BP1145" s="472"/>
      <c r="BQ1145" s="472"/>
      <c r="BR1145" s="472"/>
      <c r="BS1145" s="472"/>
      <c r="BT1145" s="472"/>
      <c r="BU1145" s="472"/>
    </row>
    <row r="1146" s="211" customFormat="true" ht="15" customHeight="true" x14ac:dyDescent="0.2">
      <c r="BA1146" s="472"/>
      <c r="BB1146" s="238"/>
      <c r="BC1146" s="472"/>
      <c r="BD1146" s="472"/>
      <c r="BE1146" s="472"/>
      <c r="BF1146" s="472"/>
      <c r="BG1146" s="472"/>
      <c r="BH1146" s="472"/>
      <c r="BI1146" s="472"/>
      <c r="BJ1146" s="472"/>
      <c r="BK1146" s="472"/>
      <c r="BL1146" s="472"/>
      <c r="BM1146" s="472"/>
      <c r="BN1146" s="472"/>
      <c r="BO1146" s="472"/>
      <c r="BP1146" s="472"/>
      <c r="BQ1146" s="472"/>
      <c r="BR1146" s="472"/>
      <c r="BS1146" s="472"/>
      <c r="BT1146" s="472"/>
      <c r="BU1146" s="472"/>
    </row>
    <row r="1147" s="211" customFormat="true" ht="15" customHeight="true" x14ac:dyDescent="0.2">
      <c r="BA1147" s="472"/>
      <c r="BB1147" s="238"/>
      <c r="BC1147" s="472"/>
      <c r="BD1147" s="472"/>
      <c r="BE1147" s="472"/>
      <c r="BF1147" s="472"/>
      <c r="BG1147" s="472"/>
      <c r="BH1147" s="472"/>
      <c r="BI1147" s="472"/>
      <c r="BJ1147" s="472"/>
      <c r="BK1147" s="472"/>
      <c r="BL1147" s="472"/>
      <c r="BM1147" s="472"/>
      <c r="BN1147" s="472"/>
      <c r="BO1147" s="472"/>
      <c r="BP1147" s="472"/>
      <c r="BQ1147" s="472"/>
      <c r="BR1147" s="472"/>
      <c r="BS1147" s="472"/>
      <c r="BT1147" s="472"/>
      <c r="BU1147" s="472"/>
    </row>
    <row r="1148" s="211" customFormat="true" ht="15" customHeight="true" x14ac:dyDescent="0.2">
      <c r="BA1148" s="472"/>
      <c r="BB1148" s="238"/>
      <c r="BC1148" s="472"/>
      <c r="BD1148" s="472"/>
      <c r="BE1148" s="472"/>
      <c r="BF1148" s="472"/>
      <c r="BG1148" s="472"/>
      <c r="BH1148" s="472"/>
      <c r="BI1148" s="472"/>
      <c r="BJ1148" s="472"/>
      <c r="BK1148" s="472"/>
      <c r="BL1148" s="472"/>
      <c r="BM1148" s="472"/>
      <c r="BN1148" s="472"/>
      <c r="BO1148" s="472"/>
      <c r="BP1148" s="472"/>
      <c r="BQ1148" s="472"/>
      <c r="BR1148" s="472"/>
      <c r="BS1148" s="472"/>
      <c r="BT1148" s="472"/>
      <c r="BU1148" s="472"/>
    </row>
    <row r="1149" s="211" customFormat="true" ht="15" customHeight="true" x14ac:dyDescent="0.2">
      <c r="BA1149" s="472"/>
      <c r="BB1149" s="238"/>
      <c r="BC1149" s="472"/>
      <c r="BD1149" s="472"/>
      <c r="BE1149" s="472"/>
      <c r="BF1149" s="472"/>
      <c r="BG1149" s="472"/>
      <c r="BH1149" s="472"/>
      <c r="BI1149" s="472"/>
      <c r="BJ1149" s="472"/>
      <c r="BK1149" s="472"/>
      <c r="BL1149" s="472"/>
      <c r="BM1149" s="472"/>
      <c r="BN1149" s="472"/>
      <c r="BO1149" s="472"/>
      <c r="BP1149" s="472"/>
      <c r="BQ1149" s="472"/>
      <c r="BR1149" s="472"/>
      <c r="BS1149" s="472"/>
      <c r="BT1149" s="472"/>
      <c r="BU1149" s="472"/>
    </row>
    <row r="1150" s="211" customFormat="true" ht="15" customHeight="true" x14ac:dyDescent="0.2">
      <c r="BA1150" s="472"/>
      <c r="BB1150" s="238"/>
      <c r="BC1150" s="472"/>
      <c r="BD1150" s="472"/>
      <c r="BE1150" s="472"/>
      <c r="BF1150" s="472"/>
      <c r="BG1150" s="472"/>
      <c r="BH1150" s="472"/>
      <c r="BI1150" s="472"/>
      <c r="BJ1150" s="472"/>
      <c r="BK1150" s="472"/>
      <c r="BL1150" s="472"/>
      <c r="BM1150" s="472"/>
      <c r="BN1150" s="472"/>
      <c r="BO1150" s="472"/>
      <c r="BP1150" s="472"/>
      <c r="BQ1150" s="472"/>
      <c r="BR1150" s="472"/>
      <c r="BS1150" s="472"/>
      <c r="BT1150" s="472"/>
      <c r="BU1150" s="472"/>
    </row>
    <row r="1151" s="211" customFormat="true" ht="15" customHeight="true" x14ac:dyDescent="0.2">
      <c r="BA1151" s="472"/>
      <c r="BB1151" s="238"/>
      <c r="BC1151" s="472"/>
      <c r="BD1151" s="472"/>
      <c r="BE1151" s="472"/>
      <c r="BF1151" s="472"/>
      <c r="BG1151" s="472"/>
      <c r="BH1151" s="472"/>
      <c r="BI1151" s="472"/>
      <c r="BJ1151" s="472"/>
      <c r="BK1151" s="472"/>
      <c r="BL1151" s="472"/>
      <c r="BM1151" s="472"/>
      <c r="BN1151" s="472"/>
      <c r="BO1151" s="472"/>
      <c r="BP1151" s="472"/>
      <c r="BQ1151" s="472"/>
      <c r="BR1151" s="472"/>
      <c r="BS1151" s="472"/>
      <c r="BT1151" s="472"/>
      <c r="BU1151" s="472"/>
    </row>
    <row r="1152" s="211" customFormat="true" ht="15" customHeight="true" x14ac:dyDescent="0.2">
      <c r="BA1152" s="472"/>
      <c r="BB1152" s="238"/>
      <c r="BC1152" s="472"/>
      <c r="BD1152" s="472"/>
      <c r="BE1152" s="472"/>
      <c r="BF1152" s="472"/>
      <c r="BG1152" s="472"/>
      <c r="BH1152" s="472"/>
      <c r="BI1152" s="472"/>
      <c r="BJ1152" s="472"/>
      <c r="BK1152" s="472"/>
      <c r="BL1152" s="472"/>
      <c r="BM1152" s="472"/>
      <c r="BN1152" s="472"/>
      <c r="BO1152" s="472"/>
      <c r="BP1152" s="472"/>
      <c r="BQ1152" s="472"/>
      <c r="BR1152" s="472"/>
      <c r="BS1152" s="472"/>
      <c r="BT1152" s="472"/>
      <c r="BU1152" s="472"/>
    </row>
    <row r="1153" s="211" customFormat="true" ht="15" customHeight="true" x14ac:dyDescent="0.2">
      <c r="BA1153" s="472"/>
      <c r="BB1153" s="238"/>
      <c r="BC1153" s="472"/>
      <c r="BD1153" s="472"/>
      <c r="BE1153" s="472"/>
      <c r="BF1153" s="472"/>
      <c r="BG1153" s="472"/>
      <c r="BH1153" s="472"/>
      <c r="BI1153" s="472"/>
      <c r="BJ1153" s="472"/>
      <c r="BK1153" s="472"/>
      <c r="BL1153" s="472"/>
      <c r="BM1153" s="472"/>
      <c r="BN1153" s="472"/>
      <c r="BO1153" s="472"/>
      <c r="BP1153" s="472"/>
      <c r="BQ1153" s="472"/>
      <c r="BR1153" s="472"/>
      <c r="BS1153" s="472"/>
      <c r="BT1153" s="472"/>
      <c r="BU1153" s="472"/>
    </row>
    <row r="1154" s="211" customFormat="true" ht="15" customHeight="true" x14ac:dyDescent="0.2">
      <c r="BA1154" s="472"/>
      <c r="BB1154" s="238"/>
      <c r="BC1154" s="472"/>
      <c r="BD1154" s="472"/>
      <c r="BE1154" s="472"/>
      <c r="BF1154" s="472"/>
      <c r="BG1154" s="472"/>
      <c r="BH1154" s="472"/>
      <c r="BI1154" s="472"/>
      <c r="BJ1154" s="472"/>
      <c r="BK1154" s="472"/>
      <c r="BL1154" s="472"/>
      <c r="BM1154" s="472"/>
      <c r="BN1154" s="472"/>
      <c r="BO1154" s="472"/>
      <c r="BP1154" s="472"/>
      <c r="BQ1154" s="472"/>
      <c r="BR1154" s="472"/>
      <c r="BS1154" s="472"/>
      <c r="BT1154" s="472"/>
      <c r="BU1154" s="472"/>
    </row>
    <row r="1155" s="211" customFormat="true" ht="15" customHeight="true" x14ac:dyDescent="0.2">
      <c r="BA1155" s="472"/>
      <c r="BB1155" s="238"/>
      <c r="BC1155" s="472"/>
      <c r="BD1155" s="472"/>
      <c r="BE1155" s="472"/>
      <c r="BF1155" s="472"/>
      <c r="BG1155" s="472"/>
      <c r="BH1155" s="472"/>
      <c r="BI1155" s="472"/>
      <c r="BJ1155" s="472"/>
      <c r="BK1155" s="472"/>
      <c r="BL1155" s="472"/>
      <c r="BM1155" s="472"/>
      <c r="BN1155" s="472"/>
      <c r="BO1155" s="472"/>
      <c r="BP1155" s="472"/>
      <c r="BQ1155" s="472"/>
      <c r="BR1155" s="472"/>
      <c r="BS1155" s="472"/>
      <c r="BT1155" s="472"/>
      <c r="BU1155" s="472"/>
    </row>
    <row r="1156" s="211" customFormat="true" ht="15" customHeight="true" x14ac:dyDescent="0.2">
      <c r="BA1156" s="472"/>
      <c r="BB1156" s="238"/>
      <c r="BC1156" s="472"/>
      <c r="BD1156" s="472"/>
      <c r="BE1156" s="472"/>
      <c r="BF1156" s="472"/>
      <c r="BG1156" s="472"/>
      <c r="BH1156" s="472"/>
      <c r="BI1156" s="472"/>
      <c r="BJ1156" s="472"/>
      <c r="BK1156" s="472"/>
      <c r="BL1156" s="472"/>
      <c r="BM1156" s="472"/>
      <c r="BN1156" s="472"/>
      <c r="BO1156" s="472"/>
      <c r="BP1156" s="472"/>
      <c r="BQ1156" s="472"/>
      <c r="BR1156" s="472"/>
      <c r="BS1156" s="472"/>
      <c r="BT1156" s="472"/>
      <c r="BU1156" s="472"/>
    </row>
    <row r="1157" s="211" customFormat="true" ht="15" customHeight="true" x14ac:dyDescent="0.2">
      <c r="BA1157" s="472"/>
      <c r="BB1157" s="238"/>
      <c r="BC1157" s="472"/>
      <c r="BD1157" s="472"/>
      <c r="BE1157" s="472"/>
      <c r="BF1157" s="472"/>
      <c r="BG1157" s="472"/>
      <c r="BH1157" s="472"/>
      <c r="BI1157" s="472"/>
      <c r="BJ1157" s="472"/>
      <c r="BK1157" s="472"/>
      <c r="BL1157" s="472"/>
      <c r="BM1157" s="472"/>
      <c r="BN1157" s="472"/>
      <c r="BO1157" s="472"/>
      <c r="BP1157" s="472"/>
      <c r="BQ1157" s="472"/>
      <c r="BR1157" s="472"/>
      <c r="BS1157" s="472"/>
      <c r="BT1157" s="472"/>
      <c r="BU1157" s="472"/>
    </row>
    <row r="1158" s="211" customFormat="true" ht="15" customHeight="true" x14ac:dyDescent="0.2">
      <c r="BA1158" s="472"/>
      <c r="BB1158" s="238"/>
      <c r="BC1158" s="472"/>
      <c r="BD1158" s="472"/>
      <c r="BE1158" s="472"/>
      <c r="BF1158" s="472"/>
      <c r="BG1158" s="472"/>
      <c r="BH1158" s="472"/>
      <c r="BI1158" s="472"/>
      <c r="BJ1158" s="472"/>
      <c r="BK1158" s="472"/>
      <c r="BL1158" s="472"/>
      <c r="BM1158" s="472"/>
      <c r="BN1158" s="472"/>
      <c r="BO1158" s="472"/>
      <c r="BP1158" s="472"/>
      <c r="BQ1158" s="472"/>
      <c r="BR1158" s="472"/>
      <c r="BS1158" s="472"/>
      <c r="BT1158" s="472"/>
      <c r="BU1158" s="472"/>
    </row>
    <row r="1159" s="211" customFormat="true" ht="15" customHeight="true" x14ac:dyDescent="0.2">
      <c r="BA1159" s="472"/>
      <c r="BB1159" s="238"/>
      <c r="BC1159" s="472"/>
      <c r="BD1159" s="472"/>
      <c r="BE1159" s="472"/>
      <c r="BF1159" s="472"/>
      <c r="BG1159" s="472"/>
      <c r="BH1159" s="472"/>
      <c r="BI1159" s="472"/>
      <c r="BJ1159" s="472"/>
      <c r="BK1159" s="472"/>
      <c r="BL1159" s="472"/>
      <c r="BM1159" s="472"/>
      <c r="BN1159" s="472"/>
      <c r="BO1159" s="472"/>
      <c r="BP1159" s="472"/>
      <c r="BQ1159" s="472"/>
      <c r="BR1159" s="472"/>
      <c r="BS1159" s="472"/>
      <c r="BT1159" s="472"/>
      <c r="BU1159" s="472"/>
    </row>
    <row r="1160" s="211" customFormat="true" ht="15" customHeight="true" x14ac:dyDescent="0.2">
      <c r="BA1160" s="472"/>
      <c r="BB1160" s="238"/>
      <c r="BC1160" s="472"/>
      <c r="BD1160" s="472"/>
      <c r="BE1160" s="472"/>
      <c r="BF1160" s="472"/>
      <c r="BG1160" s="472"/>
      <c r="BH1160" s="472"/>
      <c r="BI1160" s="472"/>
      <c r="BJ1160" s="472"/>
      <c r="BK1160" s="472"/>
      <c r="BL1160" s="472"/>
      <c r="BM1160" s="472"/>
      <c r="BN1160" s="472"/>
      <c r="BO1160" s="472"/>
      <c r="BP1160" s="472"/>
      <c r="BQ1160" s="472"/>
      <c r="BR1160" s="472"/>
      <c r="BS1160" s="472"/>
      <c r="BT1160" s="472"/>
      <c r="BU1160" s="472"/>
    </row>
    <row r="1161" s="211" customFormat="true" ht="15" customHeight="true" x14ac:dyDescent="0.2">
      <c r="BA1161" s="472"/>
      <c r="BB1161" s="238"/>
      <c r="BC1161" s="472"/>
      <c r="BD1161" s="472"/>
      <c r="BE1161" s="472"/>
      <c r="BF1161" s="472"/>
      <c r="BG1161" s="472"/>
      <c r="BH1161" s="472"/>
      <c r="BI1161" s="472"/>
      <c r="BJ1161" s="472"/>
      <c r="BK1161" s="472"/>
      <c r="BL1161" s="472"/>
      <c r="BM1161" s="472"/>
      <c r="BN1161" s="472"/>
      <c r="BO1161" s="472"/>
      <c r="BP1161" s="472"/>
      <c r="BQ1161" s="472"/>
      <c r="BR1161" s="472"/>
      <c r="BS1161" s="472"/>
      <c r="BT1161" s="472"/>
      <c r="BU1161" s="472"/>
    </row>
    <row r="1162" s="211" customFormat="true" ht="15" customHeight="true" x14ac:dyDescent="0.2">
      <c r="BA1162" s="472"/>
      <c r="BB1162" s="238"/>
      <c r="BC1162" s="472"/>
      <c r="BD1162" s="472"/>
      <c r="BE1162" s="472"/>
      <c r="BF1162" s="472"/>
      <c r="BG1162" s="472"/>
      <c r="BH1162" s="472"/>
      <c r="BI1162" s="472"/>
      <c r="BJ1162" s="472"/>
      <c r="BK1162" s="472"/>
      <c r="BL1162" s="472"/>
      <c r="BM1162" s="472"/>
      <c r="BN1162" s="472"/>
      <c r="BO1162" s="472"/>
      <c r="BP1162" s="472"/>
      <c r="BQ1162" s="472"/>
      <c r="BR1162" s="472"/>
      <c r="BS1162" s="472"/>
      <c r="BT1162" s="472"/>
      <c r="BU1162" s="472"/>
    </row>
    <row r="1163" s="211" customFormat="true" ht="15" customHeight="true" x14ac:dyDescent="0.2">
      <c r="BA1163" s="472"/>
      <c r="BB1163" s="238"/>
      <c r="BC1163" s="472"/>
      <c r="BD1163" s="472"/>
      <c r="BE1163" s="472"/>
      <c r="BF1163" s="472"/>
      <c r="BG1163" s="472"/>
      <c r="BH1163" s="472"/>
      <c r="BI1163" s="472"/>
      <c r="BJ1163" s="472"/>
      <c r="BK1163" s="472"/>
      <c r="BL1163" s="472"/>
      <c r="BM1163" s="472"/>
      <c r="BN1163" s="472"/>
      <c r="BO1163" s="472"/>
      <c r="BP1163" s="472"/>
      <c r="BQ1163" s="472"/>
      <c r="BR1163" s="472"/>
      <c r="BS1163" s="472"/>
      <c r="BT1163" s="472"/>
      <c r="BU1163" s="472"/>
    </row>
    <row r="1164" s="211" customFormat="true" ht="15" customHeight="true" x14ac:dyDescent="0.2">
      <c r="BA1164" s="472"/>
      <c r="BB1164" s="238"/>
      <c r="BC1164" s="472"/>
      <c r="BD1164" s="472"/>
      <c r="BE1164" s="472"/>
      <c r="BF1164" s="472"/>
      <c r="BG1164" s="472"/>
      <c r="BH1164" s="472"/>
      <c r="BI1164" s="472"/>
      <c r="BJ1164" s="472"/>
      <c r="BK1164" s="472"/>
      <c r="BL1164" s="472"/>
      <c r="BM1164" s="472"/>
      <c r="BN1164" s="472"/>
      <c r="BO1164" s="472"/>
      <c r="BP1164" s="472"/>
      <c r="BQ1164" s="472"/>
      <c r="BR1164" s="472"/>
      <c r="BS1164" s="472"/>
      <c r="BT1164" s="472"/>
      <c r="BU1164" s="472"/>
    </row>
    <row r="1165" s="211" customFormat="true" ht="15" customHeight="true" x14ac:dyDescent="0.2">
      <c r="BA1165" s="472"/>
      <c r="BB1165" s="238"/>
      <c r="BC1165" s="472"/>
      <c r="BD1165" s="472"/>
      <c r="BE1165" s="472"/>
      <c r="BF1165" s="472"/>
      <c r="BG1165" s="472"/>
      <c r="BH1165" s="472"/>
      <c r="BI1165" s="472"/>
      <c r="BJ1165" s="472"/>
      <c r="BK1165" s="472"/>
      <c r="BL1165" s="472"/>
      <c r="BM1165" s="472"/>
      <c r="BN1165" s="472"/>
      <c r="BO1165" s="472"/>
      <c r="BP1165" s="472"/>
      <c r="BQ1165" s="472"/>
      <c r="BR1165" s="472"/>
      <c r="BS1165" s="472"/>
      <c r="BT1165" s="472"/>
      <c r="BU1165" s="472"/>
    </row>
    <row r="1166" s="211" customFormat="true" ht="15" customHeight="true" x14ac:dyDescent="0.2">
      <c r="BA1166" s="472"/>
      <c r="BB1166" s="238"/>
      <c r="BC1166" s="472"/>
      <c r="BD1166" s="472"/>
      <c r="BE1166" s="472"/>
      <c r="BF1166" s="472"/>
      <c r="BG1166" s="472"/>
      <c r="BH1166" s="472"/>
      <c r="BI1166" s="472"/>
      <c r="BJ1166" s="472"/>
      <c r="BK1166" s="472"/>
      <c r="BL1166" s="472"/>
      <c r="BM1166" s="472"/>
      <c r="BN1166" s="472"/>
      <c r="BO1166" s="472"/>
      <c r="BP1166" s="472"/>
      <c r="BQ1166" s="472"/>
      <c r="BR1166" s="472"/>
      <c r="BS1166" s="472"/>
      <c r="BT1166" s="472"/>
      <c r="BU1166" s="472"/>
    </row>
    <row r="1167" s="211" customFormat="true" ht="15" customHeight="true" x14ac:dyDescent="0.2">
      <c r="BA1167" s="472"/>
      <c r="BB1167" s="238"/>
      <c r="BC1167" s="472"/>
      <c r="BD1167" s="472"/>
      <c r="BE1167" s="472"/>
      <c r="BF1167" s="472"/>
      <c r="BG1167" s="472"/>
      <c r="BH1167" s="472"/>
      <c r="BI1167" s="472"/>
      <c r="BJ1167" s="472"/>
      <c r="BK1167" s="472"/>
      <c r="BL1167" s="472"/>
      <c r="BM1167" s="472"/>
      <c r="BN1167" s="472"/>
      <c r="BO1167" s="472"/>
      <c r="BP1167" s="472"/>
      <c r="BQ1167" s="472"/>
      <c r="BR1167" s="472"/>
      <c r="BS1167" s="472"/>
      <c r="BT1167" s="472"/>
      <c r="BU1167" s="472"/>
    </row>
    <row r="1168" s="211" customFormat="true" ht="15" customHeight="true" x14ac:dyDescent="0.2">
      <c r="BA1168" s="472"/>
      <c r="BB1168" s="238"/>
      <c r="BC1168" s="472"/>
      <c r="BD1168" s="472"/>
      <c r="BE1168" s="472"/>
      <c r="BF1168" s="472"/>
      <c r="BG1168" s="472"/>
      <c r="BH1168" s="472"/>
      <c r="BI1168" s="472"/>
      <c r="BJ1168" s="472"/>
      <c r="BK1168" s="472"/>
      <c r="BL1168" s="472"/>
      <c r="BM1168" s="472"/>
      <c r="BN1168" s="472"/>
      <c r="BO1168" s="472"/>
      <c r="BP1168" s="472"/>
      <c r="BQ1168" s="472"/>
      <c r="BR1168" s="472"/>
      <c r="BS1168" s="472"/>
      <c r="BT1168" s="472"/>
      <c r="BU1168" s="472"/>
    </row>
    <row r="1169" s="211" customFormat="true" ht="15" customHeight="true" x14ac:dyDescent="0.2">
      <c r="BA1169" s="472"/>
      <c r="BB1169" s="238"/>
      <c r="BC1169" s="472"/>
      <c r="BD1169" s="472"/>
      <c r="BE1169" s="472"/>
      <c r="BF1169" s="472"/>
      <c r="BG1169" s="472"/>
      <c r="BH1169" s="472"/>
      <c r="BI1169" s="472"/>
      <c r="BJ1169" s="472"/>
      <c r="BK1169" s="472"/>
      <c r="BL1169" s="472"/>
      <c r="BM1169" s="472"/>
      <c r="BN1169" s="472"/>
      <c r="BO1169" s="472"/>
      <c r="BP1169" s="472"/>
      <c r="BQ1169" s="472"/>
      <c r="BR1169" s="472"/>
      <c r="BS1169" s="472"/>
      <c r="BT1169" s="472"/>
      <c r="BU1169" s="472"/>
    </row>
    <row r="1170" s="211" customFormat="true" ht="15" customHeight="true" x14ac:dyDescent="0.2">
      <c r="A1170" s="312"/>
      <c r="B1170" s="660"/>
      <c r="C1170" s="661"/>
      <c r="D1170" s="661"/>
      <c r="E1170" s="661"/>
      <c r="F1170" s="661"/>
      <c r="G1170" s="661"/>
      <c r="H1170" s="661"/>
      <c r="I1170" s="661"/>
      <c r="J1170" s="661"/>
      <c r="K1170" s="661"/>
      <c r="L1170" s="661"/>
      <c r="M1170" s="661"/>
      <c r="N1170" s="661"/>
      <c r="O1170" s="661"/>
      <c r="P1170" s="661"/>
      <c r="Q1170" s="661"/>
      <c r="R1170" s="661"/>
      <c r="S1170" s="661"/>
      <c r="T1170" s="661"/>
      <c r="U1170" s="661"/>
      <c r="BA1170" s="472"/>
      <c r="BB1170" s="238"/>
      <c r="BC1170" s="472"/>
      <c r="BD1170" s="472"/>
      <c r="BE1170" s="472"/>
      <c r="BF1170" s="472"/>
      <c r="BG1170" s="472"/>
      <c r="BH1170" s="472"/>
      <c r="BI1170" s="472"/>
      <c r="BJ1170" s="472"/>
      <c r="BK1170" s="472"/>
      <c r="BL1170" s="472"/>
      <c r="BM1170" s="472"/>
      <c r="BN1170" s="472"/>
      <c r="BO1170" s="472"/>
      <c r="BP1170" s="472"/>
      <c r="BQ1170" s="472"/>
      <c r="BR1170" s="472"/>
      <c r="BS1170" s="472"/>
      <c r="BT1170" s="472"/>
      <c r="BU1170" s="472"/>
    </row>
    <row r="1171" s="211" customFormat="true" ht="15" customHeight="true" x14ac:dyDescent="0.2">
      <c r="A1171" s="312"/>
      <c r="B1171" s="660"/>
      <c r="C1171" s="661"/>
      <c r="D1171" s="661"/>
      <c r="E1171" s="661"/>
      <c r="F1171" s="661"/>
      <c r="G1171" s="661"/>
      <c r="H1171" s="661"/>
      <c r="I1171" s="661"/>
      <c r="J1171" s="661"/>
      <c r="K1171" s="661"/>
      <c r="L1171" s="661"/>
      <c r="M1171" s="661"/>
      <c r="N1171" s="661"/>
      <c r="O1171" s="661"/>
      <c r="P1171" s="661"/>
      <c r="Q1171" s="661"/>
      <c r="R1171" s="661"/>
      <c r="S1171" s="661"/>
      <c r="T1171" s="661"/>
      <c r="U1171" s="661"/>
      <c r="BA1171" s="472"/>
      <c r="BB1171" s="238"/>
      <c r="BC1171" s="472"/>
      <c r="BD1171" s="472"/>
      <c r="BE1171" s="472"/>
      <c r="BF1171" s="472"/>
      <c r="BG1171" s="472"/>
      <c r="BH1171" s="472"/>
      <c r="BI1171" s="472"/>
      <c r="BJ1171" s="472"/>
      <c r="BK1171" s="472"/>
      <c r="BL1171" s="472"/>
      <c r="BM1171" s="472"/>
      <c r="BN1171" s="472"/>
      <c r="BO1171" s="472"/>
      <c r="BP1171" s="472"/>
      <c r="BQ1171" s="472"/>
      <c r="BR1171" s="472"/>
      <c r="BS1171" s="472"/>
      <c r="BT1171" s="472"/>
      <c r="BU1171" s="472"/>
    </row>
    <row r="1172" s="211" customFormat="true" ht="15" customHeight="true" x14ac:dyDescent="0.2">
      <c r="A1172" s="312"/>
      <c r="B1172" s="660"/>
      <c r="C1172" s="661"/>
      <c r="D1172" s="661"/>
      <c r="E1172" s="661"/>
      <c r="F1172" s="661"/>
      <c r="G1172" s="661"/>
      <c r="H1172" s="661"/>
      <c r="I1172" s="661"/>
      <c r="J1172" s="661"/>
      <c r="K1172" s="661"/>
      <c r="L1172" s="661"/>
      <c r="M1172" s="661"/>
      <c r="N1172" s="661"/>
      <c r="O1172" s="661"/>
      <c r="P1172" s="661"/>
      <c r="Q1172" s="661"/>
      <c r="R1172" s="661"/>
      <c r="S1172" s="661"/>
      <c r="T1172" s="661"/>
      <c r="U1172" s="661"/>
      <c r="BA1172" s="472"/>
      <c r="BB1172" s="238"/>
      <c r="BC1172" s="472"/>
      <c r="BD1172" s="472"/>
      <c r="BE1172" s="472"/>
      <c r="BF1172" s="472"/>
      <c r="BG1172" s="472"/>
      <c r="BH1172" s="472"/>
      <c r="BI1172" s="472"/>
      <c r="BJ1172" s="472"/>
      <c r="BK1172" s="472"/>
      <c r="BL1172" s="472"/>
      <c r="BM1172" s="472"/>
      <c r="BN1172" s="472"/>
      <c r="BO1172" s="472"/>
      <c r="BP1172" s="472"/>
      <c r="BQ1172" s="472"/>
      <c r="BR1172" s="472"/>
      <c r="BS1172" s="472"/>
      <c r="BT1172" s="472"/>
      <c r="BU1172" s="472"/>
    </row>
    <row r="1173" s="211" customFormat="true" ht="15" customHeight="true" x14ac:dyDescent="0.2">
      <c r="A1173" s="312"/>
      <c r="B1173" s="660"/>
      <c r="C1173" s="661"/>
      <c r="D1173" s="661"/>
      <c r="E1173" s="661"/>
      <c r="F1173" s="661"/>
      <c r="G1173" s="661"/>
      <c r="H1173" s="661"/>
      <c r="I1173" s="661"/>
      <c r="J1173" s="661"/>
      <c r="K1173" s="661"/>
      <c r="L1173" s="661"/>
      <c r="M1173" s="661"/>
      <c r="N1173" s="661"/>
      <c r="O1173" s="661"/>
      <c r="P1173" s="661"/>
      <c r="Q1173" s="661"/>
      <c r="R1173" s="661"/>
      <c r="S1173" s="661"/>
      <c r="T1173" s="661"/>
      <c r="U1173" s="661"/>
      <c r="BA1173" s="472"/>
      <c r="BB1173" s="238"/>
      <c r="BC1173" s="472"/>
      <c r="BD1173" s="472"/>
      <c r="BE1173" s="472"/>
      <c r="BF1173" s="472"/>
      <c r="BG1173" s="472"/>
      <c r="BH1173" s="472"/>
      <c r="BI1173" s="472"/>
      <c r="BJ1173" s="472"/>
      <c r="BK1173" s="472"/>
      <c r="BL1173" s="472"/>
      <c r="BM1173" s="472"/>
      <c r="BN1173" s="472"/>
      <c r="BO1173" s="472"/>
      <c r="BP1173" s="472"/>
      <c r="BQ1173" s="472"/>
      <c r="BR1173" s="472"/>
      <c r="BS1173" s="472"/>
      <c r="BT1173" s="472"/>
      <c r="BU1173" s="472"/>
    </row>
    <row r="1174" s="211" customFormat="true" ht="15" customHeight="true" x14ac:dyDescent="0.2">
      <c r="A1174" s="312"/>
      <c r="B1174" s="660"/>
      <c r="C1174" s="661"/>
      <c r="D1174" s="661"/>
      <c r="E1174" s="661"/>
      <c r="F1174" s="661"/>
      <c r="G1174" s="661"/>
      <c r="H1174" s="661"/>
      <c r="I1174" s="661"/>
      <c r="J1174" s="661"/>
      <c r="K1174" s="661"/>
      <c r="L1174" s="661"/>
      <c r="M1174" s="661"/>
      <c r="N1174" s="661"/>
      <c r="O1174" s="661"/>
      <c r="P1174" s="661"/>
      <c r="Q1174" s="661"/>
      <c r="R1174" s="661"/>
      <c r="S1174" s="661"/>
      <c r="T1174" s="661"/>
      <c r="U1174" s="661"/>
      <c r="BA1174" s="472"/>
      <c r="BB1174" s="238"/>
      <c r="BC1174" s="472"/>
      <c r="BD1174" s="472"/>
      <c r="BE1174" s="472"/>
      <c r="BF1174" s="472"/>
      <c r="BG1174" s="472"/>
      <c r="BH1174" s="472"/>
      <c r="BI1174" s="472"/>
      <c r="BJ1174" s="472"/>
      <c r="BK1174" s="472"/>
      <c r="BL1174" s="472"/>
      <c r="BM1174" s="472"/>
      <c r="BN1174" s="472"/>
      <c r="BO1174" s="472"/>
      <c r="BP1174" s="472"/>
      <c r="BQ1174" s="472"/>
      <c r="BR1174" s="472"/>
      <c r="BS1174" s="472"/>
      <c r="BT1174" s="472"/>
      <c r="BU1174" s="472"/>
    </row>
    <row r="1175" s="211" customFormat="true" ht="15" customHeight="true" x14ac:dyDescent="0.2">
      <c r="A1175" s="312"/>
      <c r="B1175" s="660"/>
      <c r="C1175" s="661"/>
      <c r="D1175" s="661"/>
      <c r="E1175" s="661"/>
      <c r="F1175" s="661"/>
      <c r="G1175" s="661"/>
      <c r="H1175" s="661"/>
      <c r="I1175" s="661"/>
      <c r="J1175" s="661"/>
      <c r="K1175" s="661"/>
      <c r="L1175" s="661"/>
      <c r="M1175" s="661"/>
      <c r="N1175" s="661"/>
      <c r="O1175" s="661"/>
      <c r="P1175" s="661"/>
      <c r="Q1175" s="661"/>
      <c r="R1175" s="661"/>
      <c r="S1175" s="661"/>
      <c r="T1175" s="661"/>
      <c r="U1175" s="661"/>
      <c r="BA1175" s="472"/>
      <c r="BB1175" s="238"/>
      <c r="BC1175" s="472"/>
      <c r="BD1175" s="472"/>
      <c r="BE1175" s="472"/>
      <c r="BF1175" s="472"/>
      <c r="BG1175" s="472"/>
      <c r="BH1175" s="472"/>
      <c r="BI1175" s="472"/>
      <c r="BJ1175" s="472"/>
      <c r="BK1175" s="472"/>
      <c r="BL1175" s="472"/>
      <c r="BM1175" s="472"/>
      <c r="BN1175" s="472"/>
      <c r="BO1175" s="472"/>
      <c r="BP1175" s="472"/>
      <c r="BQ1175" s="472"/>
      <c r="BR1175" s="472"/>
      <c r="BS1175" s="472"/>
      <c r="BT1175" s="472"/>
      <c r="BU1175" s="472"/>
    </row>
    <row r="1176" s="211" customFormat="true" ht="15" customHeight="true" x14ac:dyDescent="0.2">
      <c r="A1176" s="662"/>
      <c r="B1176" s="312"/>
      <c r="C1176" s="663"/>
      <c r="D1176" s="664"/>
      <c r="E1176" s="664"/>
      <c r="F1176" s="664"/>
      <c r="G1176" s="664"/>
      <c r="H1176" s="663"/>
      <c r="I1176" s="664"/>
      <c r="J1176" s="664"/>
      <c r="K1176" s="664"/>
      <c r="L1176" s="664"/>
      <c r="M1176" s="663"/>
      <c r="N1176" s="664"/>
      <c r="O1176" s="664"/>
      <c r="P1176" s="664"/>
      <c r="Q1176" s="664"/>
      <c r="R1176" s="663"/>
      <c r="S1176" s="664"/>
      <c r="T1176" s="664"/>
      <c r="U1176" s="664"/>
      <c r="BA1176" s="472"/>
      <c r="BB1176" s="238"/>
      <c r="BC1176" s="472"/>
      <c r="BD1176" s="472"/>
      <c r="BE1176" s="472"/>
      <c r="BF1176" s="472"/>
      <c r="BG1176" s="472"/>
      <c r="BH1176" s="472"/>
      <c r="BI1176" s="472"/>
      <c r="BJ1176" s="472"/>
      <c r="BK1176" s="472"/>
      <c r="BL1176" s="472"/>
      <c r="BM1176" s="472"/>
      <c r="BN1176" s="472"/>
      <c r="BO1176" s="472"/>
      <c r="BP1176" s="472"/>
      <c r="BQ1176" s="472"/>
      <c r="BR1176" s="472"/>
      <c r="BS1176" s="472"/>
      <c r="BT1176" s="472"/>
      <c r="BU1176" s="472"/>
    </row>
    <row r="1177" s="211" customFormat="true" ht="15" customHeight="true" x14ac:dyDescent="0.2">
      <c r="A1177" s="664"/>
      <c r="B1177" s="664"/>
      <c r="C1177" s="663"/>
      <c r="D1177" s="663"/>
      <c r="E1177" s="663"/>
      <c r="F1177" s="663"/>
      <c r="G1177" s="663"/>
      <c r="H1177" s="663"/>
      <c r="I1177" s="663"/>
      <c r="J1177" s="663"/>
      <c r="K1177" s="663"/>
      <c r="L1177" s="663"/>
      <c r="M1177" s="663"/>
      <c r="N1177" s="663"/>
      <c r="O1177" s="663"/>
      <c r="P1177" s="663"/>
      <c r="Q1177" s="663"/>
      <c r="R1177" s="663"/>
      <c r="S1177" s="663"/>
      <c r="T1177" s="663"/>
      <c r="U1177" s="663"/>
      <c r="BA1177" s="472"/>
      <c r="BB1177" s="238"/>
      <c r="BC1177" s="472"/>
      <c r="BD1177" s="472"/>
      <c r="BE1177" s="472"/>
      <c r="BF1177" s="472"/>
      <c r="BG1177" s="472"/>
      <c r="BH1177" s="472"/>
      <c r="BI1177" s="472"/>
      <c r="BJ1177" s="472"/>
      <c r="BK1177" s="472"/>
      <c r="BL1177" s="472"/>
      <c r="BM1177" s="472"/>
      <c r="BN1177" s="472"/>
      <c r="BO1177" s="472"/>
      <c r="BP1177" s="472"/>
      <c r="BQ1177" s="472"/>
      <c r="BR1177" s="472"/>
      <c r="BS1177" s="472"/>
      <c r="BT1177" s="472"/>
      <c r="BU1177" s="472"/>
    </row>
    <row r="1178" s="211" customFormat="true" ht="15" customHeight="true" x14ac:dyDescent="0.2">
      <c r="BA1178" s="472"/>
      <c r="BB1178" s="238"/>
      <c r="BC1178" s="472"/>
      <c r="BD1178" s="472"/>
      <c r="BE1178" s="472"/>
      <c r="BF1178" s="472"/>
      <c r="BG1178" s="472"/>
      <c r="BH1178" s="472"/>
      <c r="BI1178" s="472"/>
      <c r="BJ1178" s="472"/>
      <c r="BK1178" s="472"/>
      <c r="BL1178" s="472"/>
      <c r="BM1178" s="472"/>
      <c r="BN1178" s="472"/>
      <c r="BO1178" s="472"/>
      <c r="BP1178" s="472"/>
      <c r="BQ1178" s="472"/>
      <c r="BR1178" s="472"/>
      <c r="BS1178" s="472"/>
      <c r="BT1178" s="472"/>
      <c r="BU1178" s="472"/>
    </row>
    <row r="1179" s="211" customFormat="true" ht="15" customHeight="true" x14ac:dyDescent="0.2">
      <c r="BA1179" s="472"/>
      <c r="BB1179" s="238"/>
      <c r="BC1179" s="472"/>
      <c r="BD1179" s="472"/>
      <c r="BE1179" s="472"/>
      <c r="BF1179" s="472"/>
      <c r="BG1179" s="472"/>
      <c r="BH1179" s="472"/>
      <c r="BI1179" s="472"/>
      <c r="BJ1179" s="472"/>
      <c r="BK1179" s="472"/>
      <c r="BL1179" s="472"/>
      <c r="BM1179" s="472"/>
      <c r="BN1179" s="472"/>
      <c r="BO1179" s="472"/>
      <c r="BP1179" s="472"/>
      <c r="BQ1179" s="472"/>
      <c r="BR1179" s="472"/>
      <c r="BS1179" s="472"/>
      <c r="BT1179" s="472"/>
      <c r="BU1179" s="472"/>
    </row>
    <row r="1180" s="211" customFormat="true" ht="15" customHeight="true" x14ac:dyDescent="0.2">
      <c r="BA1180" s="472"/>
      <c r="BB1180" s="238"/>
      <c r="BC1180" s="472"/>
      <c r="BD1180" s="472"/>
      <c r="BE1180" s="472"/>
      <c r="BF1180" s="472"/>
      <c r="BG1180" s="472"/>
      <c r="BH1180" s="472"/>
      <c r="BI1180" s="472"/>
      <c r="BJ1180" s="472"/>
      <c r="BK1180" s="472"/>
      <c r="BL1180" s="472"/>
      <c r="BM1180" s="472"/>
      <c r="BN1180" s="472"/>
      <c r="BO1180" s="472"/>
      <c r="BP1180" s="472"/>
      <c r="BQ1180" s="472"/>
      <c r="BR1180" s="472"/>
      <c r="BS1180" s="472"/>
      <c r="BT1180" s="472"/>
      <c r="BU1180" s="472"/>
    </row>
    <row r="1181" s="211" customFormat="true" ht="15" customHeight="true" x14ac:dyDescent="0.2">
      <c r="BA1181" s="472"/>
      <c r="BB1181" s="238"/>
      <c r="BC1181" s="472"/>
      <c r="BD1181" s="472"/>
      <c r="BE1181" s="472"/>
      <c r="BF1181" s="472"/>
      <c r="BG1181" s="472"/>
      <c r="BH1181" s="472"/>
      <c r="BI1181" s="472"/>
      <c r="BJ1181" s="472"/>
      <c r="BK1181" s="472"/>
      <c r="BL1181" s="472"/>
      <c r="BM1181" s="472"/>
      <c r="BN1181" s="472"/>
      <c r="BO1181" s="472"/>
      <c r="BP1181" s="472"/>
      <c r="BQ1181" s="472"/>
      <c r="BR1181" s="472"/>
      <c r="BS1181" s="472"/>
      <c r="BT1181" s="472"/>
      <c r="BU1181" s="472"/>
    </row>
    <row r="1182" s="211" customFormat="true" ht="15" customHeight="true" x14ac:dyDescent="0.2">
      <c r="BA1182" s="472"/>
      <c r="BB1182" s="238"/>
      <c r="BC1182" s="472"/>
      <c r="BD1182" s="472"/>
      <c r="BE1182" s="472"/>
      <c r="BF1182" s="472"/>
      <c r="BG1182" s="472"/>
      <c r="BH1182" s="472"/>
      <c r="BI1182" s="472"/>
      <c r="BJ1182" s="472"/>
      <c r="BK1182" s="472"/>
      <c r="BL1182" s="472"/>
      <c r="BM1182" s="472"/>
      <c r="BN1182" s="472"/>
      <c r="BO1182" s="472"/>
      <c r="BP1182" s="472"/>
      <c r="BQ1182" s="472"/>
      <c r="BR1182" s="472"/>
      <c r="BS1182" s="472"/>
      <c r="BT1182" s="472"/>
      <c r="BU1182" s="472"/>
    </row>
    <row r="1183" s="211" customFormat="true" ht="15" customHeight="true" x14ac:dyDescent="0.2">
      <c r="BA1183" s="472"/>
      <c r="BB1183" s="238"/>
      <c r="BC1183" s="472"/>
      <c r="BD1183" s="472"/>
      <c r="BE1183" s="472"/>
      <c r="BF1183" s="472"/>
      <c r="BG1183" s="472"/>
      <c r="BH1183" s="472"/>
      <c r="BI1183" s="472"/>
      <c r="BJ1183" s="472"/>
      <c r="BK1183" s="472"/>
      <c r="BL1183" s="472"/>
      <c r="BM1183" s="472"/>
      <c r="BN1183" s="472"/>
      <c r="BO1183" s="472"/>
      <c r="BP1183" s="472"/>
      <c r="BQ1183" s="472"/>
      <c r="BR1183" s="472"/>
      <c r="BS1183" s="472"/>
      <c r="BT1183" s="472"/>
      <c r="BU1183" s="472"/>
    </row>
    <row r="1184" s="211" customFormat="true" ht="15" customHeight="true" x14ac:dyDescent="0.2">
      <c r="BA1184" s="472"/>
      <c r="BB1184" s="238"/>
      <c r="BC1184" s="472"/>
      <c r="BD1184" s="472"/>
      <c r="BE1184" s="472"/>
      <c r="BF1184" s="472"/>
      <c r="BG1184" s="472"/>
      <c r="BH1184" s="472"/>
      <c r="BI1184" s="472"/>
      <c r="BJ1184" s="472"/>
      <c r="BK1184" s="472"/>
      <c r="BL1184" s="472"/>
      <c r="BM1184" s="472"/>
      <c r="BN1184" s="472"/>
      <c r="BO1184" s="472"/>
      <c r="BP1184" s="472"/>
      <c r="BQ1184" s="472"/>
      <c r="BR1184" s="472"/>
      <c r="BS1184" s="472"/>
      <c r="BT1184" s="472"/>
      <c r="BU1184" s="472"/>
    </row>
    <row r="1185" s="211" customFormat="true" ht="15" customHeight="true" x14ac:dyDescent="0.2">
      <c r="BA1185" s="472"/>
      <c r="BB1185" s="238"/>
      <c r="BC1185" s="472"/>
      <c r="BD1185" s="472"/>
      <c r="BE1185" s="472"/>
      <c r="BF1185" s="472"/>
      <c r="BG1185" s="472"/>
      <c r="BH1185" s="472"/>
      <c r="BI1185" s="472"/>
      <c r="BJ1185" s="472"/>
      <c r="BK1185" s="472"/>
      <c r="BL1185" s="472"/>
      <c r="BM1185" s="472"/>
      <c r="BN1185" s="472"/>
      <c r="BO1185" s="472"/>
      <c r="BP1185" s="472"/>
      <c r="BQ1185" s="472"/>
      <c r="BR1185" s="472"/>
      <c r="BS1185" s="472"/>
      <c r="BT1185" s="472"/>
      <c r="BU1185" s="472"/>
    </row>
    <row r="1186" s="211" customFormat="true" ht="15" customHeight="true" x14ac:dyDescent="0.2">
      <c r="BA1186" s="472"/>
      <c r="BB1186" s="238"/>
      <c r="BC1186" s="472"/>
      <c r="BD1186" s="472"/>
      <c r="BE1186" s="472"/>
      <c r="BF1186" s="472"/>
      <c r="BG1186" s="472"/>
      <c r="BH1186" s="472"/>
      <c r="BI1186" s="472"/>
      <c r="BJ1186" s="472"/>
      <c r="BK1186" s="472"/>
      <c r="BL1186" s="472"/>
      <c r="BM1186" s="472"/>
      <c r="BN1186" s="472"/>
      <c r="BO1186" s="472"/>
      <c r="BP1186" s="472"/>
      <c r="BQ1186" s="472"/>
      <c r="BR1186" s="472"/>
      <c r="BS1186" s="472"/>
      <c r="BT1186" s="472"/>
      <c r="BU1186" s="472"/>
    </row>
    <row r="1187" s="211" customFormat="true" ht="15" customHeight="true" x14ac:dyDescent="0.2">
      <c r="BA1187" s="472"/>
      <c r="BB1187" s="238"/>
      <c r="BC1187" s="472"/>
      <c r="BD1187" s="472"/>
      <c r="BE1187" s="472"/>
      <c r="BF1187" s="472"/>
      <c r="BG1187" s="472"/>
      <c r="BH1187" s="472"/>
      <c r="BI1187" s="472"/>
      <c r="BJ1187" s="472"/>
      <c r="BK1187" s="472"/>
      <c r="BL1187" s="472"/>
      <c r="BM1187" s="472"/>
      <c r="BN1187" s="472"/>
      <c r="BO1187" s="472"/>
      <c r="BP1187" s="472"/>
      <c r="BQ1187" s="472"/>
      <c r="BR1187" s="472"/>
      <c r="BS1187" s="472"/>
      <c r="BT1187" s="472"/>
      <c r="BU1187" s="472"/>
    </row>
    <row r="1188" s="211" customFormat="true" ht="15" customHeight="true" x14ac:dyDescent="0.2">
      <c r="BA1188" s="472"/>
      <c r="BB1188" s="238"/>
      <c r="BC1188" s="472"/>
      <c r="BD1188" s="472"/>
      <c r="BE1188" s="472"/>
      <c r="BF1188" s="472"/>
      <c r="BG1188" s="472"/>
      <c r="BH1188" s="472"/>
      <c r="BI1188" s="472"/>
      <c r="BJ1188" s="472"/>
      <c r="BK1188" s="472"/>
      <c r="BL1188" s="472"/>
      <c r="BM1188" s="472"/>
      <c r="BN1188" s="472"/>
      <c r="BO1188" s="472"/>
      <c r="BP1188" s="472"/>
      <c r="BQ1188" s="472"/>
      <c r="BR1188" s="472"/>
      <c r="BS1188" s="472"/>
      <c r="BT1188" s="472"/>
      <c r="BU1188" s="472"/>
    </row>
    <row r="1189" s="211" customFormat="true" ht="15" customHeight="true" x14ac:dyDescent="0.2">
      <c r="BA1189" s="472"/>
      <c r="BB1189" s="238"/>
      <c r="BC1189" s="472"/>
      <c r="BD1189" s="472"/>
      <c r="BE1189" s="472"/>
      <c r="BF1189" s="472"/>
      <c r="BG1189" s="472"/>
      <c r="BH1189" s="472"/>
      <c r="BI1189" s="472"/>
      <c r="BJ1189" s="472"/>
      <c r="BK1189" s="472"/>
      <c r="BL1189" s="472"/>
      <c r="BM1189" s="472"/>
      <c r="BN1189" s="472"/>
      <c r="BO1189" s="472"/>
      <c r="BP1189" s="472"/>
      <c r="BQ1189" s="472"/>
      <c r="BR1189" s="472"/>
      <c r="BS1189" s="472"/>
      <c r="BT1189" s="472"/>
      <c r="BU1189" s="472"/>
    </row>
    <row r="1190" s="211" customFormat="true" ht="15" customHeight="true" x14ac:dyDescent="0.2">
      <c r="BA1190" s="472"/>
      <c r="BB1190" s="238"/>
      <c r="BC1190" s="472"/>
      <c r="BD1190" s="472"/>
      <c r="BE1190" s="472"/>
      <c r="BF1190" s="472"/>
      <c r="BG1190" s="472"/>
      <c r="BH1190" s="472"/>
      <c r="BI1190" s="472"/>
      <c r="BJ1190" s="472"/>
      <c r="BK1190" s="472"/>
      <c r="BL1190" s="472"/>
      <c r="BM1190" s="472"/>
      <c r="BN1190" s="472"/>
      <c r="BO1190" s="472"/>
      <c r="BP1190" s="472"/>
      <c r="BQ1190" s="472"/>
      <c r="BR1190" s="472"/>
      <c r="BS1190" s="472"/>
      <c r="BT1190" s="472"/>
      <c r="BU1190" s="472"/>
    </row>
    <row r="1191" s="211" customFormat="true" ht="15" customHeight="true" x14ac:dyDescent="0.2">
      <c r="BA1191" s="472"/>
      <c r="BB1191" s="238"/>
      <c r="BC1191" s="472"/>
      <c r="BD1191" s="472"/>
      <c r="BE1191" s="472"/>
      <c r="BF1191" s="472"/>
      <c r="BG1191" s="472"/>
      <c r="BH1191" s="472"/>
      <c r="BI1191" s="472"/>
      <c r="BJ1191" s="472"/>
      <c r="BK1191" s="472"/>
      <c r="BL1191" s="472"/>
      <c r="BM1191" s="472"/>
      <c r="BN1191" s="472"/>
      <c r="BO1191" s="472"/>
      <c r="BP1191" s="472"/>
      <c r="BQ1191" s="472"/>
      <c r="BR1191" s="472"/>
      <c r="BS1191" s="472"/>
      <c r="BT1191" s="472"/>
      <c r="BU1191" s="472"/>
    </row>
    <row r="1192" s="211" customFormat="true" ht="15" customHeight="true" x14ac:dyDescent="0.2">
      <c r="BA1192" s="472"/>
      <c r="BB1192" s="238"/>
      <c r="BC1192" s="472"/>
      <c r="BD1192" s="472"/>
      <c r="BE1192" s="472"/>
      <c r="BF1192" s="472"/>
      <c r="BG1192" s="472"/>
      <c r="BH1192" s="472"/>
      <c r="BI1192" s="472"/>
      <c r="BJ1192" s="472"/>
      <c r="BK1192" s="472"/>
      <c r="BL1192" s="472"/>
      <c r="BM1192" s="472"/>
      <c r="BN1192" s="472"/>
      <c r="BO1192" s="472"/>
      <c r="BP1192" s="472"/>
      <c r="BQ1192" s="472"/>
      <c r="BR1192" s="472"/>
      <c r="BS1192" s="472"/>
      <c r="BT1192" s="472"/>
      <c r="BU1192" s="472"/>
    </row>
    <row r="1193" s="211" customFormat="true" ht="15" customHeight="true" x14ac:dyDescent="0.2">
      <c r="BA1193" s="472"/>
      <c r="BB1193" s="238"/>
      <c r="BC1193" s="472"/>
      <c r="BD1193" s="472"/>
      <c r="BE1193" s="472"/>
      <c r="BF1193" s="472"/>
      <c r="BG1193" s="472"/>
      <c r="BH1193" s="472"/>
      <c r="BI1193" s="472"/>
      <c r="BJ1193" s="472"/>
      <c r="BK1193" s="472"/>
      <c r="BL1193" s="472"/>
      <c r="BM1193" s="472"/>
      <c r="BN1193" s="472"/>
      <c r="BO1193" s="472"/>
      <c r="BP1193" s="472"/>
      <c r="BQ1193" s="472"/>
      <c r="BR1193" s="472"/>
      <c r="BS1193" s="472"/>
      <c r="BT1193" s="472"/>
      <c r="BU1193" s="472"/>
    </row>
    <row r="1194" s="211" customFormat="true" ht="15" customHeight="true" x14ac:dyDescent="0.2">
      <c r="BA1194" s="472"/>
      <c r="BB1194" s="238"/>
      <c r="BC1194" s="472"/>
      <c r="BD1194" s="472"/>
      <c r="BE1194" s="472"/>
      <c r="BF1194" s="472"/>
      <c r="BG1194" s="472"/>
      <c r="BH1194" s="472"/>
      <c r="BI1194" s="472"/>
      <c r="BJ1194" s="472"/>
      <c r="BK1194" s="472"/>
      <c r="BL1194" s="472"/>
      <c r="BM1194" s="472"/>
      <c r="BN1194" s="472"/>
      <c r="BO1194" s="472"/>
      <c r="BP1194" s="472"/>
      <c r="BQ1194" s="472"/>
      <c r="BR1194" s="472"/>
      <c r="BS1194" s="472"/>
      <c r="BT1194" s="472"/>
      <c r="BU1194" s="472"/>
    </row>
    <row r="1195" s="211" customFormat="true" ht="15" customHeight="true" x14ac:dyDescent="0.2">
      <c r="BA1195" s="472"/>
      <c r="BB1195" s="238"/>
      <c r="BC1195" s="472"/>
      <c r="BD1195" s="472"/>
      <c r="BE1195" s="472"/>
      <c r="BF1195" s="472"/>
      <c r="BG1195" s="472"/>
      <c r="BH1195" s="472"/>
      <c r="BI1195" s="472"/>
      <c r="BJ1195" s="472"/>
      <c r="BK1195" s="472"/>
      <c r="BL1195" s="472"/>
      <c r="BM1195" s="472"/>
      <c r="BN1195" s="472"/>
      <c r="BO1195" s="472"/>
      <c r="BP1195" s="472"/>
      <c r="BQ1195" s="472"/>
      <c r="BR1195" s="472"/>
      <c r="BS1195" s="472"/>
      <c r="BT1195" s="472"/>
      <c r="BU1195" s="472"/>
    </row>
    <row r="1196" s="211" customFormat="true" ht="15" customHeight="true" x14ac:dyDescent="0.2">
      <c r="BA1196" s="472"/>
      <c r="BB1196" s="238"/>
      <c r="BC1196" s="472"/>
      <c r="BD1196" s="472"/>
      <c r="BE1196" s="472"/>
      <c r="BF1196" s="472"/>
      <c r="BG1196" s="472"/>
      <c r="BH1196" s="472"/>
      <c r="BI1196" s="472"/>
      <c r="BJ1196" s="472"/>
      <c r="BK1196" s="472"/>
      <c r="BL1196" s="472"/>
      <c r="BM1196" s="472"/>
      <c r="BN1196" s="472"/>
      <c r="BO1196" s="472"/>
      <c r="BP1196" s="472"/>
      <c r="BQ1196" s="472"/>
      <c r="BR1196" s="472"/>
      <c r="BS1196" s="472"/>
      <c r="BT1196" s="472"/>
      <c r="BU1196" s="472"/>
    </row>
    <row r="1197" s="211" customFormat="true" ht="15" customHeight="true" x14ac:dyDescent="0.2">
      <c r="BA1197" s="472"/>
      <c r="BB1197" s="238"/>
      <c r="BC1197" s="472"/>
      <c r="BD1197" s="472"/>
      <c r="BE1197" s="472"/>
      <c r="BF1197" s="472"/>
      <c r="BG1197" s="472"/>
      <c r="BH1197" s="472"/>
      <c r="BI1197" s="472"/>
      <c r="BJ1197" s="472"/>
      <c r="BK1197" s="472"/>
      <c r="BL1197" s="472"/>
      <c r="BM1197" s="472"/>
      <c r="BN1197" s="472"/>
      <c r="BO1197" s="472"/>
      <c r="BP1197" s="472"/>
      <c r="BQ1197" s="472"/>
      <c r="BR1197" s="472"/>
      <c r="BS1197" s="472"/>
      <c r="BT1197" s="472"/>
      <c r="BU1197" s="472"/>
    </row>
    <row r="1198" s="211" customFormat="true" ht="15" customHeight="true" x14ac:dyDescent="0.2">
      <c r="BA1198" s="472"/>
      <c r="BB1198" s="238"/>
      <c r="BC1198" s="472"/>
      <c r="BD1198" s="472"/>
      <c r="BE1198" s="472"/>
      <c r="BF1198" s="472"/>
      <c r="BG1198" s="472"/>
      <c r="BH1198" s="472"/>
      <c r="BI1198" s="472"/>
      <c r="BJ1198" s="472"/>
      <c r="BK1198" s="472"/>
      <c r="BL1198" s="472"/>
      <c r="BM1198" s="472"/>
      <c r="BN1198" s="472"/>
      <c r="BO1198" s="472"/>
      <c r="BP1198" s="472"/>
      <c r="BQ1198" s="472"/>
      <c r="BR1198" s="472"/>
      <c r="BS1198" s="472"/>
      <c r="BT1198" s="472"/>
      <c r="BU1198" s="472"/>
    </row>
    <row r="1199" s="211" customFormat="true" ht="15" customHeight="true" x14ac:dyDescent="0.2">
      <c r="BA1199" s="472"/>
      <c r="BB1199" s="238"/>
      <c r="BC1199" s="472"/>
      <c r="BD1199" s="472"/>
      <c r="BE1199" s="472"/>
      <c r="BF1199" s="472"/>
      <c r="BG1199" s="472"/>
      <c r="BH1199" s="472"/>
      <c r="BI1199" s="472"/>
      <c r="BJ1199" s="472"/>
      <c r="BK1199" s="472"/>
      <c r="BL1199" s="472"/>
      <c r="BM1199" s="472"/>
      <c r="BN1199" s="472"/>
      <c r="BO1199" s="472"/>
      <c r="BP1199" s="472"/>
      <c r="BQ1199" s="472"/>
      <c r="BR1199" s="472"/>
      <c r="BS1199" s="472"/>
      <c r="BT1199" s="472"/>
      <c r="BU1199" s="472"/>
    </row>
    <row r="1200" s="211" customFormat="true" ht="15" customHeight="true" x14ac:dyDescent="0.2">
      <c r="BA1200" s="472"/>
      <c r="BB1200" s="238"/>
      <c r="BC1200" s="472"/>
      <c r="BD1200" s="472"/>
      <c r="BE1200" s="472"/>
      <c r="BF1200" s="472"/>
      <c r="BG1200" s="472"/>
      <c r="BH1200" s="472"/>
      <c r="BI1200" s="472"/>
      <c r="BJ1200" s="472"/>
      <c r="BK1200" s="472"/>
      <c r="BL1200" s="472"/>
      <c r="BM1200" s="472"/>
      <c r="BN1200" s="472"/>
      <c r="BO1200" s="472"/>
      <c r="BP1200" s="472"/>
      <c r="BQ1200" s="472"/>
      <c r="BR1200" s="472"/>
      <c r="BS1200" s="472"/>
      <c r="BT1200" s="472"/>
      <c r="BU1200" s="472"/>
    </row>
  </sheetData>
  <mergeCells count="1014">
    <mergeCell ref="BA341:BA342"/>
    <mergeCell ref="BA343:BA344"/>
    <mergeCell ref="BA345:BA346"/>
    <mergeCell ref="BA347:BA348"/>
    <mergeCell ref="BA349:BA350"/>
    <mergeCell ref="BA351:BA352"/>
    <mergeCell ref="BA353:BA354"/>
    <mergeCell ref="BA153:BA154"/>
    <mergeCell ref="BA261:BA263"/>
    <mergeCell ref="BA264:BA267"/>
    <mergeCell ref="BA268:BA270"/>
    <mergeCell ref="BA271:BA273"/>
    <mergeCell ref="BA274:BA276"/>
    <mergeCell ref="BA277:BA284"/>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50:BA52"/>
    <mergeCell ref="BA53:BA55"/>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BA29:BA30"/>
    <mergeCell ref="A31:A32"/>
    <mergeCell ref="BA31:BA32"/>
    <mergeCell ref="A33:A34"/>
    <mergeCell ref="BA33:BA34"/>
    <mergeCell ref="BA35:BA36"/>
    <mergeCell ref="BA37:BA38"/>
    <mergeCell ref="C14:G14"/>
    <mergeCell ref="H14:L14"/>
    <mergeCell ref="C27:G27"/>
    <mergeCell ref="H27:L27"/>
    <mergeCell ref="M27:Q27"/>
    <mergeCell ref="M14:Q14"/>
    <mergeCell ref="A16:A17"/>
    <mergeCell ref="A18:A21"/>
    <mergeCell ref="A22:A23"/>
    <mergeCell ref="A24:A26"/>
    <mergeCell ref="A39:A40"/>
    <mergeCell ref="A50:A52"/>
    <mergeCell ref="C56:G56"/>
    <mergeCell ref="H56:L56"/>
    <mergeCell ref="M56:Q56"/>
    <mergeCell ref="A29:A30"/>
    <mergeCell ref="A35:A36"/>
    <mergeCell ref="A37:A38"/>
    <mergeCell ref="A41:A42"/>
    <mergeCell ref="A43:A44"/>
    <mergeCell ref="A45:A46"/>
    <mergeCell ref="A53:A55"/>
    <mergeCell ref="A151:A152"/>
    <mergeCell ref="A122:A123"/>
    <mergeCell ref="A124:A127"/>
    <mergeCell ref="A128:A129"/>
    <mergeCell ref="A130:A132"/>
    <mergeCell ref="C133:G133"/>
    <mergeCell ref="A58:A70"/>
    <mergeCell ref="A108:B108"/>
    <mergeCell ref="C120:G120"/>
    <mergeCell ref="H120:L120"/>
    <mergeCell ref="M120:Q120"/>
    <mergeCell ref="A208:B208"/>
    <mergeCell ref="H133:L133"/>
    <mergeCell ref="M133:Q133"/>
    <mergeCell ref="A135:A139"/>
    <mergeCell ref="A153:A164"/>
    <mergeCell ref="A1025:C1025"/>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4:D414"/>
    <mergeCell ref="H414:I414"/>
    <mergeCell ref="M414:N414"/>
    <mergeCell ref="A1026:B1026"/>
    <mergeCell ref="A1031:A1033"/>
    <mergeCell ref="A1034:C1034"/>
    <mergeCell ref="C399:F399"/>
    <mergeCell ref="C220:G220"/>
    <mergeCell ref="H220:L220"/>
    <mergeCell ref="M220:Q220"/>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E431"/>
    <mergeCell ref="H431:J431"/>
    <mergeCell ref="M431:O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0:G460"/>
    <mergeCell ref="H460:L460"/>
    <mergeCell ref="M460:Q460"/>
    <mergeCell ref="C461:D462"/>
    <mergeCell ref="E461:G461"/>
    <mergeCell ref="H461:I462"/>
    <mergeCell ref="J461:L461"/>
    <mergeCell ref="M461:N462"/>
    <mergeCell ref="O461:Q461"/>
    <mergeCell ref="C465:D465"/>
    <mergeCell ref="H465:I465"/>
    <mergeCell ref="M465:N465"/>
    <mergeCell ref="C466:E466"/>
    <mergeCell ref="H466:J466"/>
    <mergeCell ref="M466:O466"/>
    <mergeCell ref="C463:D463"/>
    <mergeCell ref="H463:I463"/>
    <mergeCell ref="M463:N463"/>
    <mergeCell ref="C464:D464"/>
    <mergeCell ref="H464:I464"/>
    <mergeCell ref="M464:N464"/>
    <mergeCell ref="C470:D470"/>
    <mergeCell ref="H470:I470"/>
    <mergeCell ref="M470:N470"/>
    <mergeCell ref="C471:D471"/>
    <mergeCell ref="H471:I471"/>
    <mergeCell ref="M471:N471"/>
    <mergeCell ref="C467:D468"/>
    <mergeCell ref="H467:I468"/>
    <mergeCell ref="M467: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8:D498"/>
    <mergeCell ref="H498:I498"/>
    <mergeCell ref="M498:N498"/>
    <mergeCell ref="C499:D499"/>
    <mergeCell ref="H499:I499"/>
    <mergeCell ref="M499:N499"/>
    <mergeCell ref="C496:E496"/>
    <mergeCell ref="H496:J496"/>
    <mergeCell ref="M496:O496"/>
    <mergeCell ref="C497:D497"/>
    <mergeCell ref="H497:I497"/>
    <mergeCell ref="M497:N497"/>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8:D698"/>
    <mergeCell ref="H698:I698"/>
    <mergeCell ref="M698:N698"/>
    <mergeCell ref="C699:D699"/>
    <mergeCell ref="H699:I699"/>
    <mergeCell ref="M699:N699"/>
    <mergeCell ref="C696:D696"/>
    <mergeCell ref="H696:I696"/>
    <mergeCell ref="M696:N696"/>
    <mergeCell ref="C697:D697"/>
    <mergeCell ref="H697:I697"/>
    <mergeCell ref="M697:N697"/>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399</xdr:row>
                    <xdr:rowOff>19050</xdr:rowOff>
                  </from>
                  <to>
                    <xdr:col>1</xdr:col>
                    <xdr:colOff>1704975</xdr:colOff>
                    <xdr:row>400</xdr:row>
                    <xdr:rowOff>95250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91A68-9425-4356-9C27-2A27503EB25F}">
  <sheetPr codeName="Feuil8"/>
  <dimension ref="A1:CZ1200"/>
  <sheetViews>
    <sheetView showGridLines="false" workbookViewId="0"/>
  </sheetViews>
  <sheetFormatPr defaultColWidth="9.140625" defaultRowHeight="15" customHeight="true" x14ac:dyDescent="0.2"/>
  <cols>
    <col min="1" max="1" width="31.5703125" style="391" customWidth="true"/>
    <col min="2" max="2" width="41.5703125" style="391" customWidth="true"/>
    <col min="3" max="17" width="10.7109375" style="391" customWidth="true"/>
    <col min="18" max="21" width="12.5703125" style="391" customWidth="true"/>
    <col min="22" max="52" width="12.5703125" style="211" customWidth="true"/>
    <col min="53" max="53" width="31.5703125" style="472" customWidth="true"/>
    <col min="54" max="54" width="41.5703125" style="238" customWidth="true"/>
    <col min="55" max="69" width="9.140625" style="472"/>
    <col min="70" max="73" width="12.5703125" style="472" customWidth="true"/>
    <col min="74" max="104" width="12.5703125" style="211" customWidth="true"/>
    <col min="105" max="16384" width="9.140625" style="391"/>
  </cols>
  <sheetData>
    <row r="1" s="111" customFormat="true" ht="18" customHeight="true" x14ac:dyDescent="0.2">
      <c r="V1" s="211"/>
      <c r="W1" s="211"/>
      <c r="X1" s="211"/>
      <c r="Y1" s="211"/>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V1" s="211"/>
      <c r="BW1" s="211"/>
      <c r="BX1" s="211"/>
      <c r="BY1" s="211"/>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Angola</v>
      </c>
      <c r="B2" s="226"/>
      <c r="V2" s="211"/>
      <c r="W2" s="211"/>
      <c r="X2" s="211"/>
      <c r="Y2" s="211"/>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V2" s="211"/>
      <c r="BW2" s="211"/>
      <c r="BX2" s="211"/>
      <c r="BY2" s="211"/>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2011</v>
      </c>
      <c r="B3" s="228"/>
      <c r="V3" s="211"/>
      <c r="W3" s="211"/>
      <c r="X3" s="211"/>
      <c r="Y3" s="211"/>
      <c r="Z3" s="211"/>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V3" s="211"/>
      <c r="BW3" s="211"/>
      <c r="BX3" s="211"/>
      <c r="BY3" s="211"/>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94</v>
      </c>
      <c r="B4" s="228"/>
      <c r="V4" s="211"/>
      <c r="W4" s="211"/>
      <c r="X4" s="211"/>
      <c r="Y4" s="211"/>
      <c r="Z4" s="211"/>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V4" s="211"/>
      <c r="BW4" s="211"/>
      <c r="BX4" s="211"/>
      <c r="BY4" s="211"/>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95</v>
      </c>
      <c r="B5" s="228"/>
      <c r="V5" s="211"/>
      <c r="W5" s="211"/>
      <c r="X5" s="211"/>
      <c r="Y5" s="211"/>
      <c r="Z5" s="211"/>
      <c r="AA5" s="211"/>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V5" s="211"/>
      <c r="BW5" s="211"/>
      <c r="BX5" s="211"/>
      <c r="BY5" s="211"/>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96</v>
      </c>
      <c r="B6" s="230"/>
      <c r="V6" s="211"/>
      <c r="W6" s="211"/>
      <c r="X6" s="211"/>
      <c r="Y6" s="211"/>
      <c r="Z6" s="211"/>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V6" s="211"/>
      <c r="BW6" s="211"/>
      <c r="BX6" s="211"/>
      <c r="BY6" s="211"/>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V7" s="211"/>
      <c r="W7" s="211"/>
      <c r="X7" s="211"/>
      <c r="Y7" s="211"/>
      <c r="Z7" s="211"/>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V7" s="211"/>
      <c r="BW7" s="211"/>
      <c r="BX7" s="211"/>
      <c r="BY7" s="211"/>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V8" s="211"/>
      <c r="W8" s="211"/>
      <c r="X8" s="211"/>
      <c r="Y8" s="211"/>
      <c r="Z8" s="211"/>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V8" s="211"/>
      <c r="BW8" s="211"/>
      <c r="BX8" s="211"/>
      <c r="BY8" s="211"/>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132</v>
      </c>
      <c r="B9" s="233" t="str">
        <f>A1025</f>
        <v>MIS11</v>
      </c>
      <c r="V9" s="211"/>
      <c r="W9" s="211"/>
      <c r="X9" s="211"/>
      <c r="Y9" s="211"/>
      <c r="Z9" s="211"/>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V9" s="211"/>
      <c r="BW9" s="211"/>
      <c r="BX9" s="211"/>
      <c r="BY9" s="211"/>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700" t="str">
        <f>B1028</f>
        <v/>
      </c>
      <c r="B10" s="701"/>
      <c r="V10" s="211"/>
      <c r="W10" s="211"/>
      <c r="X10" s="211"/>
      <c r="Y10" s="211"/>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V10" s="211"/>
      <c r="BW10" s="211"/>
      <c r="BX10" s="211"/>
      <c r="BY10" s="211"/>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700" t="str">
        <f>B1027</f>
        <v>Time to improved source based on:</v>
      </c>
      <c r="B11" s="702" t="s">
        <v>169</v>
      </c>
      <c r="V11" s="211"/>
      <c r="W11" s="211"/>
      <c r="X11" s="211"/>
      <c r="Y11" s="211"/>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V11" s="211"/>
      <c r="BW11" s="211"/>
      <c r="BX11" s="211"/>
      <c r="BY11" s="211"/>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703"/>
      <c r="B12" s="701"/>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V12" s="211"/>
      <c r="BW12" s="211"/>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704"/>
      <c r="B13" s="705"/>
      <c r="V13" s="211"/>
      <c r="W13" s="211"/>
      <c r="X13" s="211"/>
      <c r="Y13" s="21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V13" s="211"/>
      <c r="BW13" s="211"/>
      <c r="BX13" s="211"/>
      <c r="BY13" s="211"/>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694" customFormat="true" ht="15" customHeight="true" x14ac:dyDescent="0.2">
      <c r="A14" s="115" t="s">
        <v>94</v>
      </c>
      <c r="B14" s="208"/>
      <c r="C14" s="2550" t="s">
        <v>113</v>
      </c>
      <c r="D14" s="2551"/>
      <c r="E14" s="2551"/>
      <c r="F14" s="2551"/>
      <c r="G14" s="2552"/>
      <c r="H14" s="2785" t="s">
        <v>38</v>
      </c>
      <c r="I14" s="2786"/>
      <c r="J14" s="2786"/>
      <c r="K14" s="2786"/>
      <c r="L14" s="2787"/>
      <c r="M14" s="2792" t="s">
        <v>37</v>
      </c>
      <c r="N14" s="2793"/>
      <c r="O14" s="2793"/>
      <c r="P14" s="2793"/>
      <c r="Q14" s="2794"/>
      <c r="R14" s="2284" t="s">
        <v>137</v>
      </c>
      <c r="S14" s="2290"/>
      <c r="T14" s="2290"/>
      <c r="U14" s="2291"/>
      <c r="V14" s="312"/>
      <c r="W14" s="312"/>
      <c r="X14" s="312"/>
      <c r="Y14" s="312"/>
      <c r="Z14" s="312"/>
      <c r="AA14" s="312"/>
      <c r="AB14" s="312"/>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696"/>
      <c r="BA14" s="217" t="s">
        <v>127</v>
      </c>
      <c r="BB14" s="115" t="s">
        <v>94</v>
      </c>
      <c r="BC14" s="2587" t="s">
        <v>113</v>
      </c>
      <c r="BD14" s="2588"/>
      <c r="BE14" s="2588"/>
      <c r="BF14" s="2588"/>
      <c r="BG14" s="2589"/>
      <c r="BH14" s="2590" t="s">
        <v>38</v>
      </c>
      <c r="BI14" s="2588"/>
      <c r="BJ14" s="2588"/>
      <c r="BK14" s="2588"/>
      <c r="BL14" s="2589"/>
      <c r="BM14" s="2590" t="s">
        <v>37</v>
      </c>
      <c r="BN14" s="2588"/>
      <c r="BO14" s="2588"/>
      <c r="BP14" s="2588"/>
      <c r="BQ14" s="2591"/>
      <c r="BR14" s="2043" t="s">
        <v>137</v>
      </c>
      <c r="BS14" s="2044"/>
      <c r="BT14" s="2044"/>
      <c r="BU14" s="2044"/>
      <c r="BV14" s="2156"/>
      <c r="BW14" s="2156"/>
      <c r="BX14" s="2156"/>
      <c r="BY14" s="2157"/>
      <c r="BZ14" s="215"/>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694" customFormat="true" ht="24" x14ac:dyDescent="0.2">
      <c r="A15" s="182" t="s">
        <v>86</v>
      </c>
      <c r="B15" s="242"/>
      <c r="C15" s="269" t="s">
        <v>0</v>
      </c>
      <c r="D15" s="270" t="s">
        <v>1</v>
      </c>
      <c r="E15" s="270" t="s">
        <v>2</v>
      </c>
      <c r="F15" s="270" t="s">
        <v>3</v>
      </c>
      <c r="G15" s="271" t="s">
        <v>4</v>
      </c>
      <c r="H15" s="1575" t="s">
        <v>0</v>
      </c>
      <c r="I15" s="1535" t="s">
        <v>1</v>
      </c>
      <c r="J15" s="1535" t="s">
        <v>2</v>
      </c>
      <c r="K15" s="1535" t="s">
        <v>3</v>
      </c>
      <c r="L15" s="1536" t="s">
        <v>4</v>
      </c>
      <c r="M15" s="1565" t="s">
        <v>0</v>
      </c>
      <c r="N15" s="1535" t="s">
        <v>1</v>
      </c>
      <c r="O15" s="1535" t="s">
        <v>2</v>
      </c>
      <c r="P15" s="1535" t="s">
        <v>3</v>
      </c>
      <c r="Q15" s="1585" t="s">
        <v>4</v>
      </c>
      <c r="R15" s="1575" t="s">
        <v>285</v>
      </c>
      <c r="S15" s="1535" t="s">
        <v>231</v>
      </c>
      <c r="T15" s="1535" t="s">
        <v>286</v>
      </c>
      <c r="U15" s="1537" t="s">
        <v>287</v>
      </c>
      <c r="V15" s="312"/>
      <c r="W15" s="312"/>
      <c r="X15" s="312"/>
      <c r="Y15" s="312"/>
      <c r="Z15" s="312"/>
      <c r="AA15" s="312"/>
      <c r="AB15" s="312"/>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696"/>
      <c r="BA15" s="192" t="s">
        <v>118</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285</v>
      </c>
      <c r="BS15" s="166" t="s">
        <v>231</v>
      </c>
      <c r="BT15" s="166" t="s">
        <v>286</v>
      </c>
      <c r="BU15" s="2121" t="s">
        <v>287</v>
      </c>
      <c r="BV15" s="2158"/>
      <c r="BW15" s="2158"/>
      <c r="BX15" s="2158"/>
      <c r="BY15" s="2159"/>
      <c r="BZ15" s="2159"/>
      <c r="CA15" s="2159"/>
      <c r="CB15" s="2159"/>
      <c r="CC15" s="2159"/>
      <c r="CD15" s="2159"/>
      <c r="CE15" s="2159"/>
      <c r="CF15" s="2159"/>
      <c r="CG15" s="2159"/>
      <c r="CH15" s="2159"/>
      <c r="CI15" s="2159"/>
      <c r="CJ15" s="2159"/>
      <c r="CK15" s="2159"/>
      <c r="CL15" s="2159"/>
      <c r="CM15" s="2159"/>
      <c r="CN15" s="2159"/>
      <c r="CO15" s="2159"/>
      <c r="CP15" s="2159"/>
      <c r="CQ15" s="2159"/>
      <c r="CR15" s="2159"/>
      <c r="CS15" s="2159"/>
      <c r="CT15" s="2159"/>
      <c r="CU15" s="2159"/>
      <c r="CV15" s="2159"/>
      <c r="CW15" s="2159"/>
      <c r="CX15" s="2159"/>
      <c r="CY15" s="2159"/>
      <c r="CZ15" s="2159"/>
    </row>
    <row r="16" s="694" customFormat="true" ht="15" customHeight="true" x14ac:dyDescent="0.2">
      <c r="A16" s="2795" t="s">
        <v>13</v>
      </c>
      <c r="B16" s="1720" t="s">
        <v>14</v>
      </c>
      <c r="C16" s="1606">
        <v>24.26489517004584</v>
      </c>
      <c r="D16" s="1607">
        <v>34.349786673696954</v>
      </c>
      <c r="E16" s="1607">
        <v>61.438889093386173</v>
      </c>
      <c r="F16" s="1607">
        <v>92.15984419890448</v>
      </c>
      <c r="G16" s="1608">
        <v>98.985461392544323</v>
      </c>
      <c r="H16" s="1609">
        <v>83.556807323489153</v>
      </c>
      <c r="I16" s="1607">
        <v>98.416758893371863</v>
      </c>
      <c r="J16" s="1607">
        <v>98.601968592266161</v>
      </c>
      <c r="K16" s="1607">
        <v>99.381956550159828</v>
      </c>
      <c r="L16" s="1610">
        <v>99.548996388653194</v>
      </c>
      <c r="M16" s="1611">
        <v>24.513030641626113</v>
      </c>
      <c r="N16" s="1607">
        <v>24.169587754007718</v>
      </c>
      <c r="O16" s="1607">
        <v>31.268906444903209</v>
      </c>
      <c r="P16" s="1607">
        <v>47.548338189091218</v>
      </c>
      <c r="Q16" s="1608">
        <v>65.726933227487521</v>
      </c>
      <c r="R16" s="1609">
        <v>33.402423486800437</v>
      </c>
      <c r="S16" s="1607">
        <v>97.984333009322327</v>
      </c>
      <c r="T16" s="1607">
        <v>54.172431756716058</v>
      </c>
      <c r="U16" s="2302">
        <v>61.920482904089624</v>
      </c>
      <c r="V16" s="312"/>
      <c r="W16" s="312"/>
      <c r="X16" s="312"/>
      <c r="Y16" s="312"/>
      <c r="Z16" s="312"/>
      <c r="AA16" s="312"/>
      <c r="AB16" s="312"/>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696"/>
      <c r="BA16" s="2592" t="s">
        <v>13</v>
      </c>
      <c r="BB16" s="147" t="s">
        <v>14</v>
      </c>
      <c r="BC16" s="1197" t="s">
        <v>35</v>
      </c>
      <c r="BD16" s="1217" t="s">
        <v>35</v>
      </c>
      <c r="BE16" s="1217" t="s">
        <v>35</v>
      </c>
      <c r="BF16" s="1217" t="s">
        <v>35</v>
      </c>
      <c r="BG16" s="1238" t="s">
        <v>35</v>
      </c>
      <c r="BH16" s="1259" t="s">
        <v>35</v>
      </c>
      <c r="BI16" s="1217" t="s">
        <v>35</v>
      </c>
      <c r="BJ16" s="1217" t="s">
        <v>35</v>
      </c>
      <c r="BK16" s="1217" t="s">
        <v>35</v>
      </c>
      <c r="BL16" s="1238" t="s">
        <v>35</v>
      </c>
      <c r="BM16" s="1259" t="s">
        <v>35</v>
      </c>
      <c r="BN16" s="1217" t="s">
        <v>35</v>
      </c>
      <c r="BO16" s="1217" t="s">
        <v>35</v>
      </c>
      <c r="BP16" s="1217" t="s">
        <v>35</v>
      </c>
      <c r="BQ16" s="1238" t="s">
        <v>35</v>
      </c>
      <c r="BR16" s="1259" t="s">
        <v>35</v>
      </c>
      <c r="BS16" s="1217" t="s">
        <v>35</v>
      </c>
      <c r="BT16" s="1217" t="s">
        <v>35</v>
      </c>
      <c r="BU16" s="2122" t="s">
        <v>35</v>
      </c>
      <c r="BV16" s="2160"/>
      <c r="BW16" s="2160"/>
      <c r="BX16" s="2160"/>
      <c r="BY16" s="2161"/>
      <c r="BZ16" s="2161"/>
      <c r="CA16" s="2161"/>
      <c r="CB16" s="2161"/>
      <c r="CC16" s="2161"/>
      <c r="CD16" s="2161"/>
      <c r="CE16" s="2161"/>
      <c r="CF16" s="2161"/>
      <c r="CG16" s="2161"/>
      <c r="CH16" s="2161"/>
      <c r="CI16" s="2161"/>
      <c r="CJ16" s="2161"/>
      <c r="CK16" s="2161"/>
      <c r="CL16" s="2161"/>
      <c r="CM16" s="2161"/>
      <c r="CN16" s="2161"/>
      <c r="CO16" s="2161"/>
      <c r="CP16" s="2161"/>
      <c r="CQ16" s="2161"/>
      <c r="CR16" s="2161"/>
      <c r="CS16" s="2161"/>
      <c r="CT16" s="2161"/>
      <c r="CU16" s="2161"/>
      <c r="CV16" s="2161"/>
      <c r="CW16" s="2161"/>
      <c r="CX16" s="2161"/>
      <c r="CY16" s="2161"/>
      <c r="CZ16" s="2161"/>
    </row>
    <row r="17" s="694" customFormat="true" ht="15" customHeight="true" x14ac:dyDescent="0.2">
      <c r="A17" s="2796"/>
      <c r="B17" s="1721" t="s">
        <v>51</v>
      </c>
      <c r="C17" s="1390">
        <v>75.735104829953968</v>
      </c>
      <c r="D17" s="1612">
        <v>65.650213326303103</v>
      </c>
      <c r="E17" s="1612">
        <v>38.561110906613827</v>
      </c>
      <c r="F17" s="1612">
        <v>7.8401558010953343</v>
      </c>
      <c r="G17" s="1613">
        <v>1.0145386074556195</v>
      </c>
      <c r="H17" s="1614">
        <v>16.443192676510918</v>
      </c>
      <c r="I17" s="1612">
        <v>1.5832411066281391</v>
      </c>
      <c r="J17" s="1612">
        <v>1.3980314077338589</v>
      </c>
      <c r="K17" s="1612">
        <v>0.61804344984017601</v>
      </c>
      <c r="L17" s="1615">
        <v>0.45100361134680622</v>
      </c>
      <c r="M17" s="1616">
        <v>75.486969358373742</v>
      </c>
      <c r="N17" s="1612">
        <v>75.830412245992235</v>
      </c>
      <c r="O17" s="1612">
        <v>68.731093555096763</v>
      </c>
      <c r="P17" s="1612">
        <v>52.45166181090886</v>
      </c>
      <c r="Q17" s="1613">
        <v>34.273066772512514</v>
      </c>
      <c r="R17" s="1614">
        <v>66.597576513199783</v>
      </c>
      <c r="S17" s="1612">
        <v>2.0156669906777909</v>
      </c>
      <c r="T17" s="1612">
        <v>45.827568243284226</v>
      </c>
      <c r="U17" s="2303">
        <v>38.079517095910056</v>
      </c>
      <c r="V17" s="312"/>
      <c r="W17" s="312"/>
      <c r="X17" s="312"/>
      <c r="Y17" s="312"/>
      <c r="Z17" s="312"/>
      <c r="AA17" s="312"/>
      <c r="AB17" s="312"/>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696"/>
      <c r="BA17" s="2593"/>
      <c r="BB17" s="148" t="s">
        <v>51</v>
      </c>
      <c r="BC17" s="1198" t="s">
        <v>35</v>
      </c>
      <c r="BD17" s="1218" t="s">
        <v>35</v>
      </c>
      <c r="BE17" s="1218" t="s">
        <v>35</v>
      </c>
      <c r="BF17" s="1218" t="s">
        <v>35</v>
      </c>
      <c r="BG17" s="1239" t="s">
        <v>35</v>
      </c>
      <c r="BH17" s="1260" t="s">
        <v>35</v>
      </c>
      <c r="BI17" s="1218" t="s">
        <v>35</v>
      </c>
      <c r="BJ17" s="1218" t="s">
        <v>35</v>
      </c>
      <c r="BK17" s="1218" t="s">
        <v>35</v>
      </c>
      <c r="BL17" s="1239" t="s">
        <v>35</v>
      </c>
      <c r="BM17" s="1260" t="s">
        <v>35</v>
      </c>
      <c r="BN17" s="1218" t="s">
        <v>35</v>
      </c>
      <c r="BO17" s="1218" t="s">
        <v>35</v>
      </c>
      <c r="BP17" s="1218" t="s">
        <v>35</v>
      </c>
      <c r="BQ17" s="1239" t="s">
        <v>35</v>
      </c>
      <c r="BR17" s="1260" t="s">
        <v>35</v>
      </c>
      <c r="BS17" s="1218" t="s">
        <v>35</v>
      </c>
      <c r="BT17" s="1218" t="s">
        <v>35</v>
      </c>
      <c r="BU17" s="2123" t="s">
        <v>35</v>
      </c>
      <c r="BV17" s="2162"/>
      <c r="BW17" s="2162"/>
      <c r="BX17" s="2162"/>
      <c r="BY17" s="2163"/>
      <c r="BZ17" s="2163"/>
      <c r="CA17" s="2163"/>
      <c r="CB17" s="2163"/>
      <c r="CC17" s="2163"/>
      <c r="CD17" s="2163"/>
      <c r="CE17" s="2163"/>
      <c r="CF17" s="2163"/>
      <c r="CG17" s="2163"/>
      <c r="CH17" s="2163"/>
      <c r="CI17" s="2163"/>
      <c r="CJ17" s="2163"/>
      <c r="CK17" s="2163"/>
      <c r="CL17" s="2163"/>
      <c r="CM17" s="2163"/>
      <c r="CN17" s="2163"/>
      <c r="CO17" s="2163"/>
      <c r="CP17" s="2163"/>
      <c r="CQ17" s="2163"/>
      <c r="CR17" s="2163"/>
      <c r="CS17" s="2163"/>
      <c r="CT17" s="2163"/>
      <c r="CU17" s="2163"/>
      <c r="CV17" s="2163"/>
      <c r="CW17" s="2163"/>
      <c r="CX17" s="2163"/>
      <c r="CY17" s="2163"/>
      <c r="CZ17" s="2163"/>
    </row>
    <row r="18" s="694" customFormat="true" ht="15" customHeight="true" x14ac:dyDescent="0.2">
      <c r="A18" s="2796" t="s">
        <v>59</v>
      </c>
      <c r="B18" s="1721" t="s">
        <v>15</v>
      </c>
      <c r="C18" s="1390">
        <f>C16*'DHS16'!C23/100</f>
        <v>16.884531221760891</v>
      </c>
      <c r="D18" s="1391">
        <f>D16*'DHS16'!D23/100</f>
        <v>28.510084020854983</v>
      </c>
      <c r="E18" s="1391">
        <f>E16*'DHS16'!E23/100</f>
        <v>54.744210420339286</v>
      </c>
      <c r="F18" s="1391">
        <f>F16*'DHS16'!F23/100</f>
        <v>84.430051618990262</v>
      </c>
      <c r="G18" s="1392">
        <f>G16*'DHS16'!G23/100</f>
        <v>90.839545905426036</v>
      </c>
      <c r="H18" s="1393">
        <f>H16*'DHS16'!H23/100</f>
        <v>71.689299596234108</v>
      </c>
      <c r="I18" s="1391">
        <f>I16*'DHS16'!I23/100</f>
        <v>88.965846934902871</v>
      </c>
      <c r="J18" s="1391">
        <f>J16*'DHS16'!J23/100</f>
        <v>90.790004777687031</v>
      </c>
      <c r="K18" s="1391">
        <f>K16*'DHS16'!K23/100</f>
        <v>90.809107907417186</v>
      </c>
      <c r="L18" s="1394">
        <f>L16*'DHS16'!L23/100</f>
        <v>91.911774260923792</v>
      </c>
      <c r="M18" s="1390">
        <f>M16*'DHS16'!M23/100</f>
        <v>14.930569342765404</v>
      </c>
      <c r="N18" s="1391">
        <f>N16*'DHS16'!N23/100</f>
        <v>17.387071521671764</v>
      </c>
      <c r="O18" s="1391">
        <f>O16*'DHS16'!O23/100</f>
        <v>23.388023823526265</v>
      </c>
      <c r="P18" s="1391">
        <f>P16*'DHS16'!P23/100</f>
        <v>36.689184862808389</v>
      </c>
      <c r="Q18" s="1392">
        <f>Q16*'DHS16'!Q23/100</f>
        <v>55.930159067629283</v>
      </c>
      <c r="R18" s="1393">
        <f>R16*'DHS16'!R23/100</f>
        <v>29.656157984852609</v>
      </c>
      <c r="S18" s="1391">
        <f>S16*'DHS16'!S23/100</f>
        <v>90.411852095556313</v>
      </c>
      <c r="T18" s="1391">
        <f>T16*'DHS16'!T23/100</f>
        <v>49.603665532556619</v>
      </c>
      <c r="U18" s="1394">
        <f>U16*'DHS16'!U23/100</f>
        <v>56.470630364643213</v>
      </c>
      <c r="V18" s="312"/>
      <c r="W18" s="312"/>
      <c r="X18" s="312"/>
      <c r="Y18" s="312"/>
      <c r="Z18" s="312"/>
      <c r="AA18" s="312"/>
      <c r="AB18" s="312"/>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696"/>
      <c r="BA18" s="2593" t="s">
        <v>59</v>
      </c>
      <c r="BB18" s="148" t="s">
        <v>15</v>
      </c>
      <c r="BC18" s="1198" t="s">
        <v>35</v>
      </c>
      <c r="BD18" s="1218" t="s">
        <v>35</v>
      </c>
      <c r="BE18" s="1218" t="s">
        <v>35</v>
      </c>
      <c r="BF18" s="1218" t="s">
        <v>35</v>
      </c>
      <c r="BG18" s="1239" t="s">
        <v>35</v>
      </c>
      <c r="BH18" s="1260" t="s">
        <v>35</v>
      </c>
      <c r="BI18" s="1218" t="s">
        <v>35</v>
      </c>
      <c r="BJ18" s="1218" t="s">
        <v>35</v>
      </c>
      <c r="BK18" s="1218" t="s">
        <v>35</v>
      </c>
      <c r="BL18" s="1239" t="s">
        <v>35</v>
      </c>
      <c r="BM18" s="1260" t="s">
        <v>35</v>
      </c>
      <c r="BN18" s="1218" t="s">
        <v>35</v>
      </c>
      <c r="BO18" s="1218" t="s">
        <v>35</v>
      </c>
      <c r="BP18" s="1218" t="s">
        <v>35</v>
      </c>
      <c r="BQ18" s="1239" t="s">
        <v>35</v>
      </c>
      <c r="BR18" s="1260" t="s">
        <v>35</v>
      </c>
      <c r="BS18" s="1218" t="s">
        <v>35</v>
      </c>
      <c r="BT18" s="1218" t="s">
        <v>35</v>
      </c>
      <c r="BU18" s="2123" t="s">
        <v>35</v>
      </c>
      <c r="BV18" s="2162"/>
      <c r="BW18" s="2162"/>
      <c r="BX18" s="2162"/>
      <c r="BY18" s="2163"/>
      <c r="BZ18" s="2163"/>
      <c r="CA18" s="2163"/>
      <c r="CB18" s="2163"/>
      <c r="CC18" s="2163"/>
      <c r="CD18" s="2163"/>
      <c r="CE18" s="2163"/>
      <c r="CF18" s="2163"/>
      <c r="CG18" s="2163"/>
      <c r="CH18" s="2163"/>
      <c r="CI18" s="2163"/>
      <c r="CJ18" s="2163"/>
      <c r="CK18" s="2163"/>
      <c r="CL18" s="2163"/>
      <c r="CM18" s="2163"/>
      <c r="CN18" s="2163"/>
      <c r="CO18" s="2163"/>
      <c r="CP18" s="2163"/>
      <c r="CQ18" s="2163"/>
      <c r="CR18" s="2163"/>
      <c r="CS18" s="2163"/>
      <c r="CT18" s="2163"/>
      <c r="CU18" s="2163"/>
      <c r="CV18" s="2163"/>
      <c r="CW18" s="2163"/>
      <c r="CX18" s="2163"/>
      <c r="CY18" s="2163"/>
      <c r="CZ18" s="2163"/>
    </row>
    <row r="19" s="694" customFormat="true" ht="15" customHeight="true" x14ac:dyDescent="0.2">
      <c r="A19" s="2796"/>
      <c r="B19" s="1721" t="s">
        <v>16</v>
      </c>
      <c r="C19" s="1390">
        <f>C16*'DHS16'!C22/100</f>
        <v>7.3803639482849475</v>
      </c>
      <c r="D19" s="1391">
        <f>D16*'DHS16'!D22/100</f>
        <v>5.8397026528419715</v>
      </c>
      <c r="E19" s="1391">
        <f>E16*'DHS16'!E22/100</f>
        <v>6.6946786730468775</v>
      </c>
      <c r="F19" s="1391">
        <f>F16*'DHS16'!F22/100</f>
        <v>7.7297925799142995</v>
      </c>
      <c r="G19" s="1392">
        <f>G16*'DHS16'!G22/100</f>
        <v>8.145915487118252</v>
      </c>
      <c r="H19" s="1393">
        <f>H16*'DHS16'!H22/100</f>
        <v>11.867507727254939</v>
      </c>
      <c r="I19" s="1391">
        <f>I16*'DHS16'!I22/100</f>
        <v>9.4509119584689376</v>
      </c>
      <c r="J19" s="1391">
        <f>J16*'DHS16'!J22/100</f>
        <v>7.8119638145792418</v>
      </c>
      <c r="K19" s="1391">
        <f>K16*'DHS16'!K22/100</f>
        <v>8.5728486427426827</v>
      </c>
      <c r="L19" s="1394">
        <f>L16*'DHS16'!L22/100</f>
        <v>7.6372221277293635</v>
      </c>
      <c r="M19" s="1390">
        <f>M16*'DHS16'!M22/100</f>
        <v>9.5824612988606912</v>
      </c>
      <c r="N19" s="1391">
        <f>N16*'DHS16'!N22/100</f>
        <v>6.7825162323359436</v>
      </c>
      <c r="O19" s="1391">
        <f>O16*'DHS16'!O22/100</f>
        <v>7.8808826213769319</v>
      </c>
      <c r="P19" s="1391">
        <f>P16*'DHS16'!P22/100</f>
        <v>10.859153326282806</v>
      </c>
      <c r="Q19" s="1392">
        <f>Q16*'DHS16'!Q22/100</f>
        <v>9.7967741598582556</v>
      </c>
      <c r="R19" s="1393">
        <f>R16*'DHS16'!R22/100</f>
        <v>3.7462655019478373</v>
      </c>
      <c r="S19" s="1391">
        <f>S16*'DHS16'!S22/100</f>
        <v>7.5724809137660296</v>
      </c>
      <c r="T19" s="1391">
        <f>T16*'DHS16'!T22/100</f>
        <v>4.5687662241594476</v>
      </c>
      <c r="U19" s="1394">
        <f>U16*'DHS16'!U22/100</f>
        <v>5.4498525394463639</v>
      </c>
      <c r="V19" s="312"/>
      <c r="W19" s="312"/>
      <c r="X19" s="312"/>
      <c r="Y19" s="312"/>
      <c r="Z19" s="312"/>
      <c r="AA19" s="312"/>
      <c r="AB19" s="312"/>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696"/>
      <c r="BA19" s="2593"/>
      <c r="BB19" s="148" t="s">
        <v>16</v>
      </c>
      <c r="BC19" s="1198" t="s">
        <v>35</v>
      </c>
      <c r="BD19" s="1218" t="s">
        <v>35</v>
      </c>
      <c r="BE19" s="1218" t="s">
        <v>35</v>
      </c>
      <c r="BF19" s="1218" t="s">
        <v>35</v>
      </c>
      <c r="BG19" s="1239" t="s">
        <v>35</v>
      </c>
      <c r="BH19" s="1260" t="s">
        <v>35</v>
      </c>
      <c r="BI19" s="1218" t="s">
        <v>35</v>
      </c>
      <c r="BJ19" s="1218" t="s">
        <v>35</v>
      </c>
      <c r="BK19" s="1218" t="s">
        <v>35</v>
      </c>
      <c r="BL19" s="1239" t="s">
        <v>35</v>
      </c>
      <c r="BM19" s="1260" t="s">
        <v>35</v>
      </c>
      <c r="BN19" s="1218" t="s">
        <v>35</v>
      </c>
      <c r="BO19" s="1218" t="s">
        <v>35</v>
      </c>
      <c r="BP19" s="1218" t="s">
        <v>35</v>
      </c>
      <c r="BQ19" s="1239" t="s">
        <v>35</v>
      </c>
      <c r="BR19" s="1260" t="s">
        <v>35</v>
      </c>
      <c r="BS19" s="1218" t="s">
        <v>35</v>
      </c>
      <c r="BT19" s="1218" t="s">
        <v>35</v>
      </c>
      <c r="BU19" s="2123" t="s">
        <v>35</v>
      </c>
      <c r="BV19" s="2162"/>
      <c r="BW19" s="2162"/>
      <c r="BX19" s="2162"/>
      <c r="BY19" s="2163"/>
      <c r="BZ19" s="2163"/>
      <c r="CA19" s="2163"/>
      <c r="CB19" s="2163"/>
      <c r="CC19" s="2163"/>
      <c r="CD19" s="2163"/>
      <c r="CE19" s="2163"/>
      <c r="CF19" s="2163"/>
      <c r="CG19" s="2163"/>
      <c r="CH19" s="2163"/>
      <c r="CI19" s="2163"/>
      <c r="CJ19" s="2163"/>
      <c r="CK19" s="2163"/>
      <c r="CL19" s="2163"/>
      <c r="CM19" s="2163"/>
      <c r="CN19" s="2163"/>
      <c r="CO19" s="2163"/>
      <c r="CP19" s="2163"/>
      <c r="CQ19" s="2163"/>
      <c r="CR19" s="2163"/>
      <c r="CS19" s="2163"/>
      <c r="CT19" s="2163"/>
      <c r="CU19" s="2163"/>
      <c r="CV19" s="2163"/>
      <c r="CW19" s="2163"/>
      <c r="CX19" s="2163"/>
      <c r="CY19" s="2163"/>
      <c r="CZ19" s="2163"/>
    </row>
    <row r="20" s="694" customFormat="true" ht="15" customHeight="true" x14ac:dyDescent="0.2">
      <c r="A20" s="2796"/>
      <c r="B20" s="1721" t="s">
        <v>22</v>
      </c>
      <c r="C20" s="1390">
        <f>100-(C18+C19+C21)</f>
        <v>7.596500715108192</v>
      </c>
      <c r="D20" s="1391">
        <f t="shared" ref="D20:U20" si="0">100-(D18+D19+D21)</f>
        <v>9.6967340889640496</v>
      </c>
      <c r="E20" s="1391">
        <f t="shared" si="0"/>
        <v>12.115893966222913</v>
      </c>
      <c r="F20" s="1391">
        <f t="shared" si="0"/>
        <v>4.3333563327483517</v>
      </c>
      <c r="G20" s="1392">
        <f t="shared" si="0"/>
        <v>0.85642240078857412</v>
      </c>
      <c r="H20" s="1393">
        <f t="shared" si="0"/>
        <v>6.2944164830156097</v>
      </c>
      <c r="I20" s="1391">
        <f t="shared" si="0"/>
        <v>0.92737190490875321</v>
      </c>
      <c r="J20" s="1391">
        <f t="shared" si="0"/>
        <v>1.1864115219046028</v>
      </c>
      <c r="K20" s="1391">
        <f t="shared" si="0"/>
        <v>0.58768656396118502</v>
      </c>
      <c r="L20" s="1394">
        <f t="shared" si="0"/>
        <v>0.45100361134684874</v>
      </c>
      <c r="M20" s="1390">
        <f t="shared" si="0"/>
        <v>4.8352904728181443</v>
      </c>
      <c r="N20" s="1391">
        <f t="shared" si="0"/>
        <v>11.98794972476162</v>
      </c>
      <c r="O20" s="1391">
        <f t="shared" si="0"/>
        <v>8.8405943906385573</v>
      </c>
      <c r="P20" s="1391">
        <f t="shared" si="0"/>
        <v>11.592009709222253</v>
      </c>
      <c r="Q20" s="1392">
        <f t="shared" si="0"/>
        <v>14.972159036045596</v>
      </c>
      <c r="R20" s="1393">
        <f t="shared" si="0"/>
        <v>8.5653245486376477</v>
      </c>
      <c r="S20" s="1391">
        <f t="shared" si="0"/>
        <v>0.85633024670863733</v>
      </c>
      <c r="T20" s="1391">
        <f t="shared" si="0"/>
        <v>9.7469500702107155</v>
      </c>
      <c r="U20" s="1394">
        <f t="shared" si="0"/>
        <v>7.6397611306585986</v>
      </c>
      <c r="V20" s="312"/>
      <c r="W20" s="312"/>
      <c r="X20" s="312"/>
      <c r="Y20" s="312"/>
      <c r="Z20" s="312"/>
      <c r="AA20" s="312"/>
      <c r="AB20" s="312"/>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696"/>
      <c r="BA20" s="2593"/>
      <c r="BB20" s="148" t="s">
        <v>22</v>
      </c>
      <c r="BC20" s="1198" t="s">
        <v>35</v>
      </c>
      <c r="BD20" s="1218" t="s">
        <v>35</v>
      </c>
      <c r="BE20" s="1218" t="s">
        <v>35</v>
      </c>
      <c r="BF20" s="1218" t="s">
        <v>35</v>
      </c>
      <c r="BG20" s="1239" t="s">
        <v>35</v>
      </c>
      <c r="BH20" s="1260" t="s">
        <v>35</v>
      </c>
      <c r="BI20" s="1218" t="s">
        <v>35</v>
      </c>
      <c r="BJ20" s="1218" t="s">
        <v>35</v>
      </c>
      <c r="BK20" s="1218" t="s">
        <v>35</v>
      </c>
      <c r="BL20" s="1239" t="s">
        <v>35</v>
      </c>
      <c r="BM20" s="1260" t="s">
        <v>35</v>
      </c>
      <c r="BN20" s="1218" t="s">
        <v>35</v>
      </c>
      <c r="BO20" s="1218" t="s">
        <v>35</v>
      </c>
      <c r="BP20" s="1218" t="s">
        <v>35</v>
      </c>
      <c r="BQ20" s="1239" t="s">
        <v>35</v>
      </c>
      <c r="BR20" s="1260" t="s">
        <v>35</v>
      </c>
      <c r="BS20" s="1218" t="s">
        <v>35</v>
      </c>
      <c r="BT20" s="1218" t="s">
        <v>35</v>
      </c>
      <c r="BU20" s="2123" t="s">
        <v>35</v>
      </c>
      <c r="BV20" s="2162"/>
      <c r="BW20" s="2162"/>
      <c r="BX20" s="2162"/>
      <c r="BY20" s="2163"/>
      <c r="BZ20" s="2163"/>
      <c r="CA20" s="2163"/>
      <c r="CB20" s="2163"/>
      <c r="CC20" s="2163"/>
      <c r="CD20" s="2163"/>
      <c r="CE20" s="2163"/>
      <c r="CF20" s="2163"/>
      <c r="CG20" s="2163"/>
      <c r="CH20" s="2163"/>
      <c r="CI20" s="2163"/>
      <c r="CJ20" s="2163"/>
      <c r="CK20" s="2163"/>
      <c r="CL20" s="2163"/>
      <c r="CM20" s="2163"/>
      <c r="CN20" s="2163"/>
      <c r="CO20" s="2163"/>
      <c r="CP20" s="2163"/>
      <c r="CQ20" s="2163"/>
      <c r="CR20" s="2163"/>
      <c r="CS20" s="2163"/>
      <c r="CT20" s="2163"/>
      <c r="CU20" s="2163"/>
      <c r="CV20" s="2163"/>
      <c r="CW20" s="2163"/>
      <c r="CX20" s="2163"/>
      <c r="CY20" s="2163"/>
      <c r="CZ20" s="2163"/>
    </row>
    <row r="21" s="694" customFormat="true" ht="15" customHeight="true" x14ac:dyDescent="0.2">
      <c r="A21" s="2796"/>
      <c r="B21" s="1721" t="s">
        <v>17</v>
      </c>
      <c r="C21" s="1390">
        <f t="shared" ref="C21:U21" si="1">C66</f>
        <v>68.138604114845961</v>
      </c>
      <c r="D21" s="1391">
        <f t="shared" si="1"/>
        <v>55.953479237338996</v>
      </c>
      <c r="E21" s="1391">
        <f t="shared" si="1"/>
        <v>26.445216940390925</v>
      </c>
      <c r="F21" s="1391">
        <f t="shared" si="1"/>
        <v>3.5067994683470896</v>
      </c>
      <c r="G21" s="1392">
        <f t="shared" si="1"/>
        <v>0.15811620666713166</v>
      </c>
      <c r="H21" s="1393">
        <f t="shared" si="1"/>
        <v>10.148776193495351</v>
      </c>
      <c r="I21" s="1391">
        <f t="shared" si="1"/>
        <v>0.65586920171944318</v>
      </c>
      <c r="J21" s="1391">
        <f t="shared" si="1"/>
        <v>0.21161988582912755</v>
      </c>
      <c r="K21" s="1391">
        <f t="shared" si="1"/>
        <v>3.0356885878941895E-2</v>
      </c>
      <c r="L21" s="1394">
        <f t="shared" si="1"/>
        <v>0</v>
      </c>
      <c r="M21" s="1390">
        <f t="shared" si="1"/>
        <v>70.651678885555754</v>
      </c>
      <c r="N21" s="1391">
        <f t="shared" si="1"/>
        <v>63.842462521230672</v>
      </c>
      <c r="O21" s="1391">
        <f t="shared" si="1"/>
        <v>59.890499164458255</v>
      </c>
      <c r="P21" s="1391">
        <f t="shared" si="1"/>
        <v>40.859652101686549</v>
      </c>
      <c r="Q21" s="1392">
        <f t="shared" si="1"/>
        <v>19.300907736466868</v>
      </c>
      <c r="R21" s="1393">
        <f t="shared" si="1"/>
        <v>58.032251964561908</v>
      </c>
      <c r="S21" s="1391">
        <f t="shared" si="1"/>
        <v>1.159336743969019</v>
      </c>
      <c r="T21" s="1391">
        <f t="shared" si="1"/>
        <v>36.080618173073219</v>
      </c>
      <c r="U21" s="1394">
        <f t="shared" si="1"/>
        <v>30.439755965251823</v>
      </c>
      <c r="V21" s="312"/>
      <c r="W21" s="312"/>
      <c r="X21" s="312"/>
      <c r="Y21" s="312"/>
      <c r="Z21" s="312"/>
      <c r="AA21" s="312"/>
      <c r="AB21" s="312"/>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696"/>
      <c r="BA21" s="2593"/>
      <c r="BB21" s="148" t="s">
        <v>17</v>
      </c>
      <c r="BC21" s="1198" t="s">
        <v>35</v>
      </c>
      <c r="BD21" s="1218" t="s">
        <v>35</v>
      </c>
      <c r="BE21" s="1218" t="s">
        <v>35</v>
      </c>
      <c r="BF21" s="1218" t="s">
        <v>35</v>
      </c>
      <c r="BG21" s="1239" t="s">
        <v>35</v>
      </c>
      <c r="BH21" s="1260" t="s">
        <v>35</v>
      </c>
      <c r="BI21" s="1218" t="s">
        <v>35</v>
      </c>
      <c r="BJ21" s="1218" t="s">
        <v>35</v>
      </c>
      <c r="BK21" s="1218" t="s">
        <v>35</v>
      </c>
      <c r="BL21" s="1239" t="s">
        <v>35</v>
      </c>
      <c r="BM21" s="1260" t="s">
        <v>35</v>
      </c>
      <c r="BN21" s="1218" t="s">
        <v>35</v>
      </c>
      <c r="BO21" s="1218" t="s">
        <v>35</v>
      </c>
      <c r="BP21" s="1218" t="s">
        <v>35</v>
      </c>
      <c r="BQ21" s="1239" t="s">
        <v>35</v>
      </c>
      <c r="BR21" s="1260" t="s">
        <v>35</v>
      </c>
      <c r="BS21" s="1218" t="s">
        <v>35</v>
      </c>
      <c r="BT21" s="1218" t="s">
        <v>35</v>
      </c>
      <c r="BU21" s="2123" t="s">
        <v>35</v>
      </c>
      <c r="BV21" s="2162"/>
      <c r="BW21" s="2162"/>
      <c r="BX21" s="2162"/>
      <c r="BY21" s="2163"/>
      <c r="BZ21" s="2163"/>
      <c r="CA21" s="2163"/>
      <c r="CB21" s="2163"/>
      <c r="CC21" s="2163"/>
      <c r="CD21" s="2163"/>
      <c r="CE21" s="2163"/>
      <c r="CF21" s="2163"/>
      <c r="CG21" s="2163"/>
      <c r="CH21" s="2163"/>
      <c r="CI21" s="2163"/>
      <c r="CJ21" s="2163"/>
      <c r="CK21" s="2163"/>
      <c r="CL21" s="2163"/>
      <c r="CM21" s="2163"/>
      <c r="CN21" s="2163"/>
      <c r="CO21" s="2163"/>
      <c r="CP21" s="2163"/>
      <c r="CQ21" s="2163"/>
      <c r="CR21" s="2163"/>
      <c r="CS21" s="2163"/>
      <c r="CT21" s="2163"/>
      <c r="CU21" s="2163"/>
      <c r="CV21" s="2163"/>
      <c r="CW21" s="2163"/>
      <c r="CX21" s="2163"/>
      <c r="CY21" s="2163"/>
      <c r="CZ21" s="2163"/>
    </row>
    <row r="22" s="694" customFormat="true" ht="15" customHeight="true" x14ac:dyDescent="0.2">
      <c r="A22" s="2796" t="s">
        <v>54</v>
      </c>
      <c r="B22" s="1721" t="s">
        <v>49</v>
      </c>
      <c r="C22" s="1506" t="s">
        <v>35</v>
      </c>
      <c r="D22" s="1511" t="s">
        <v>35</v>
      </c>
      <c r="E22" s="1511" t="s">
        <v>35</v>
      </c>
      <c r="F22" s="1511" t="s">
        <v>35</v>
      </c>
      <c r="G22" s="1516" t="s">
        <v>35</v>
      </c>
      <c r="H22" s="1521" t="s">
        <v>35</v>
      </c>
      <c r="I22" s="1511" t="s">
        <v>35</v>
      </c>
      <c r="J22" s="1511" t="s">
        <v>35</v>
      </c>
      <c r="K22" s="1511" t="s">
        <v>35</v>
      </c>
      <c r="L22" s="1526" t="s">
        <v>35</v>
      </c>
      <c r="M22" s="1506" t="s">
        <v>35</v>
      </c>
      <c r="N22" s="1511" t="s">
        <v>35</v>
      </c>
      <c r="O22" s="1511" t="s">
        <v>35</v>
      </c>
      <c r="P22" s="1511" t="s">
        <v>35</v>
      </c>
      <c r="Q22" s="1516" t="s">
        <v>35</v>
      </c>
      <c r="R22" s="1521" t="s">
        <v>35</v>
      </c>
      <c r="S22" s="1511" t="s">
        <v>35</v>
      </c>
      <c r="T22" s="1511" t="s">
        <v>35</v>
      </c>
      <c r="U22" s="1526" t="s">
        <v>35</v>
      </c>
      <c r="V22" s="312"/>
      <c r="W22" s="312"/>
      <c r="X22" s="312"/>
      <c r="Y22" s="312"/>
      <c r="Z22" s="312"/>
      <c r="AA22" s="312"/>
      <c r="AB22" s="312"/>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696"/>
      <c r="BA22" s="2593" t="s">
        <v>54</v>
      </c>
      <c r="BB22" s="148" t="s">
        <v>49</v>
      </c>
      <c r="BC22" s="1198" t="s">
        <v>35</v>
      </c>
      <c r="BD22" s="1218" t="s">
        <v>35</v>
      </c>
      <c r="BE22" s="1218" t="s">
        <v>35</v>
      </c>
      <c r="BF22" s="1218" t="s">
        <v>35</v>
      </c>
      <c r="BG22" s="1239" t="s">
        <v>35</v>
      </c>
      <c r="BH22" s="1260" t="s">
        <v>35</v>
      </c>
      <c r="BI22" s="1218" t="s">
        <v>35</v>
      </c>
      <c r="BJ22" s="1218" t="s">
        <v>35</v>
      </c>
      <c r="BK22" s="1218" t="s">
        <v>35</v>
      </c>
      <c r="BL22" s="1239" t="s">
        <v>35</v>
      </c>
      <c r="BM22" s="1260" t="s">
        <v>35</v>
      </c>
      <c r="BN22" s="1218" t="s">
        <v>35</v>
      </c>
      <c r="BO22" s="1218" t="s">
        <v>35</v>
      </c>
      <c r="BP22" s="1218" t="s">
        <v>35</v>
      </c>
      <c r="BQ22" s="1239" t="s">
        <v>35</v>
      </c>
      <c r="BR22" s="1260" t="s">
        <v>35</v>
      </c>
      <c r="BS22" s="1218" t="s">
        <v>35</v>
      </c>
      <c r="BT22" s="1218" t="s">
        <v>35</v>
      </c>
      <c r="BU22" s="2123" t="s">
        <v>35</v>
      </c>
      <c r="BV22" s="2162"/>
      <c r="BW22" s="2162"/>
      <c r="BX22" s="2162"/>
      <c r="BY22" s="2163"/>
      <c r="BZ22" s="2163"/>
      <c r="CA22" s="2163"/>
      <c r="CB22" s="2163"/>
      <c r="CC22" s="2163"/>
      <c r="CD22" s="2163"/>
      <c r="CE22" s="2163"/>
      <c r="CF22" s="2163"/>
      <c r="CG22" s="2163"/>
      <c r="CH22" s="2163"/>
      <c r="CI22" s="2163"/>
      <c r="CJ22" s="2163"/>
      <c r="CK22" s="2163"/>
      <c r="CL22" s="2163"/>
      <c r="CM22" s="2163"/>
      <c r="CN22" s="2163"/>
      <c r="CO22" s="2163"/>
      <c r="CP22" s="2163"/>
      <c r="CQ22" s="2163"/>
      <c r="CR22" s="2163"/>
      <c r="CS22" s="2163"/>
      <c r="CT22" s="2163"/>
      <c r="CU22" s="2163"/>
      <c r="CV22" s="2163"/>
      <c r="CW22" s="2163"/>
      <c r="CX22" s="2163"/>
      <c r="CY22" s="2163"/>
      <c r="CZ22" s="2163"/>
    </row>
    <row r="23" s="694" customFormat="true" ht="15" customHeight="true" x14ac:dyDescent="0.2">
      <c r="A23" s="2797"/>
      <c r="B23" s="1722" t="s">
        <v>48</v>
      </c>
      <c r="C23" s="1507" t="s">
        <v>35</v>
      </c>
      <c r="D23" s="1512" t="s">
        <v>35</v>
      </c>
      <c r="E23" s="1512" t="s">
        <v>35</v>
      </c>
      <c r="F23" s="1512" t="s">
        <v>35</v>
      </c>
      <c r="G23" s="1517" t="s">
        <v>35</v>
      </c>
      <c r="H23" s="1522" t="s">
        <v>35</v>
      </c>
      <c r="I23" s="1512" t="s">
        <v>35</v>
      </c>
      <c r="J23" s="1512" t="s">
        <v>35</v>
      </c>
      <c r="K23" s="1512" t="s">
        <v>35</v>
      </c>
      <c r="L23" s="1527" t="s">
        <v>35</v>
      </c>
      <c r="M23" s="1507" t="s">
        <v>35</v>
      </c>
      <c r="N23" s="1512" t="s">
        <v>35</v>
      </c>
      <c r="O23" s="1512" t="s">
        <v>35</v>
      </c>
      <c r="P23" s="1512" t="s">
        <v>35</v>
      </c>
      <c r="Q23" s="1517" t="s">
        <v>35</v>
      </c>
      <c r="R23" s="1522" t="s">
        <v>35</v>
      </c>
      <c r="S23" s="1512" t="s">
        <v>35</v>
      </c>
      <c r="T23" s="1512" t="s">
        <v>35</v>
      </c>
      <c r="U23" s="1527" t="s">
        <v>35</v>
      </c>
      <c r="V23" s="312"/>
      <c r="W23" s="312"/>
      <c r="X23" s="312"/>
      <c r="Y23" s="312"/>
      <c r="Z23" s="312"/>
      <c r="AA23" s="312"/>
      <c r="AB23" s="312"/>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696"/>
      <c r="BA23" s="2594"/>
      <c r="BB23" s="149" t="s">
        <v>48</v>
      </c>
      <c r="BC23" s="1199" t="s">
        <v>35</v>
      </c>
      <c r="BD23" s="1219" t="s">
        <v>35</v>
      </c>
      <c r="BE23" s="1219" t="s">
        <v>35</v>
      </c>
      <c r="BF23" s="1219" t="s">
        <v>35</v>
      </c>
      <c r="BG23" s="1240" t="s">
        <v>35</v>
      </c>
      <c r="BH23" s="1261" t="s">
        <v>35</v>
      </c>
      <c r="BI23" s="1219" t="s">
        <v>35</v>
      </c>
      <c r="BJ23" s="1219" t="s">
        <v>35</v>
      </c>
      <c r="BK23" s="1219" t="s">
        <v>35</v>
      </c>
      <c r="BL23" s="1240" t="s">
        <v>35</v>
      </c>
      <c r="BM23" s="1261" t="s">
        <v>35</v>
      </c>
      <c r="BN23" s="1219" t="s">
        <v>35</v>
      </c>
      <c r="BO23" s="1219" t="s">
        <v>35</v>
      </c>
      <c r="BP23" s="1219" t="s">
        <v>35</v>
      </c>
      <c r="BQ23" s="1240" t="s">
        <v>35</v>
      </c>
      <c r="BR23" s="1261" t="s">
        <v>35</v>
      </c>
      <c r="BS23" s="1219" t="s">
        <v>35</v>
      </c>
      <c r="BT23" s="1219" t="s">
        <v>35</v>
      </c>
      <c r="BU23" s="2124" t="s">
        <v>35</v>
      </c>
      <c r="BV23" s="2164"/>
      <c r="BW23" s="2164"/>
      <c r="BX23" s="2164"/>
      <c r="BY23" s="2165"/>
      <c r="BZ23" s="2165"/>
      <c r="CA23" s="2165"/>
      <c r="CB23" s="2165"/>
      <c r="CC23" s="2165"/>
      <c r="CD23" s="2165"/>
      <c r="CE23" s="2165"/>
      <c r="CF23" s="2165"/>
      <c r="CG23" s="2165"/>
      <c r="CH23" s="2165"/>
      <c r="CI23" s="2165"/>
      <c r="CJ23" s="2165"/>
      <c r="CK23" s="2165"/>
      <c r="CL23" s="2165"/>
      <c r="CM23" s="2165"/>
      <c r="CN23" s="2165"/>
      <c r="CO23" s="2165"/>
      <c r="CP23" s="2165"/>
      <c r="CQ23" s="2165"/>
      <c r="CR23" s="2165"/>
      <c r="CS23" s="2165"/>
      <c r="CT23" s="2165"/>
      <c r="CU23" s="2165"/>
      <c r="CV23" s="2165"/>
      <c r="CW23" s="2165"/>
      <c r="CX23" s="2165"/>
      <c r="CY23" s="2165"/>
      <c r="CZ23" s="2165"/>
    </row>
    <row r="24" s="131" customFormat="true" ht="15" hidden="true" customHeight="true" x14ac:dyDescent="0.2">
      <c r="A24" s="2534" t="s">
        <v>47</v>
      </c>
      <c r="B24" s="248" t="s">
        <v>58</v>
      </c>
      <c r="C24" s="254"/>
      <c r="D24" s="255"/>
      <c r="E24" s="255"/>
      <c r="F24" s="255"/>
      <c r="G24" s="256"/>
      <c r="H24" s="257"/>
      <c r="I24" s="255"/>
      <c r="J24" s="255"/>
      <c r="K24" s="255"/>
      <c r="L24" s="258"/>
      <c r="M24" s="254"/>
      <c r="N24" s="255"/>
      <c r="O24" s="255"/>
      <c r="P24" s="255"/>
      <c r="Q24" s="256"/>
      <c r="R24" s="257"/>
      <c r="S24" s="255"/>
      <c r="T24" s="255"/>
      <c r="U24" s="258"/>
      <c r="V24" s="664"/>
      <c r="W24" s="664"/>
      <c r="X24" s="664"/>
      <c r="Y24" s="664"/>
      <c r="Z24" s="664"/>
      <c r="AA24" s="664"/>
      <c r="AB24" s="664"/>
      <c r="AC24" s="664"/>
      <c r="AD24" s="664"/>
      <c r="AE24" s="664"/>
      <c r="AF24" s="664"/>
      <c r="AG24" s="664"/>
      <c r="AH24" s="664"/>
      <c r="AI24" s="664"/>
      <c r="AJ24" s="664"/>
      <c r="AK24" s="664"/>
      <c r="AL24" s="664"/>
      <c r="AM24" s="664"/>
      <c r="AN24" s="664"/>
      <c r="AO24" s="664"/>
      <c r="AP24" s="664"/>
      <c r="AQ24" s="664"/>
      <c r="AR24" s="664"/>
      <c r="AS24" s="664"/>
      <c r="AT24" s="664"/>
      <c r="AU24" s="664"/>
      <c r="AV24" s="664"/>
      <c r="AW24" s="664"/>
      <c r="AX24" s="664"/>
      <c r="AY24" s="664"/>
      <c r="AZ24" s="216"/>
      <c r="BB24" s="133"/>
      <c r="BV24" s="216"/>
      <c r="BW24" s="216"/>
      <c r="BX24" s="216"/>
      <c r="BY24" s="216"/>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535"/>
      <c r="B25" s="240" t="s">
        <v>152</v>
      </c>
      <c r="C25" s="259"/>
      <c r="D25" s="260"/>
      <c r="E25" s="260"/>
      <c r="F25" s="260"/>
      <c r="G25" s="261"/>
      <c r="H25" s="262"/>
      <c r="I25" s="260"/>
      <c r="J25" s="260"/>
      <c r="K25" s="260"/>
      <c r="L25" s="263"/>
      <c r="M25" s="259"/>
      <c r="N25" s="260"/>
      <c r="O25" s="260"/>
      <c r="P25" s="260"/>
      <c r="Q25" s="261"/>
      <c r="R25" s="262"/>
      <c r="S25" s="260"/>
      <c r="T25" s="260"/>
      <c r="U25" s="263"/>
      <c r="V25" s="664"/>
      <c r="W25" s="664"/>
      <c r="X25" s="664"/>
      <c r="Y25" s="664"/>
      <c r="Z25" s="664"/>
      <c r="AA25" s="664"/>
      <c r="AB25" s="664"/>
      <c r="AC25" s="664"/>
      <c r="AD25" s="664"/>
      <c r="AE25" s="664"/>
      <c r="AF25" s="664"/>
      <c r="AG25" s="664"/>
      <c r="AH25" s="664"/>
      <c r="AI25" s="664"/>
      <c r="AJ25" s="664"/>
      <c r="AK25" s="664"/>
      <c r="AL25" s="664"/>
      <c r="AM25" s="664"/>
      <c r="AN25" s="664"/>
      <c r="AO25" s="664"/>
      <c r="AP25" s="664"/>
      <c r="AQ25" s="664"/>
      <c r="AR25" s="664"/>
      <c r="AS25" s="664"/>
      <c r="AT25" s="664"/>
      <c r="AU25" s="664"/>
      <c r="AV25" s="664"/>
      <c r="AW25" s="664"/>
      <c r="AX25" s="664"/>
      <c r="AY25" s="664"/>
      <c r="AZ25" s="216"/>
      <c r="BB25" s="133"/>
      <c r="BV25" s="216"/>
      <c r="BW25" s="216"/>
      <c r="BX25" s="216"/>
      <c r="BY25" s="216"/>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536"/>
      <c r="B26" s="241" t="s">
        <v>46</v>
      </c>
      <c r="C26" s="264"/>
      <c r="D26" s="265"/>
      <c r="E26" s="265"/>
      <c r="F26" s="265"/>
      <c r="G26" s="266"/>
      <c r="H26" s="267"/>
      <c r="I26" s="265"/>
      <c r="J26" s="265"/>
      <c r="K26" s="265"/>
      <c r="L26" s="268"/>
      <c r="M26" s="264"/>
      <c r="N26" s="265"/>
      <c r="O26" s="265"/>
      <c r="P26" s="265"/>
      <c r="Q26" s="266"/>
      <c r="R26" s="2037"/>
      <c r="S26" s="2038"/>
      <c r="T26" s="2038"/>
      <c r="U26" s="2079"/>
      <c r="V26" s="664"/>
      <c r="W26" s="664"/>
      <c r="X26" s="664"/>
      <c r="Y26" s="664"/>
      <c r="Z26" s="664"/>
      <c r="AA26" s="664"/>
      <c r="AB26" s="664"/>
      <c r="AC26" s="664"/>
      <c r="AD26" s="664"/>
      <c r="AE26" s="664"/>
      <c r="AF26" s="664"/>
      <c r="AG26" s="664"/>
      <c r="AH26" s="664"/>
      <c r="AI26" s="664"/>
      <c r="AJ26" s="664"/>
      <c r="AK26" s="664"/>
      <c r="AL26" s="664"/>
      <c r="AM26" s="664"/>
      <c r="AN26" s="664"/>
      <c r="AO26" s="664"/>
      <c r="AP26" s="664"/>
      <c r="AQ26" s="664"/>
      <c r="AR26" s="664"/>
      <c r="AS26" s="664"/>
      <c r="AT26" s="664"/>
      <c r="AU26" s="664"/>
      <c r="AV26" s="664"/>
      <c r="AW26" s="664"/>
      <c r="AX26" s="664"/>
      <c r="AY26" s="664"/>
      <c r="AZ26" s="216"/>
      <c r="BB26" s="133"/>
      <c r="BV26" s="216"/>
      <c r="BW26" s="216"/>
      <c r="BX26" s="216"/>
      <c r="BY26" s="216"/>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693" customFormat="true" ht="15" customHeight="true" x14ac:dyDescent="0.2">
      <c r="A27" s="130"/>
      <c r="B27" s="183"/>
      <c r="C27" s="2567" t="s">
        <v>113</v>
      </c>
      <c r="D27" s="2568"/>
      <c r="E27" s="2568"/>
      <c r="F27" s="2568"/>
      <c r="G27" s="2569"/>
      <c r="H27" s="2788" t="s">
        <v>38</v>
      </c>
      <c r="I27" s="2789"/>
      <c r="J27" s="2789"/>
      <c r="K27" s="2789"/>
      <c r="L27" s="2790"/>
      <c r="M27" s="2791" t="s">
        <v>37</v>
      </c>
      <c r="N27" s="2789"/>
      <c r="O27" s="2789"/>
      <c r="P27" s="2789"/>
      <c r="Q27" s="2790"/>
      <c r="R27" s="2285" t="s">
        <v>137</v>
      </c>
      <c r="S27" s="2292"/>
      <c r="T27" s="2292"/>
      <c r="U27" s="2293"/>
      <c r="V27" s="312"/>
      <c r="W27" s="312"/>
      <c r="X27" s="664"/>
      <c r="Y27" s="664"/>
      <c r="Z27" s="664"/>
      <c r="AA27" s="664"/>
      <c r="AB27" s="664"/>
      <c r="AC27" s="664"/>
      <c r="AD27" s="664"/>
      <c r="AE27" s="664"/>
      <c r="AF27" s="664"/>
      <c r="AG27" s="664"/>
      <c r="AH27" s="664"/>
      <c r="AI27" s="664"/>
      <c r="AJ27" s="664"/>
      <c r="AK27" s="664"/>
      <c r="AL27" s="664"/>
      <c r="AM27" s="664"/>
      <c r="AN27" s="664"/>
      <c r="AO27" s="664"/>
      <c r="AP27" s="664"/>
      <c r="AQ27" s="664"/>
      <c r="AR27" s="664"/>
      <c r="AS27" s="664"/>
      <c r="AT27" s="664"/>
      <c r="AU27" s="664"/>
      <c r="AV27" s="664"/>
      <c r="AW27" s="664"/>
      <c r="AX27" s="664"/>
      <c r="AY27" s="664"/>
      <c r="AZ27" s="216"/>
      <c r="BA27" s="217" t="s">
        <v>127</v>
      </c>
      <c r="BB27" s="115" t="s">
        <v>94</v>
      </c>
      <c r="BC27" s="2595" t="s">
        <v>113</v>
      </c>
      <c r="BD27" s="2596"/>
      <c r="BE27" s="2596"/>
      <c r="BF27" s="2596"/>
      <c r="BG27" s="2597"/>
      <c r="BH27" s="2598" t="s">
        <v>38</v>
      </c>
      <c r="BI27" s="2596"/>
      <c r="BJ27" s="2596"/>
      <c r="BK27" s="2596"/>
      <c r="BL27" s="2597"/>
      <c r="BM27" s="2598" t="s">
        <v>37</v>
      </c>
      <c r="BN27" s="2596"/>
      <c r="BO27" s="2596"/>
      <c r="BP27" s="2596"/>
      <c r="BQ27" s="2599"/>
      <c r="BR27" s="2046" t="s">
        <v>137</v>
      </c>
      <c r="BS27" s="2047"/>
      <c r="BT27" s="2047"/>
      <c r="BU27" s="2047"/>
      <c r="BV27" s="2166"/>
      <c r="BW27" s="2166"/>
      <c r="BX27" s="2166"/>
      <c r="BY27" s="2167"/>
      <c r="BZ27" s="215"/>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693" customFormat="true" ht="24" x14ac:dyDescent="0.2">
      <c r="A28" s="184" t="s">
        <v>68</v>
      </c>
      <c r="B28" s="243"/>
      <c r="C28" s="272" t="s">
        <v>0</v>
      </c>
      <c r="D28" s="273" t="s">
        <v>1</v>
      </c>
      <c r="E28" s="273" t="s">
        <v>2</v>
      </c>
      <c r="F28" s="273" t="s">
        <v>3</v>
      </c>
      <c r="G28" s="274" t="s">
        <v>4</v>
      </c>
      <c r="H28" s="1576" t="s">
        <v>0</v>
      </c>
      <c r="I28" s="1538" t="s">
        <v>1</v>
      </c>
      <c r="J28" s="1538" t="s">
        <v>2</v>
      </c>
      <c r="K28" s="1538" t="s">
        <v>3</v>
      </c>
      <c r="L28" s="1539" t="s">
        <v>4</v>
      </c>
      <c r="M28" s="1566" t="s">
        <v>0</v>
      </c>
      <c r="N28" s="1538" t="s">
        <v>1</v>
      </c>
      <c r="O28" s="1538" t="s">
        <v>2</v>
      </c>
      <c r="P28" s="1538" t="s">
        <v>3</v>
      </c>
      <c r="Q28" s="1586" t="s">
        <v>4</v>
      </c>
      <c r="R28" s="1576" t="s">
        <v>285</v>
      </c>
      <c r="S28" s="1538" t="s">
        <v>231</v>
      </c>
      <c r="T28" s="1538" t="s">
        <v>286</v>
      </c>
      <c r="U28" s="1540" t="s">
        <v>287</v>
      </c>
      <c r="V28" s="664"/>
      <c r="W28" s="664"/>
      <c r="X28" s="664"/>
      <c r="Y28" s="664"/>
      <c r="Z28" s="664"/>
      <c r="AA28" s="664"/>
      <c r="AB28" s="664"/>
      <c r="AC28" s="664"/>
      <c r="AD28" s="664"/>
      <c r="AE28" s="664"/>
      <c r="AF28" s="664"/>
      <c r="AG28" s="664"/>
      <c r="AH28" s="664"/>
      <c r="AI28" s="664"/>
      <c r="AJ28" s="664"/>
      <c r="AK28" s="664"/>
      <c r="AL28" s="664"/>
      <c r="AM28" s="664"/>
      <c r="AN28" s="664"/>
      <c r="AO28" s="664"/>
      <c r="AP28" s="664"/>
      <c r="AQ28" s="664"/>
      <c r="AR28" s="664"/>
      <c r="AS28" s="664"/>
      <c r="AT28" s="664"/>
      <c r="AU28" s="664"/>
      <c r="AV28" s="664"/>
      <c r="AW28" s="664"/>
      <c r="AX28" s="664"/>
      <c r="AY28" s="664"/>
      <c r="AZ28" s="216"/>
      <c r="BA28" s="194" t="s">
        <v>118</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285</v>
      </c>
      <c r="BS28" s="168" t="s">
        <v>231</v>
      </c>
      <c r="BT28" s="168" t="s">
        <v>286</v>
      </c>
      <c r="BU28" s="2125" t="s">
        <v>287</v>
      </c>
      <c r="BV28" s="2168"/>
      <c r="BW28" s="2168"/>
      <c r="BX28" s="2168"/>
      <c r="BY28" s="2169"/>
      <c r="BZ28" s="2169"/>
      <c r="CA28" s="2169"/>
      <c r="CB28" s="2169"/>
      <c r="CC28" s="2169"/>
      <c r="CD28" s="2169"/>
      <c r="CE28" s="2169"/>
      <c r="CF28" s="2169"/>
      <c r="CG28" s="2169"/>
      <c r="CH28" s="2169"/>
      <c r="CI28" s="2169"/>
      <c r="CJ28" s="2169"/>
      <c r="CK28" s="2169"/>
      <c r="CL28" s="2169"/>
      <c r="CM28" s="2169"/>
      <c r="CN28" s="2169"/>
      <c r="CO28" s="2169"/>
      <c r="CP28" s="2169"/>
      <c r="CQ28" s="2169"/>
      <c r="CR28" s="2169"/>
      <c r="CS28" s="2169"/>
      <c r="CT28" s="2169"/>
      <c r="CU28" s="2169"/>
      <c r="CV28" s="2169"/>
      <c r="CW28" s="2169"/>
      <c r="CX28" s="2169"/>
      <c r="CY28" s="2169"/>
      <c r="CZ28" s="2169"/>
    </row>
    <row r="29" s="693" customFormat="true" ht="15" customHeight="true" x14ac:dyDescent="0.2">
      <c r="A29" s="2798" t="s">
        <v>57</v>
      </c>
      <c r="B29" s="1723" t="s">
        <v>49</v>
      </c>
      <c r="C29" s="1617">
        <v>4.6276959180975323</v>
      </c>
      <c r="D29" s="1618">
        <v>6.9221582448084105</v>
      </c>
      <c r="E29" s="1618">
        <v>21.396498325987775</v>
      </c>
      <c r="F29" s="1618">
        <v>55.319543362899722</v>
      </c>
      <c r="G29" s="1619">
        <v>70.974328812134772</v>
      </c>
      <c r="H29" s="1620">
        <v>43.914212469502964</v>
      </c>
      <c r="I29" s="1618">
        <v>60.447606131134599</v>
      </c>
      <c r="J29" s="1618">
        <v>59.703071293328378</v>
      </c>
      <c r="K29" s="1618">
        <v>68.510188203851015</v>
      </c>
      <c r="L29" s="1621">
        <v>77.057683293742798</v>
      </c>
      <c r="M29" s="1622">
        <v>5.4679762965921386</v>
      </c>
      <c r="N29" s="1618">
        <v>3.7466813617950927</v>
      </c>
      <c r="O29" s="1618">
        <v>5.2276560562426733</v>
      </c>
      <c r="P29" s="1618">
        <v>11.666642314292787</v>
      </c>
      <c r="Q29" s="1619">
        <v>27.695632843249886</v>
      </c>
      <c r="R29" s="1620">
        <v>12.061856637471946</v>
      </c>
      <c r="S29" s="1618">
        <v>55.052540054236331</v>
      </c>
      <c r="T29" s="1618">
        <v>27.860094102588985</v>
      </c>
      <c r="U29" s="2304">
        <v>30.183140644613871</v>
      </c>
      <c r="V29" s="664"/>
      <c r="W29" s="664"/>
      <c r="X29" s="664"/>
      <c r="Y29" s="664"/>
      <c r="Z29" s="664"/>
      <c r="AA29" s="664"/>
      <c r="AB29" s="664"/>
      <c r="AC29" s="664"/>
      <c r="AD29" s="664"/>
      <c r="AE29" s="664"/>
      <c r="AF29" s="664"/>
      <c r="AG29" s="664"/>
      <c r="AH29" s="664"/>
      <c r="AI29" s="664"/>
      <c r="AJ29" s="664"/>
      <c r="AK29" s="664"/>
      <c r="AL29" s="664"/>
      <c r="AM29" s="664"/>
      <c r="AN29" s="664"/>
      <c r="AO29" s="664"/>
      <c r="AP29" s="664"/>
      <c r="AQ29" s="664"/>
      <c r="AR29" s="664"/>
      <c r="AS29" s="664"/>
      <c r="AT29" s="664"/>
      <c r="AU29" s="664"/>
      <c r="AV29" s="664"/>
      <c r="AW29" s="664"/>
      <c r="AX29" s="664"/>
      <c r="AY29" s="664"/>
      <c r="AZ29" s="216"/>
      <c r="BA29" s="2547" t="s">
        <v>57</v>
      </c>
      <c r="BB29" s="150" t="s">
        <v>49</v>
      </c>
      <c r="BC29" s="1200" t="s">
        <v>35</v>
      </c>
      <c r="BD29" s="1220" t="s">
        <v>35</v>
      </c>
      <c r="BE29" s="1220" t="s">
        <v>35</v>
      </c>
      <c r="BF29" s="1220" t="s">
        <v>35</v>
      </c>
      <c r="BG29" s="1241" t="s">
        <v>35</v>
      </c>
      <c r="BH29" s="1262" t="s">
        <v>35</v>
      </c>
      <c r="BI29" s="1220" t="s">
        <v>35</v>
      </c>
      <c r="BJ29" s="1220" t="s">
        <v>35</v>
      </c>
      <c r="BK29" s="1220" t="s">
        <v>35</v>
      </c>
      <c r="BL29" s="1241" t="s">
        <v>35</v>
      </c>
      <c r="BM29" s="1262" t="s">
        <v>35</v>
      </c>
      <c r="BN29" s="1220" t="s">
        <v>35</v>
      </c>
      <c r="BO29" s="1220" t="s">
        <v>35</v>
      </c>
      <c r="BP29" s="1220" t="s">
        <v>35</v>
      </c>
      <c r="BQ29" s="1241" t="s">
        <v>35</v>
      </c>
      <c r="BR29" s="1262" t="s">
        <v>35</v>
      </c>
      <c r="BS29" s="1220" t="s">
        <v>35</v>
      </c>
      <c r="BT29" s="1220" t="s">
        <v>35</v>
      </c>
      <c r="BU29" s="2126" t="s">
        <v>35</v>
      </c>
      <c r="BV29" s="2170"/>
      <c r="BW29" s="2170"/>
      <c r="BX29" s="2170"/>
      <c r="BY29" s="2171"/>
      <c r="BZ29" s="2171"/>
      <c r="CA29" s="2171"/>
      <c r="CB29" s="2171"/>
      <c r="CC29" s="2171"/>
      <c r="CD29" s="2171"/>
      <c r="CE29" s="2171"/>
      <c r="CF29" s="2171"/>
      <c r="CG29" s="2171"/>
      <c r="CH29" s="2171"/>
      <c r="CI29" s="2171"/>
      <c r="CJ29" s="2171"/>
      <c r="CK29" s="2171"/>
      <c r="CL29" s="2171"/>
      <c r="CM29" s="2171"/>
      <c r="CN29" s="2171"/>
      <c r="CO29" s="2171"/>
      <c r="CP29" s="2171"/>
      <c r="CQ29" s="2171"/>
      <c r="CR29" s="2171"/>
      <c r="CS29" s="2171"/>
      <c r="CT29" s="2171"/>
      <c r="CU29" s="2171"/>
      <c r="CV29" s="2171"/>
      <c r="CW29" s="2171"/>
      <c r="CX29" s="2171"/>
      <c r="CY29" s="2171"/>
      <c r="CZ29" s="2171"/>
    </row>
    <row r="30" s="693" customFormat="true" ht="15" customHeight="true" x14ac:dyDescent="0.2">
      <c r="A30" s="2799"/>
      <c r="B30" s="1724" t="s">
        <v>48</v>
      </c>
      <c r="C30" s="1623">
        <v>95.372304081902385</v>
      </c>
      <c r="D30" s="1624">
        <v>93.077841755191471</v>
      </c>
      <c r="E30" s="1624">
        <v>78.603501674012065</v>
      </c>
      <c r="F30" s="1624">
        <v>44.680456637098835</v>
      </c>
      <c r="G30" s="1625">
        <v>29.025671187864592</v>
      </c>
      <c r="H30" s="1626">
        <v>56.085787530497186</v>
      </c>
      <c r="I30" s="1624">
        <v>39.552393868865629</v>
      </c>
      <c r="J30" s="1624">
        <v>40.296928706671714</v>
      </c>
      <c r="K30" s="1624">
        <v>31.489811796149127</v>
      </c>
      <c r="L30" s="1627">
        <v>22.942316706257312</v>
      </c>
      <c r="M30" s="1628">
        <v>94.532023703407759</v>
      </c>
      <c r="N30" s="1624">
        <v>96.253318638204817</v>
      </c>
      <c r="O30" s="1624">
        <v>94.772343943757292</v>
      </c>
      <c r="P30" s="1624">
        <v>88.333357685707142</v>
      </c>
      <c r="Q30" s="1625">
        <v>72.304367156750018</v>
      </c>
      <c r="R30" s="1626">
        <v>87.938143362528251</v>
      </c>
      <c r="S30" s="1624">
        <v>44.947459945763498</v>
      </c>
      <c r="T30" s="1624">
        <v>72.139905897411438</v>
      </c>
      <c r="U30" s="2305">
        <v>69.816859355385773</v>
      </c>
      <c r="V30" s="664"/>
      <c r="W30" s="664"/>
      <c r="X30" s="664"/>
      <c r="Y30" s="664"/>
      <c r="Z30" s="664"/>
      <c r="AA30" s="664"/>
      <c r="AB30" s="664"/>
      <c r="AC30" s="664"/>
      <c r="AD30" s="664"/>
      <c r="AE30" s="664"/>
      <c r="AF30" s="664"/>
      <c r="AG30" s="664"/>
      <c r="AH30" s="664"/>
      <c r="AI30" s="664"/>
      <c r="AJ30" s="664"/>
      <c r="AK30" s="664"/>
      <c r="AL30" s="664"/>
      <c r="AM30" s="664"/>
      <c r="AN30" s="664"/>
      <c r="AO30" s="664"/>
      <c r="AP30" s="664"/>
      <c r="AQ30" s="664"/>
      <c r="AR30" s="664"/>
      <c r="AS30" s="664"/>
      <c r="AT30" s="664"/>
      <c r="AU30" s="664"/>
      <c r="AV30" s="664"/>
      <c r="AW30" s="664"/>
      <c r="AX30" s="664"/>
      <c r="AY30" s="664"/>
      <c r="AZ30" s="216"/>
      <c r="BA30" s="2548"/>
      <c r="BB30" s="151" t="s">
        <v>48</v>
      </c>
      <c r="BC30" s="1201" t="s">
        <v>35</v>
      </c>
      <c r="BD30" s="1221" t="s">
        <v>35</v>
      </c>
      <c r="BE30" s="1221" t="s">
        <v>35</v>
      </c>
      <c r="BF30" s="1221" t="s">
        <v>35</v>
      </c>
      <c r="BG30" s="1242" t="s">
        <v>35</v>
      </c>
      <c r="BH30" s="1263" t="s">
        <v>35</v>
      </c>
      <c r="BI30" s="1221" t="s">
        <v>35</v>
      </c>
      <c r="BJ30" s="1221" t="s">
        <v>35</v>
      </c>
      <c r="BK30" s="1221" t="s">
        <v>35</v>
      </c>
      <c r="BL30" s="1242" t="s">
        <v>35</v>
      </c>
      <c r="BM30" s="1263" t="s">
        <v>35</v>
      </c>
      <c r="BN30" s="1221" t="s">
        <v>35</v>
      </c>
      <c r="BO30" s="1221" t="s">
        <v>35</v>
      </c>
      <c r="BP30" s="1221" t="s">
        <v>35</v>
      </c>
      <c r="BQ30" s="1242" t="s">
        <v>35</v>
      </c>
      <c r="BR30" s="1263" t="s">
        <v>35</v>
      </c>
      <c r="BS30" s="1221" t="s">
        <v>35</v>
      </c>
      <c r="BT30" s="1221" t="s">
        <v>35</v>
      </c>
      <c r="BU30" s="2127" t="s">
        <v>35</v>
      </c>
      <c r="BV30" s="2172"/>
      <c r="BW30" s="2172"/>
      <c r="BX30" s="2172"/>
      <c r="BY30" s="2173"/>
      <c r="BZ30" s="2173"/>
      <c r="CA30" s="2173"/>
      <c r="CB30" s="2173"/>
      <c r="CC30" s="2173"/>
      <c r="CD30" s="2173"/>
      <c r="CE30" s="2173"/>
      <c r="CF30" s="2173"/>
      <c r="CG30" s="2173"/>
      <c r="CH30" s="2173"/>
      <c r="CI30" s="2173"/>
      <c r="CJ30" s="2173"/>
      <c r="CK30" s="2173"/>
      <c r="CL30" s="2173"/>
      <c r="CM30" s="2173"/>
      <c r="CN30" s="2173"/>
      <c r="CO30" s="2173"/>
      <c r="CP30" s="2173"/>
      <c r="CQ30" s="2173"/>
      <c r="CR30" s="2173"/>
      <c r="CS30" s="2173"/>
      <c r="CT30" s="2173"/>
      <c r="CU30" s="2173"/>
      <c r="CV30" s="2173"/>
      <c r="CW30" s="2173"/>
      <c r="CX30" s="2173"/>
      <c r="CY30" s="2173"/>
      <c r="CZ30" s="2173"/>
    </row>
    <row r="31" s="130" customFormat="true" ht="15" customHeight="true" x14ac:dyDescent="0.2">
      <c r="A31" s="2549" t="s">
        <v>102</v>
      </c>
      <c r="B31" s="249" t="s">
        <v>49</v>
      </c>
      <c r="C31" s="1629">
        <v>0</v>
      </c>
      <c r="D31" s="1630">
        <v>4.6317220388659715E-2</v>
      </c>
      <c r="E31" s="1630">
        <v>2.4792182041354196</v>
      </c>
      <c r="F31" s="1630">
        <v>19.865876962825489</v>
      </c>
      <c r="G31" s="1631">
        <v>49.440033674998098</v>
      </c>
      <c r="H31" s="1632">
        <v>12.489529709400472</v>
      </c>
      <c r="I31" s="1630">
        <v>20.884942258120024</v>
      </c>
      <c r="J31" s="1630">
        <v>29.337582233065536</v>
      </c>
      <c r="K31" s="1630">
        <v>40.840722035830019</v>
      </c>
      <c r="L31" s="1633">
        <v>66.306263147245019</v>
      </c>
      <c r="M31" s="1634">
        <v>0</v>
      </c>
      <c r="N31" s="1630">
        <v>0</v>
      </c>
      <c r="O31" s="1630">
        <v>0</v>
      </c>
      <c r="P31" s="1630">
        <v>0.10156890718133509</v>
      </c>
      <c r="Q31" s="1631">
        <v>3.0241656532409755</v>
      </c>
      <c r="R31" s="1632">
        <v>6.0215111982317655</v>
      </c>
      <c r="S31" s="1630">
        <v>28.28888771917714</v>
      </c>
      <c r="T31" s="1630">
        <v>11.237308251797529</v>
      </c>
      <c r="U31" s="2306">
        <v>10.822748740146686</v>
      </c>
      <c r="V31" s="664"/>
      <c r="W31" s="664"/>
      <c r="X31" s="664"/>
      <c r="Y31" s="664"/>
      <c r="Z31" s="664"/>
      <c r="AA31" s="664"/>
      <c r="AB31" s="664"/>
      <c r="AC31" s="664"/>
      <c r="AD31" s="664"/>
      <c r="AE31" s="664"/>
      <c r="AF31" s="664"/>
      <c r="AG31" s="664"/>
      <c r="AH31" s="664"/>
      <c r="AI31" s="664"/>
      <c r="AJ31" s="664"/>
      <c r="AK31" s="664"/>
      <c r="AL31" s="664"/>
      <c r="AM31" s="664"/>
      <c r="AN31" s="664"/>
      <c r="AO31" s="664"/>
      <c r="AP31" s="664"/>
      <c r="AQ31" s="664"/>
      <c r="AR31" s="664"/>
      <c r="AS31" s="664"/>
      <c r="AT31" s="664"/>
      <c r="AU31" s="664"/>
      <c r="AV31" s="664"/>
      <c r="AW31" s="664"/>
      <c r="AX31" s="664"/>
      <c r="AY31" s="664"/>
      <c r="AZ31" s="216"/>
      <c r="BA31" s="2548" t="s">
        <v>102</v>
      </c>
      <c r="BB31" s="151" t="s">
        <v>49</v>
      </c>
      <c r="BC31" s="1201" t="s">
        <v>35</v>
      </c>
      <c r="BD31" s="1221" t="s">
        <v>35</v>
      </c>
      <c r="BE31" s="1221" t="s">
        <v>35</v>
      </c>
      <c r="BF31" s="1221" t="s">
        <v>35</v>
      </c>
      <c r="BG31" s="1242" t="s">
        <v>35</v>
      </c>
      <c r="BH31" s="1263" t="s">
        <v>35</v>
      </c>
      <c r="BI31" s="1221" t="s">
        <v>35</v>
      </c>
      <c r="BJ31" s="1221" t="s">
        <v>35</v>
      </c>
      <c r="BK31" s="1221" t="s">
        <v>35</v>
      </c>
      <c r="BL31" s="1242" t="s">
        <v>35</v>
      </c>
      <c r="BM31" s="1263" t="s">
        <v>35</v>
      </c>
      <c r="BN31" s="1221" t="s">
        <v>35</v>
      </c>
      <c r="BO31" s="1221" t="s">
        <v>35</v>
      </c>
      <c r="BP31" s="1221" t="s">
        <v>35</v>
      </c>
      <c r="BQ31" s="1242" t="s">
        <v>35</v>
      </c>
      <c r="BR31" s="1263" t="s">
        <v>35</v>
      </c>
      <c r="BS31" s="1221" t="s">
        <v>35</v>
      </c>
      <c r="BT31" s="1221" t="s">
        <v>35</v>
      </c>
      <c r="BU31" s="2127" t="s">
        <v>35</v>
      </c>
      <c r="BV31" s="2172"/>
      <c r="BW31" s="2172"/>
      <c r="BX31" s="2172"/>
      <c r="BY31" s="2173"/>
      <c r="BZ31" s="2173"/>
      <c r="CA31" s="2173"/>
      <c r="CB31" s="2173"/>
      <c r="CC31" s="2173"/>
      <c r="CD31" s="2173"/>
      <c r="CE31" s="2173"/>
      <c r="CF31" s="2173"/>
      <c r="CG31" s="2173"/>
      <c r="CH31" s="2173"/>
      <c r="CI31" s="2173"/>
      <c r="CJ31" s="2173"/>
      <c r="CK31" s="2173"/>
      <c r="CL31" s="2173"/>
      <c r="CM31" s="2173"/>
      <c r="CN31" s="2173"/>
      <c r="CO31" s="2173"/>
      <c r="CP31" s="2173"/>
      <c r="CQ31" s="2173"/>
      <c r="CR31" s="2173"/>
      <c r="CS31" s="2173"/>
      <c r="CT31" s="2173"/>
      <c r="CU31" s="2173"/>
      <c r="CV31" s="2173"/>
      <c r="CW31" s="2173"/>
      <c r="CX31" s="2173"/>
      <c r="CY31" s="2173"/>
      <c r="CZ31" s="2173"/>
    </row>
    <row r="32" s="130" customFormat="true" ht="15" customHeight="true" x14ac:dyDescent="0.2">
      <c r="A32" s="2549"/>
      <c r="B32" s="249" t="s">
        <v>48</v>
      </c>
      <c r="C32" s="1623">
        <v>100</v>
      </c>
      <c r="D32" s="1624">
        <v>99.953682779611341</v>
      </c>
      <c r="E32" s="1624">
        <v>97.520781795864565</v>
      </c>
      <c r="F32" s="1624">
        <v>80.134123037174007</v>
      </c>
      <c r="G32" s="1625">
        <v>50.559966325000701</v>
      </c>
      <c r="H32" s="1626">
        <v>87.510470290599571</v>
      </c>
      <c r="I32" s="1624">
        <v>79.11505774188015</v>
      </c>
      <c r="J32" s="1624">
        <v>70.662417766934524</v>
      </c>
      <c r="K32" s="1624">
        <v>59.159277964170187</v>
      </c>
      <c r="L32" s="1627">
        <v>33.693736852755123</v>
      </c>
      <c r="M32" s="1628">
        <v>100</v>
      </c>
      <c r="N32" s="1624">
        <v>100</v>
      </c>
      <c r="O32" s="1624">
        <v>100</v>
      </c>
      <c r="P32" s="1624">
        <v>99.898431092818655</v>
      </c>
      <c r="Q32" s="1625">
        <v>96.975834346759044</v>
      </c>
      <c r="R32" s="1626">
        <v>93.978488801768322</v>
      </c>
      <c r="S32" s="1624">
        <v>71.711112280823187</v>
      </c>
      <c r="T32" s="1624">
        <v>88.762691748202755</v>
      </c>
      <c r="U32" s="2305">
        <v>89.177251259853236</v>
      </c>
      <c r="V32" s="664"/>
      <c r="W32" s="664"/>
      <c r="X32" s="664"/>
      <c r="Y32" s="664"/>
      <c r="Z32" s="664"/>
      <c r="AA32" s="664"/>
      <c r="AB32" s="664"/>
      <c r="AC32" s="664"/>
      <c r="AD32" s="664"/>
      <c r="AE32" s="664"/>
      <c r="AF32" s="664"/>
      <c r="AG32" s="664"/>
      <c r="AH32" s="664"/>
      <c r="AI32" s="664"/>
      <c r="AJ32" s="664"/>
      <c r="AK32" s="664"/>
      <c r="AL32" s="664"/>
      <c r="AM32" s="664"/>
      <c r="AN32" s="664"/>
      <c r="AO32" s="664"/>
      <c r="AP32" s="664"/>
      <c r="AQ32" s="664"/>
      <c r="AR32" s="664"/>
      <c r="AS32" s="664"/>
      <c r="AT32" s="664"/>
      <c r="AU32" s="664"/>
      <c r="AV32" s="664"/>
      <c r="AW32" s="664"/>
      <c r="AX32" s="664"/>
      <c r="AY32" s="664"/>
      <c r="AZ32" s="216"/>
      <c r="BA32" s="2548"/>
      <c r="BB32" s="151" t="s">
        <v>48</v>
      </c>
      <c r="BC32" s="1201" t="s">
        <v>35</v>
      </c>
      <c r="BD32" s="1221" t="s">
        <v>35</v>
      </c>
      <c r="BE32" s="1221" t="s">
        <v>35</v>
      </c>
      <c r="BF32" s="1221" t="s">
        <v>35</v>
      </c>
      <c r="BG32" s="1242" t="s">
        <v>35</v>
      </c>
      <c r="BH32" s="1263" t="s">
        <v>35</v>
      </c>
      <c r="BI32" s="1221" t="s">
        <v>35</v>
      </c>
      <c r="BJ32" s="1221" t="s">
        <v>35</v>
      </c>
      <c r="BK32" s="1221" t="s">
        <v>35</v>
      </c>
      <c r="BL32" s="1242" t="s">
        <v>35</v>
      </c>
      <c r="BM32" s="1263" t="s">
        <v>35</v>
      </c>
      <c r="BN32" s="1221" t="s">
        <v>35</v>
      </c>
      <c r="BO32" s="1221" t="s">
        <v>35</v>
      </c>
      <c r="BP32" s="1221" t="s">
        <v>35</v>
      </c>
      <c r="BQ32" s="1242" t="s">
        <v>35</v>
      </c>
      <c r="BR32" s="1263" t="s">
        <v>35</v>
      </c>
      <c r="BS32" s="1221" t="s">
        <v>35</v>
      </c>
      <c r="BT32" s="1221" t="s">
        <v>35</v>
      </c>
      <c r="BU32" s="2127" t="s">
        <v>35</v>
      </c>
      <c r="BV32" s="2172"/>
      <c r="BW32" s="2172"/>
      <c r="BX32" s="2172"/>
      <c r="BY32" s="2173"/>
      <c r="BZ32" s="2173"/>
      <c r="CA32" s="2173"/>
      <c r="CB32" s="2173"/>
      <c r="CC32" s="2173"/>
      <c r="CD32" s="2173"/>
      <c r="CE32" s="2173"/>
      <c r="CF32" s="2173"/>
      <c r="CG32" s="2173"/>
      <c r="CH32" s="2173"/>
      <c r="CI32" s="2173"/>
      <c r="CJ32" s="2173"/>
      <c r="CK32" s="2173"/>
      <c r="CL32" s="2173"/>
      <c r="CM32" s="2173"/>
      <c r="CN32" s="2173"/>
      <c r="CO32" s="2173"/>
      <c r="CP32" s="2173"/>
      <c r="CQ32" s="2173"/>
      <c r="CR32" s="2173"/>
      <c r="CS32" s="2173"/>
      <c r="CT32" s="2173"/>
      <c r="CU32" s="2173"/>
      <c r="CV32" s="2173"/>
      <c r="CW32" s="2173"/>
      <c r="CX32" s="2173"/>
      <c r="CY32" s="2173"/>
      <c r="CZ32" s="2173"/>
    </row>
    <row r="33" s="130" customFormat="true" ht="15" customHeight="true" x14ac:dyDescent="0.2">
      <c r="A33" s="2549" t="s">
        <v>103</v>
      </c>
      <c r="B33" s="249" t="s">
        <v>49</v>
      </c>
      <c r="C33" s="1133" t="s">
        <v>35</v>
      </c>
      <c r="D33" s="1143" t="s">
        <v>35</v>
      </c>
      <c r="E33" s="1143" t="s">
        <v>35</v>
      </c>
      <c r="F33" s="1143" t="s">
        <v>35</v>
      </c>
      <c r="G33" s="1153" t="s">
        <v>35</v>
      </c>
      <c r="H33" s="1163" t="s">
        <v>35</v>
      </c>
      <c r="I33" s="1143" t="s">
        <v>35</v>
      </c>
      <c r="J33" s="1143" t="s">
        <v>35</v>
      </c>
      <c r="K33" s="1143" t="s">
        <v>35</v>
      </c>
      <c r="L33" s="1173" t="s">
        <v>35</v>
      </c>
      <c r="M33" s="1183" t="s">
        <v>35</v>
      </c>
      <c r="N33" s="1143" t="s">
        <v>35</v>
      </c>
      <c r="O33" s="1143" t="s">
        <v>35</v>
      </c>
      <c r="P33" s="1143" t="s">
        <v>35</v>
      </c>
      <c r="Q33" s="1153" t="s">
        <v>35</v>
      </c>
      <c r="R33" s="1163" t="s">
        <v>35</v>
      </c>
      <c r="S33" s="1143" t="s">
        <v>35</v>
      </c>
      <c r="T33" s="1143" t="s">
        <v>35</v>
      </c>
      <c r="U33" s="2083" t="s">
        <v>35</v>
      </c>
      <c r="V33" s="2114"/>
      <c r="W33" s="2114"/>
      <c r="X33" s="2114"/>
      <c r="Y33" s="2115"/>
      <c r="Z33" s="2115"/>
      <c r="AA33" s="2115"/>
      <c r="AB33" s="2115"/>
      <c r="AC33" s="2115"/>
      <c r="AD33" s="2115"/>
      <c r="AE33" s="2115"/>
      <c r="AF33" s="2115"/>
      <c r="AG33" s="2115"/>
      <c r="AH33" s="2115"/>
      <c r="AI33" s="2115"/>
      <c r="AJ33" s="2115"/>
      <c r="AK33" s="2115"/>
      <c r="AL33" s="2115"/>
      <c r="AM33" s="2115"/>
      <c r="AN33" s="2115"/>
      <c r="AO33" s="2115"/>
      <c r="AP33" s="2115"/>
      <c r="AQ33" s="2115"/>
      <c r="AR33" s="2115"/>
      <c r="AS33" s="2115"/>
      <c r="AT33" s="2115"/>
      <c r="AU33" s="2115"/>
      <c r="AV33" s="2115"/>
      <c r="AW33" s="2115"/>
      <c r="AX33" s="2115"/>
      <c r="AY33" s="2115"/>
      <c r="AZ33" s="215"/>
      <c r="BA33" s="2548" t="s">
        <v>103</v>
      </c>
      <c r="BB33" s="151" t="s">
        <v>49</v>
      </c>
      <c r="BC33" s="1201" t="s">
        <v>35</v>
      </c>
      <c r="BD33" s="1221" t="s">
        <v>35</v>
      </c>
      <c r="BE33" s="1221" t="s">
        <v>35</v>
      </c>
      <c r="BF33" s="1221" t="s">
        <v>35</v>
      </c>
      <c r="BG33" s="1242" t="s">
        <v>35</v>
      </c>
      <c r="BH33" s="1263" t="s">
        <v>35</v>
      </c>
      <c r="BI33" s="1221" t="s">
        <v>35</v>
      </c>
      <c r="BJ33" s="1221" t="s">
        <v>35</v>
      </c>
      <c r="BK33" s="1221" t="s">
        <v>35</v>
      </c>
      <c r="BL33" s="1242" t="s">
        <v>35</v>
      </c>
      <c r="BM33" s="1263" t="s">
        <v>35</v>
      </c>
      <c r="BN33" s="1221" t="s">
        <v>35</v>
      </c>
      <c r="BO33" s="1221" t="s">
        <v>35</v>
      </c>
      <c r="BP33" s="1221" t="s">
        <v>35</v>
      </c>
      <c r="BQ33" s="1242" t="s">
        <v>35</v>
      </c>
      <c r="BR33" s="1263" t="s">
        <v>35</v>
      </c>
      <c r="BS33" s="1221" t="s">
        <v>35</v>
      </c>
      <c r="BT33" s="1221" t="s">
        <v>35</v>
      </c>
      <c r="BU33" s="2127" t="s">
        <v>35</v>
      </c>
      <c r="BV33" s="2172"/>
      <c r="BW33" s="2172"/>
      <c r="BX33" s="2172"/>
      <c r="BY33" s="2173"/>
      <c r="BZ33" s="2173"/>
      <c r="CA33" s="2173"/>
      <c r="CB33" s="2173"/>
      <c r="CC33" s="2173"/>
      <c r="CD33" s="2173"/>
      <c r="CE33" s="2173"/>
      <c r="CF33" s="2173"/>
      <c r="CG33" s="2173"/>
      <c r="CH33" s="2173"/>
      <c r="CI33" s="2173"/>
      <c r="CJ33" s="2173"/>
      <c r="CK33" s="2173"/>
      <c r="CL33" s="2173"/>
      <c r="CM33" s="2173"/>
      <c r="CN33" s="2173"/>
      <c r="CO33" s="2173"/>
      <c r="CP33" s="2173"/>
      <c r="CQ33" s="2173"/>
      <c r="CR33" s="2173"/>
      <c r="CS33" s="2173"/>
      <c r="CT33" s="2173"/>
      <c r="CU33" s="2173"/>
      <c r="CV33" s="2173"/>
      <c r="CW33" s="2173"/>
      <c r="CX33" s="2173"/>
      <c r="CY33" s="2173"/>
      <c r="CZ33" s="2173"/>
    </row>
    <row r="34" s="130" customFormat="true" ht="15" customHeight="true" x14ac:dyDescent="0.2">
      <c r="A34" s="2549"/>
      <c r="B34" s="249" t="s">
        <v>48</v>
      </c>
      <c r="C34" s="1133" t="s">
        <v>35</v>
      </c>
      <c r="D34" s="1143" t="s">
        <v>35</v>
      </c>
      <c r="E34" s="1143" t="s">
        <v>35</v>
      </c>
      <c r="F34" s="1143" t="s">
        <v>35</v>
      </c>
      <c r="G34" s="1153" t="s">
        <v>35</v>
      </c>
      <c r="H34" s="1163" t="s">
        <v>35</v>
      </c>
      <c r="I34" s="1143" t="s">
        <v>35</v>
      </c>
      <c r="J34" s="1143" t="s">
        <v>35</v>
      </c>
      <c r="K34" s="1143" t="s">
        <v>35</v>
      </c>
      <c r="L34" s="1173" t="s">
        <v>35</v>
      </c>
      <c r="M34" s="1183" t="s">
        <v>35</v>
      </c>
      <c r="N34" s="1143" t="s">
        <v>35</v>
      </c>
      <c r="O34" s="1143" t="s">
        <v>35</v>
      </c>
      <c r="P34" s="1143" t="s">
        <v>35</v>
      </c>
      <c r="Q34" s="1153" t="s">
        <v>35</v>
      </c>
      <c r="R34" s="1163" t="s">
        <v>35</v>
      </c>
      <c r="S34" s="1143" t="s">
        <v>35</v>
      </c>
      <c r="T34" s="1143" t="s">
        <v>35</v>
      </c>
      <c r="U34" s="2083" t="s">
        <v>35</v>
      </c>
      <c r="V34" s="2114"/>
      <c r="W34" s="2114"/>
      <c r="X34" s="2114"/>
      <c r="Y34" s="2115"/>
      <c r="Z34" s="2115"/>
      <c r="AA34" s="2115"/>
      <c r="AB34" s="2115"/>
      <c r="AC34" s="2115"/>
      <c r="AD34" s="2115"/>
      <c r="AE34" s="2115"/>
      <c r="AF34" s="2115"/>
      <c r="AG34" s="2115"/>
      <c r="AH34" s="2115"/>
      <c r="AI34" s="2115"/>
      <c r="AJ34" s="2115"/>
      <c r="AK34" s="2115"/>
      <c r="AL34" s="2115"/>
      <c r="AM34" s="2115"/>
      <c r="AN34" s="2115"/>
      <c r="AO34" s="2115"/>
      <c r="AP34" s="2115"/>
      <c r="AQ34" s="2115"/>
      <c r="AR34" s="2115"/>
      <c r="AS34" s="2115"/>
      <c r="AT34" s="2115"/>
      <c r="AU34" s="2115"/>
      <c r="AV34" s="2115"/>
      <c r="AW34" s="2115"/>
      <c r="AX34" s="2115"/>
      <c r="AY34" s="2115"/>
      <c r="AZ34" s="215"/>
      <c r="BA34" s="2548"/>
      <c r="BB34" s="151" t="s">
        <v>48</v>
      </c>
      <c r="BC34" s="1201" t="s">
        <v>35</v>
      </c>
      <c r="BD34" s="1221" t="s">
        <v>35</v>
      </c>
      <c r="BE34" s="1221" t="s">
        <v>35</v>
      </c>
      <c r="BF34" s="1221" t="s">
        <v>35</v>
      </c>
      <c r="BG34" s="1242" t="s">
        <v>35</v>
      </c>
      <c r="BH34" s="1263" t="s">
        <v>35</v>
      </c>
      <c r="BI34" s="1221" t="s">
        <v>35</v>
      </c>
      <c r="BJ34" s="1221" t="s">
        <v>35</v>
      </c>
      <c r="BK34" s="1221" t="s">
        <v>35</v>
      </c>
      <c r="BL34" s="1242" t="s">
        <v>35</v>
      </c>
      <c r="BM34" s="1263" t="s">
        <v>35</v>
      </c>
      <c r="BN34" s="1221" t="s">
        <v>35</v>
      </c>
      <c r="BO34" s="1221" t="s">
        <v>35</v>
      </c>
      <c r="BP34" s="1221" t="s">
        <v>35</v>
      </c>
      <c r="BQ34" s="1242" t="s">
        <v>35</v>
      </c>
      <c r="BR34" s="1263" t="s">
        <v>35</v>
      </c>
      <c r="BS34" s="1221" t="s">
        <v>35</v>
      </c>
      <c r="BT34" s="1221" t="s">
        <v>35</v>
      </c>
      <c r="BU34" s="2127" t="s">
        <v>35</v>
      </c>
      <c r="BV34" s="2172"/>
      <c r="BW34" s="2172"/>
      <c r="BX34" s="2172"/>
      <c r="BY34" s="2173"/>
      <c r="BZ34" s="2173"/>
      <c r="CA34" s="2173"/>
      <c r="CB34" s="2173"/>
      <c r="CC34" s="2173"/>
      <c r="CD34" s="2173"/>
      <c r="CE34" s="2173"/>
      <c r="CF34" s="2173"/>
      <c r="CG34" s="2173"/>
      <c r="CH34" s="2173"/>
      <c r="CI34" s="2173"/>
      <c r="CJ34" s="2173"/>
      <c r="CK34" s="2173"/>
      <c r="CL34" s="2173"/>
      <c r="CM34" s="2173"/>
      <c r="CN34" s="2173"/>
      <c r="CO34" s="2173"/>
      <c r="CP34" s="2173"/>
      <c r="CQ34" s="2173"/>
      <c r="CR34" s="2173"/>
      <c r="CS34" s="2173"/>
      <c r="CT34" s="2173"/>
      <c r="CU34" s="2173"/>
      <c r="CV34" s="2173"/>
      <c r="CW34" s="2173"/>
      <c r="CX34" s="2173"/>
      <c r="CY34" s="2173"/>
      <c r="CZ34" s="2173"/>
    </row>
    <row r="35" s="693" customFormat="true" ht="15" customHeight="true" x14ac:dyDescent="0.2">
      <c r="A35" s="2799" t="s">
        <v>55</v>
      </c>
      <c r="B35" s="1724" t="s">
        <v>49</v>
      </c>
      <c r="C35" s="1747" t="s">
        <v>35</v>
      </c>
      <c r="D35" s="1751" t="s">
        <v>35</v>
      </c>
      <c r="E35" s="1751" t="s">
        <v>35</v>
      </c>
      <c r="F35" s="1751" t="s">
        <v>35</v>
      </c>
      <c r="G35" s="1755" t="s">
        <v>35</v>
      </c>
      <c r="H35" s="1759" t="s">
        <v>35</v>
      </c>
      <c r="I35" s="1751" t="s">
        <v>35</v>
      </c>
      <c r="J35" s="1751" t="s">
        <v>35</v>
      </c>
      <c r="K35" s="1751" t="s">
        <v>35</v>
      </c>
      <c r="L35" s="1763" t="s">
        <v>35</v>
      </c>
      <c r="M35" s="1747" t="s">
        <v>35</v>
      </c>
      <c r="N35" s="1751" t="s">
        <v>35</v>
      </c>
      <c r="O35" s="1751" t="s">
        <v>35</v>
      </c>
      <c r="P35" s="1751" t="s">
        <v>35</v>
      </c>
      <c r="Q35" s="1755" t="s">
        <v>35</v>
      </c>
      <c r="R35" s="1759" t="s">
        <v>35</v>
      </c>
      <c r="S35" s="1751" t="s">
        <v>35</v>
      </c>
      <c r="T35" s="1751" t="s">
        <v>35</v>
      </c>
      <c r="U35" s="1763" t="s">
        <v>35</v>
      </c>
      <c r="V35" s="664"/>
      <c r="W35" s="664"/>
      <c r="X35" s="664"/>
      <c r="Y35" s="664"/>
      <c r="Z35" s="664"/>
      <c r="AA35" s="664"/>
      <c r="AB35" s="664"/>
      <c r="AC35" s="664"/>
      <c r="AD35" s="664"/>
      <c r="AE35" s="664"/>
      <c r="AF35" s="664"/>
      <c r="AG35" s="664"/>
      <c r="AH35" s="664"/>
      <c r="AI35" s="664"/>
      <c r="AJ35" s="664"/>
      <c r="AK35" s="664"/>
      <c r="AL35" s="664"/>
      <c r="AM35" s="664"/>
      <c r="AN35" s="664"/>
      <c r="AO35" s="664"/>
      <c r="AP35" s="664"/>
      <c r="AQ35" s="664"/>
      <c r="AR35" s="664"/>
      <c r="AS35" s="664"/>
      <c r="AT35" s="664"/>
      <c r="AU35" s="664"/>
      <c r="AV35" s="664"/>
      <c r="AW35" s="664"/>
      <c r="AX35" s="664"/>
      <c r="AY35" s="664"/>
      <c r="AZ35" s="216"/>
      <c r="BA35" s="2548" t="s">
        <v>55</v>
      </c>
      <c r="BB35" s="151" t="s">
        <v>49</v>
      </c>
      <c r="BC35" s="1201" t="s">
        <v>35</v>
      </c>
      <c r="BD35" s="1221" t="s">
        <v>35</v>
      </c>
      <c r="BE35" s="1221" t="s">
        <v>35</v>
      </c>
      <c r="BF35" s="1221" t="s">
        <v>35</v>
      </c>
      <c r="BG35" s="1242" t="s">
        <v>35</v>
      </c>
      <c r="BH35" s="1263" t="s">
        <v>35</v>
      </c>
      <c r="BI35" s="1221" t="s">
        <v>35</v>
      </c>
      <c r="BJ35" s="1221" t="s">
        <v>35</v>
      </c>
      <c r="BK35" s="1221" t="s">
        <v>35</v>
      </c>
      <c r="BL35" s="1242" t="s">
        <v>35</v>
      </c>
      <c r="BM35" s="1263" t="s">
        <v>35</v>
      </c>
      <c r="BN35" s="1221" t="s">
        <v>35</v>
      </c>
      <c r="BO35" s="1221" t="s">
        <v>35</v>
      </c>
      <c r="BP35" s="1221" t="s">
        <v>35</v>
      </c>
      <c r="BQ35" s="1242" t="s">
        <v>35</v>
      </c>
      <c r="BR35" s="1263" t="s">
        <v>35</v>
      </c>
      <c r="BS35" s="1221" t="s">
        <v>35</v>
      </c>
      <c r="BT35" s="1221" t="s">
        <v>35</v>
      </c>
      <c r="BU35" s="2127" t="s">
        <v>35</v>
      </c>
      <c r="BV35" s="2172"/>
      <c r="BW35" s="2172"/>
      <c r="BX35" s="2172"/>
      <c r="BY35" s="2173"/>
      <c r="BZ35" s="2173"/>
      <c r="CA35" s="2173"/>
      <c r="CB35" s="2173"/>
      <c r="CC35" s="2173"/>
      <c r="CD35" s="2173"/>
      <c r="CE35" s="2173"/>
      <c r="CF35" s="2173"/>
      <c r="CG35" s="2173"/>
      <c r="CH35" s="2173"/>
      <c r="CI35" s="2173"/>
      <c r="CJ35" s="2173"/>
      <c r="CK35" s="2173"/>
      <c r="CL35" s="2173"/>
      <c r="CM35" s="2173"/>
      <c r="CN35" s="2173"/>
      <c r="CO35" s="2173"/>
      <c r="CP35" s="2173"/>
      <c r="CQ35" s="2173"/>
      <c r="CR35" s="2173"/>
      <c r="CS35" s="2173"/>
      <c r="CT35" s="2173"/>
      <c r="CU35" s="2173"/>
      <c r="CV35" s="2173"/>
      <c r="CW35" s="2173"/>
      <c r="CX35" s="2173"/>
      <c r="CY35" s="2173"/>
      <c r="CZ35" s="2173"/>
    </row>
    <row r="36" s="693" customFormat="true" ht="15" customHeight="true" x14ac:dyDescent="0.2">
      <c r="A36" s="2799"/>
      <c r="B36" s="1724" t="s">
        <v>48</v>
      </c>
      <c r="C36" s="1747" t="s">
        <v>35</v>
      </c>
      <c r="D36" s="1751" t="s">
        <v>35</v>
      </c>
      <c r="E36" s="1751" t="s">
        <v>35</v>
      </c>
      <c r="F36" s="1751" t="s">
        <v>35</v>
      </c>
      <c r="G36" s="1755" t="s">
        <v>35</v>
      </c>
      <c r="H36" s="1759" t="s">
        <v>35</v>
      </c>
      <c r="I36" s="1751" t="s">
        <v>35</v>
      </c>
      <c r="J36" s="1751" t="s">
        <v>35</v>
      </c>
      <c r="K36" s="1751" t="s">
        <v>35</v>
      </c>
      <c r="L36" s="1763" t="s">
        <v>35</v>
      </c>
      <c r="M36" s="1747" t="s">
        <v>35</v>
      </c>
      <c r="N36" s="1751" t="s">
        <v>35</v>
      </c>
      <c r="O36" s="1751" t="s">
        <v>35</v>
      </c>
      <c r="P36" s="1751" t="s">
        <v>35</v>
      </c>
      <c r="Q36" s="1755" t="s">
        <v>35</v>
      </c>
      <c r="R36" s="1759" t="s">
        <v>35</v>
      </c>
      <c r="S36" s="1751" t="s">
        <v>35</v>
      </c>
      <c r="T36" s="1751" t="s">
        <v>35</v>
      </c>
      <c r="U36" s="1763" t="s">
        <v>35</v>
      </c>
      <c r="V36" s="664"/>
      <c r="W36" s="664"/>
      <c r="X36" s="664"/>
      <c r="Y36" s="664"/>
      <c r="Z36" s="664"/>
      <c r="AA36" s="664"/>
      <c r="AB36" s="664"/>
      <c r="AC36" s="664"/>
      <c r="AD36" s="664"/>
      <c r="AE36" s="664"/>
      <c r="AF36" s="664"/>
      <c r="AG36" s="664"/>
      <c r="AH36" s="664"/>
      <c r="AI36" s="664"/>
      <c r="AJ36" s="664"/>
      <c r="AK36" s="664"/>
      <c r="AL36" s="664"/>
      <c r="AM36" s="664"/>
      <c r="AN36" s="664"/>
      <c r="AO36" s="664"/>
      <c r="AP36" s="664"/>
      <c r="AQ36" s="664"/>
      <c r="AR36" s="664"/>
      <c r="AS36" s="664"/>
      <c r="AT36" s="664"/>
      <c r="AU36" s="664"/>
      <c r="AV36" s="664"/>
      <c r="AW36" s="664"/>
      <c r="AX36" s="664"/>
      <c r="AY36" s="664"/>
      <c r="AZ36" s="216"/>
      <c r="BA36" s="2548"/>
      <c r="BB36" s="151" t="s">
        <v>48</v>
      </c>
      <c r="BC36" s="1201" t="s">
        <v>35</v>
      </c>
      <c r="BD36" s="1221" t="s">
        <v>35</v>
      </c>
      <c r="BE36" s="1221" t="s">
        <v>35</v>
      </c>
      <c r="BF36" s="1221" t="s">
        <v>35</v>
      </c>
      <c r="BG36" s="1242" t="s">
        <v>35</v>
      </c>
      <c r="BH36" s="1263" t="s">
        <v>35</v>
      </c>
      <c r="BI36" s="1221" t="s">
        <v>35</v>
      </c>
      <c r="BJ36" s="1221" t="s">
        <v>35</v>
      </c>
      <c r="BK36" s="1221" t="s">
        <v>35</v>
      </c>
      <c r="BL36" s="1242" t="s">
        <v>35</v>
      </c>
      <c r="BM36" s="1263" t="s">
        <v>35</v>
      </c>
      <c r="BN36" s="1221" t="s">
        <v>35</v>
      </c>
      <c r="BO36" s="1221" t="s">
        <v>35</v>
      </c>
      <c r="BP36" s="1221" t="s">
        <v>35</v>
      </c>
      <c r="BQ36" s="1242" t="s">
        <v>35</v>
      </c>
      <c r="BR36" s="1263" t="s">
        <v>35</v>
      </c>
      <c r="BS36" s="1221" t="s">
        <v>35</v>
      </c>
      <c r="BT36" s="1221" t="s">
        <v>35</v>
      </c>
      <c r="BU36" s="2127" t="s">
        <v>35</v>
      </c>
      <c r="BV36" s="2172"/>
      <c r="BW36" s="2172"/>
      <c r="BX36" s="2172"/>
      <c r="BY36" s="2173"/>
      <c r="BZ36" s="2173"/>
      <c r="CA36" s="2173"/>
      <c r="CB36" s="2173"/>
      <c r="CC36" s="2173"/>
      <c r="CD36" s="2173"/>
      <c r="CE36" s="2173"/>
      <c r="CF36" s="2173"/>
      <c r="CG36" s="2173"/>
      <c r="CH36" s="2173"/>
      <c r="CI36" s="2173"/>
      <c r="CJ36" s="2173"/>
      <c r="CK36" s="2173"/>
      <c r="CL36" s="2173"/>
      <c r="CM36" s="2173"/>
      <c r="CN36" s="2173"/>
      <c r="CO36" s="2173"/>
      <c r="CP36" s="2173"/>
      <c r="CQ36" s="2173"/>
      <c r="CR36" s="2173"/>
      <c r="CS36" s="2173"/>
      <c r="CT36" s="2173"/>
      <c r="CU36" s="2173"/>
      <c r="CV36" s="2173"/>
      <c r="CW36" s="2173"/>
      <c r="CX36" s="2173"/>
      <c r="CY36" s="2173"/>
      <c r="CZ36" s="2173"/>
    </row>
    <row r="37" s="693" customFormat="true" ht="15" customHeight="true" x14ac:dyDescent="0.2">
      <c r="A37" s="2799" t="s">
        <v>233</v>
      </c>
      <c r="B37" s="1724" t="s">
        <v>49</v>
      </c>
      <c r="C37" s="1747" t="s">
        <v>35</v>
      </c>
      <c r="D37" s="1751" t="s">
        <v>35</v>
      </c>
      <c r="E37" s="1751" t="s">
        <v>35</v>
      </c>
      <c r="F37" s="1751" t="s">
        <v>35</v>
      </c>
      <c r="G37" s="1755" t="s">
        <v>35</v>
      </c>
      <c r="H37" s="1759" t="s">
        <v>35</v>
      </c>
      <c r="I37" s="1751" t="s">
        <v>35</v>
      </c>
      <c r="J37" s="1751" t="s">
        <v>35</v>
      </c>
      <c r="K37" s="1751" t="s">
        <v>35</v>
      </c>
      <c r="L37" s="1763" t="s">
        <v>35</v>
      </c>
      <c r="M37" s="1747" t="s">
        <v>35</v>
      </c>
      <c r="N37" s="1751" t="s">
        <v>35</v>
      </c>
      <c r="O37" s="1751" t="s">
        <v>35</v>
      </c>
      <c r="P37" s="1751" t="s">
        <v>35</v>
      </c>
      <c r="Q37" s="1755" t="s">
        <v>35</v>
      </c>
      <c r="R37" s="1759" t="s">
        <v>35</v>
      </c>
      <c r="S37" s="1751" t="s">
        <v>35</v>
      </c>
      <c r="T37" s="1751" t="s">
        <v>35</v>
      </c>
      <c r="U37" s="1763" t="s">
        <v>35</v>
      </c>
      <c r="V37" s="664"/>
      <c r="W37" s="664"/>
      <c r="X37" s="664"/>
      <c r="Y37" s="664"/>
      <c r="Z37" s="664"/>
      <c r="AA37" s="664"/>
      <c r="AB37" s="664"/>
      <c r="AC37" s="664"/>
      <c r="AD37" s="664"/>
      <c r="AE37" s="664"/>
      <c r="AF37" s="664"/>
      <c r="AG37" s="664"/>
      <c r="AH37" s="664"/>
      <c r="AI37" s="664"/>
      <c r="AJ37" s="664"/>
      <c r="AK37" s="664"/>
      <c r="AL37" s="664"/>
      <c r="AM37" s="664"/>
      <c r="AN37" s="664"/>
      <c r="AO37" s="664"/>
      <c r="AP37" s="664"/>
      <c r="AQ37" s="664"/>
      <c r="AR37" s="664"/>
      <c r="AS37" s="664"/>
      <c r="AT37" s="664"/>
      <c r="AU37" s="664"/>
      <c r="AV37" s="664"/>
      <c r="AW37" s="664"/>
      <c r="AX37" s="664"/>
      <c r="AY37" s="664"/>
      <c r="AZ37" s="216"/>
      <c r="BA37" s="2548" t="s">
        <v>124</v>
      </c>
      <c r="BB37" s="151" t="s">
        <v>49</v>
      </c>
      <c r="BC37" s="1201" t="s">
        <v>35</v>
      </c>
      <c r="BD37" s="1221" t="s">
        <v>35</v>
      </c>
      <c r="BE37" s="1221" t="s">
        <v>35</v>
      </c>
      <c r="BF37" s="1221" t="s">
        <v>35</v>
      </c>
      <c r="BG37" s="1242" t="s">
        <v>35</v>
      </c>
      <c r="BH37" s="1263" t="s">
        <v>35</v>
      </c>
      <c r="BI37" s="1221" t="s">
        <v>35</v>
      </c>
      <c r="BJ37" s="1221" t="s">
        <v>35</v>
      </c>
      <c r="BK37" s="1221" t="s">
        <v>35</v>
      </c>
      <c r="BL37" s="1242" t="s">
        <v>35</v>
      </c>
      <c r="BM37" s="1263" t="s">
        <v>35</v>
      </c>
      <c r="BN37" s="1221" t="s">
        <v>35</v>
      </c>
      <c r="BO37" s="1221" t="s">
        <v>35</v>
      </c>
      <c r="BP37" s="1221" t="s">
        <v>35</v>
      </c>
      <c r="BQ37" s="1242" t="s">
        <v>35</v>
      </c>
      <c r="BR37" s="1263" t="s">
        <v>35</v>
      </c>
      <c r="BS37" s="1221" t="s">
        <v>35</v>
      </c>
      <c r="BT37" s="1221" t="s">
        <v>35</v>
      </c>
      <c r="BU37" s="2127" t="s">
        <v>35</v>
      </c>
      <c r="BV37" s="2172"/>
      <c r="BW37" s="2172"/>
      <c r="BX37" s="2172"/>
      <c r="BY37" s="2173"/>
      <c r="BZ37" s="2173"/>
      <c r="CA37" s="2173"/>
      <c r="CB37" s="2173"/>
      <c r="CC37" s="2173"/>
      <c r="CD37" s="2173"/>
      <c r="CE37" s="2173"/>
      <c r="CF37" s="2173"/>
      <c r="CG37" s="2173"/>
      <c r="CH37" s="2173"/>
      <c r="CI37" s="2173"/>
      <c r="CJ37" s="2173"/>
      <c r="CK37" s="2173"/>
      <c r="CL37" s="2173"/>
      <c r="CM37" s="2173"/>
      <c r="CN37" s="2173"/>
      <c r="CO37" s="2173"/>
      <c r="CP37" s="2173"/>
      <c r="CQ37" s="2173"/>
      <c r="CR37" s="2173"/>
      <c r="CS37" s="2173"/>
      <c r="CT37" s="2173"/>
      <c r="CU37" s="2173"/>
      <c r="CV37" s="2173"/>
      <c r="CW37" s="2173"/>
      <c r="CX37" s="2173"/>
      <c r="CY37" s="2173"/>
      <c r="CZ37" s="2173"/>
    </row>
    <row r="38" s="693" customFormat="true" ht="15" customHeight="true" x14ac:dyDescent="0.2">
      <c r="A38" s="2799"/>
      <c r="B38" s="1724" t="s">
        <v>48</v>
      </c>
      <c r="C38" s="1747" t="s">
        <v>35</v>
      </c>
      <c r="D38" s="1751" t="s">
        <v>35</v>
      </c>
      <c r="E38" s="1751" t="s">
        <v>35</v>
      </c>
      <c r="F38" s="1751" t="s">
        <v>35</v>
      </c>
      <c r="G38" s="1755" t="s">
        <v>35</v>
      </c>
      <c r="H38" s="1759" t="s">
        <v>35</v>
      </c>
      <c r="I38" s="1751" t="s">
        <v>35</v>
      </c>
      <c r="J38" s="1751" t="s">
        <v>35</v>
      </c>
      <c r="K38" s="1751" t="s">
        <v>35</v>
      </c>
      <c r="L38" s="1763" t="s">
        <v>35</v>
      </c>
      <c r="M38" s="1747" t="s">
        <v>35</v>
      </c>
      <c r="N38" s="1751" t="s">
        <v>35</v>
      </c>
      <c r="O38" s="1751" t="s">
        <v>35</v>
      </c>
      <c r="P38" s="1751" t="s">
        <v>35</v>
      </c>
      <c r="Q38" s="1755" t="s">
        <v>35</v>
      </c>
      <c r="R38" s="1759" t="s">
        <v>35</v>
      </c>
      <c r="S38" s="1751" t="s">
        <v>35</v>
      </c>
      <c r="T38" s="1751" t="s">
        <v>35</v>
      </c>
      <c r="U38" s="1763" t="s">
        <v>35</v>
      </c>
      <c r="V38" s="664"/>
      <c r="W38" s="664"/>
      <c r="X38" s="664"/>
      <c r="Y38" s="664"/>
      <c r="Z38" s="664"/>
      <c r="AA38" s="664"/>
      <c r="AB38" s="664"/>
      <c r="AC38" s="664"/>
      <c r="AD38" s="664"/>
      <c r="AE38" s="664"/>
      <c r="AF38" s="664"/>
      <c r="AG38" s="664"/>
      <c r="AH38" s="664"/>
      <c r="AI38" s="664"/>
      <c r="AJ38" s="664"/>
      <c r="AK38" s="664"/>
      <c r="AL38" s="664"/>
      <c r="AM38" s="664"/>
      <c r="AN38" s="664"/>
      <c r="AO38" s="664"/>
      <c r="AP38" s="664"/>
      <c r="AQ38" s="664"/>
      <c r="AR38" s="664"/>
      <c r="AS38" s="664"/>
      <c r="AT38" s="664"/>
      <c r="AU38" s="664"/>
      <c r="AV38" s="664"/>
      <c r="AW38" s="664"/>
      <c r="AX38" s="664"/>
      <c r="AY38" s="664"/>
      <c r="AZ38" s="216"/>
      <c r="BA38" s="2548"/>
      <c r="BB38" s="151" t="s">
        <v>48</v>
      </c>
      <c r="BC38" s="1201" t="s">
        <v>35</v>
      </c>
      <c r="BD38" s="1221" t="s">
        <v>35</v>
      </c>
      <c r="BE38" s="1221" t="s">
        <v>35</v>
      </c>
      <c r="BF38" s="1221" t="s">
        <v>35</v>
      </c>
      <c r="BG38" s="1242" t="s">
        <v>35</v>
      </c>
      <c r="BH38" s="1263" t="s">
        <v>35</v>
      </c>
      <c r="BI38" s="1221" t="s">
        <v>35</v>
      </c>
      <c r="BJ38" s="1221" t="s">
        <v>35</v>
      </c>
      <c r="BK38" s="1221" t="s">
        <v>35</v>
      </c>
      <c r="BL38" s="1242" t="s">
        <v>35</v>
      </c>
      <c r="BM38" s="1263" t="s">
        <v>35</v>
      </c>
      <c r="BN38" s="1221" t="s">
        <v>35</v>
      </c>
      <c r="BO38" s="1221" t="s">
        <v>35</v>
      </c>
      <c r="BP38" s="1221" t="s">
        <v>35</v>
      </c>
      <c r="BQ38" s="1242" t="s">
        <v>35</v>
      </c>
      <c r="BR38" s="1263" t="s">
        <v>35</v>
      </c>
      <c r="BS38" s="1221" t="s">
        <v>35</v>
      </c>
      <c r="BT38" s="1221" t="s">
        <v>35</v>
      </c>
      <c r="BU38" s="2127" t="s">
        <v>35</v>
      </c>
      <c r="BV38" s="2172"/>
      <c r="BW38" s="2172"/>
      <c r="BX38" s="2172"/>
      <c r="BY38" s="2173"/>
      <c r="BZ38" s="2173"/>
      <c r="CA38" s="2173"/>
      <c r="CB38" s="2173"/>
      <c r="CC38" s="2173"/>
      <c r="CD38" s="2173"/>
      <c r="CE38" s="2173"/>
      <c r="CF38" s="2173"/>
      <c r="CG38" s="2173"/>
      <c r="CH38" s="2173"/>
      <c r="CI38" s="2173"/>
      <c r="CJ38" s="2173"/>
      <c r="CK38" s="2173"/>
      <c r="CL38" s="2173"/>
      <c r="CM38" s="2173"/>
      <c r="CN38" s="2173"/>
      <c r="CO38" s="2173"/>
      <c r="CP38" s="2173"/>
      <c r="CQ38" s="2173"/>
      <c r="CR38" s="2173"/>
      <c r="CS38" s="2173"/>
      <c r="CT38" s="2173"/>
      <c r="CU38" s="2173"/>
      <c r="CV38" s="2173"/>
      <c r="CW38" s="2173"/>
      <c r="CX38" s="2173"/>
      <c r="CY38" s="2173"/>
      <c r="CZ38" s="2173"/>
    </row>
    <row r="39" s="130" customFormat="true" ht="15" customHeight="true" x14ac:dyDescent="0.2">
      <c r="A39" s="2549" t="s">
        <v>121</v>
      </c>
      <c r="B39" s="249" t="s">
        <v>49</v>
      </c>
      <c r="C39" s="1133" t="s">
        <v>35</v>
      </c>
      <c r="D39" s="1143" t="s">
        <v>35</v>
      </c>
      <c r="E39" s="1143" t="s">
        <v>35</v>
      </c>
      <c r="F39" s="1143" t="s">
        <v>35</v>
      </c>
      <c r="G39" s="1153" t="s">
        <v>35</v>
      </c>
      <c r="H39" s="1163" t="s">
        <v>35</v>
      </c>
      <c r="I39" s="1143" t="s">
        <v>35</v>
      </c>
      <c r="J39" s="1143" t="s">
        <v>35</v>
      </c>
      <c r="K39" s="1143" t="s">
        <v>35</v>
      </c>
      <c r="L39" s="1173" t="s">
        <v>35</v>
      </c>
      <c r="M39" s="1183" t="s">
        <v>35</v>
      </c>
      <c r="N39" s="1143" t="s">
        <v>35</v>
      </c>
      <c r="O39" s="1143" t="s">
        <v>35</v>
      </c>
      <c r="P39" s="1143" t="s">
        <v>35</v>
      </c>
      <c r="Q39" s="1153" t="s">
        <v>35</v>
      </c>
      <c r="R39" s="1163" t="s">
        <v>35</v>
      </c>
      <c r="S39" s="1143" t="s">
        <v>35</v>
      </c>
      <c r="T39" s="1143" t="s">
        <v>35</v>
      </c>
      <c r="U39" s="2083" t="s">
        <v>35</v>
      </c>
      <c r="V39" s="2114"/>
      <c r="W39" s="2114"/>
      <c r="X39" s="2114"/>
      <c r="Y39" s="2115"/>
      <c r="Z39" s="2115"/>
      <c r="AA39" s="2115"/>
      <c r="AB39" s="2115"/>
      <c r="AC39" s="2115"/>
      <c r="AD39" s="2115"/>
      <c r="AE39" s="2115"/>
      <c r="AF39" s="2115"/>
      <c r="AG39" s="2115"/>
      <c r="AH39" s="2115"/>
      <c r="AI39" s="2115"/>
      <c r="AJ39" s="2115"/>
      <c r="AK39" s="2115"/>
      <c r="AL39" s="2115"/>
      <c r="AM39" s="2115"/>
      <c r="AN39" s="2115"/>
      <c r="AO39" s="2115"/>
      <c r="AP39" s="2115"/>
      <c r="AQ39" s="2115"/>
      <c r="AR39" s="2115"/>
      <c r="AS39" s="2115"/>
      <c r="AT39" s="2115"/>
      <c r="AU39" s="2115"/>
      <c r="AV39" s="2115"/>
      <c r="AW39" s="2115"/>
      <c r="AX39" s="2115"/>
      <c r="AY39" s="2115"/>
      <c r="AZ39" s="215"/>
      <c r="BA39" s="2548" t="s">
        <v>121</v>
      </c>
      <c r="BB39" s="151" t="s">
        <v>49</v>
      </c>
      <c r="BC39" s="1201" t="s">
        <v>35</v>
      </c>
      <c r="BD39" s="1221" t="s">
        <v>35</v>
      </c>
      <c r="BE39" s="1221" t="s">
        <v>35</v>
      </c>
      <c r="BF39" s="1221" t="s">
        <v>35</v>
      </c>
      <c r="BG39" s="1242" t="s">
        <v>35</v>
      </c>
      <c r="BH39" s="1263" t="s">
        <v>35</v>
      </c>
      <c r="BI39" s="1221" t="s">
        <v>35</v>
      </c>
      <c r="BJ39" s="1221" t="s">
        <v>35</v>
      </c>
      <c r="BK39" s="1221" t="s">
        <v>35</v>
      </c>
      <c r="BL39" s="1242" t="s">
        <v>35</v>
      </c>
      <c r="BM39" s="1263" t="s">
        <v>35</v>
      </c>
      <c r="BN39" s="1221" t="s">
        <v>35</v>
      </c>
      <c r="BO39" s="1221" t="s">
        <v>35</v>
      </c>
      <c r="BP39" s="1221" t="s">
        <v>35</v>
      </c>
      <c r="BQ39" s="1242" t="s">
        <v>35</v>
      </c>
      <c r="BR39" s="1263" t="s">
        <v>35</v>
      </c>
      <c r="BS39" s="1221" t="s">
        <v>35</v>
      </c>
      <c r="BT39" s="1221" t="s">
        <v>35</v>
      </c>
      <c r="BU39" s="2127" t="s">
        <v>35</v>
      </c>
      <c r="BV39" s="2172"/>
      <c r="BW39" s="2172"/>
      <c r="BX39" s="2172"/>
      <c r="BY39" s="2173"/>
      <c r="BZ39" s="2173"/>
      <c r="CA39" s="2173"/>
      <c r="CB39" s="2173"/>
      <c r="CC39" s="2173"/>
      <c r="CD39" s="2173"/>
      <c r="CE39" s="2173"/>
      <c r="CF39" s="2173"/>
      <c r="CG39" s="2173"/>
      <c r="CH39" s="2173"/>
      <c r="CI39" s="2173"/>
      <c r="CJ39" s="2173"/>
      <c r="CK39" s="2173"/>
      <c r="CL39" s="2173"/>
      <c r="CM39" s="2173"/>
      <c r="CN39" s="2173"/>
      <c r="CO39" s="2173"/>
      <c r="CP39" s="2173"/>
      <c r="CQ39" s="2173"/>
      <c r="CR39" s="2173"/>
      <c r="CS39" s="2173"/>
      <c r="CT39" s="2173"/>
      <c r="CU39" s="2173"/>
      <c r="CV39" s="2173"/>
      <c r="CW39" s="2173"/>
      <c r="CX39" s="2173"/>
      <c r="CY39" s="2173"/>
      <c r="CZ39" s="2173"/>
    </row>
    <row r="40" s="130" customFormat="true" ht="15" customHeight="true" x14ac:dyDescent="0.2">
      <c r="A40" s="2549"/>
      <c r="B40" s="249" t="s">
        <v>48</v>
      </c>
      <c r="C40" s="1133" t="s">
        <v>35</v>
      </c>
      <c r="D40" s="1143" t="s">
        <v>35</v>
      </c>
      <c r="E40" s="1143" t="s">
        <v>35</v>
      </c>
      <c r="F40" s="1143" t="s">
        <v>35</v>
      </c>
      <c r="G40" s="1153" t="s">
        <v>35</v>
      </c>
      <c r="H40" s="1163" t="s">
        <v>35</v>
      </c>
      <c r="I40" s="1143" t="s">
        <v>35</v>
      </c>
      <c r="J40" s="1143" t="s">
        <v>35</v>
      </c>
      <c r="K40" s="1143" t="s">
        <v>35</v>
      </c>
      <c r="L40" s="1173" t="s">
        <v>35</v>
      </c>
      <c r="M40" s="1183" t="s">
        <v>35</v>
      </c>
      <c r="N40" s="1143" t="s">
        <v>35</v>
      </c>
      <c r="O40" s="1143" t="s">
        <v>35</v>
      </c>
      <c r="P40" s="1143" t="s">
        <v>35</v>
      </c>
      <c r="Q40" s="1153" t="s">
        <v>35</v>
      </c>
      <c r="R40" s="1163" t="s">
        <v>35</v>
      </c>
      <c r="S40" s="1143" t="s">
        <v>35</v>
      </c>
      <c r="T40" s="1143" t="s">
        <v>35</v>
      </c>
      <c r="U40" s="2083" t="s">
        <v>35</v>
      </c>
      <c r="V40" s="2114"/>
      <c r="W40" s="2114"/>
      <c r="X40" s="2114"/>
      <c r="Y40" s="2115"/>
      <c r="Z40" s="2115"/>
      <c r="AA40" s="2115"/>
      <c r="AB40" s="2115"/>
      <c r="AC40" s="2115"/>
      <c r="AD40" s="2115"/>
      <c r="AE40" s="2115"/>
      <c r="AF40" s="2115"/>
      <c r="AG40" s="2115"/>
      <c r="AH40" s="2115"/>
      <c r="AI40" s="2115"/>
      <c r="AJ40" s="2115"/>
      <c r="AK40" s="2115"/>
      <c r="AL40" s="2115"/>
      <c r="AM40" s="2115"/>
      <c r="AN40" s="2115"/>
      <c r="AO40" s="2115"/>
      <c r="AP40" s="2115"/>
      <c r="AQ40" s="2115"/>
      <c r="AR40" s="2115"/>
      <c r="AS40" s="2115"/>
      <c r="AT40" s="2115"/>
      <c r="AU40" s="2115"/>
      <c r="AV40" s="2115"/>
      <c r="AW40" s="2115"/>
      <c r="AX40" s="2115"/>
      <c r="AY40" s="2115"/>
      <c r="AZ40" s="215"/>
      <c r="BA40" s="2548"/>
      <c r="BB40" s="151" t="s">
        <v>48</v>
      </c>
      <c r="BC40" s="1201" t="s">
        <v>35</v>
      </c>
      <c r="BD40" s="1221" t="s">
        <v>35</v>
      </c>
      <c r="BE40" s="1221" t="s">
        <v>35</v>
      </c>
      <c r="BF40" s="1221" t="s">
        <v>35</v>
      </c>
      <c r="BG40" s="1242" t="s">
        <v>35</v>
      </c>
      <c r="BH40" s="1263" t="s">
        <v>35</v>
      </c>
      <c r="BI40" s="1221" t="s">
        <v>35</v>
      </c>
      <c r="BJ40" s="1221" t="s">
        <v>35</v>
      </c>
      <c r="BK40" s="1221" t="s">
        <v>35</v>
      </c>
      <c r="BL40" s="1242" t="s">
        <v>35</v>
      </c>
      <c r="BM40" s="1263" t="s">
        <v>35</v>
      </c>
      <c r="BN40" s="1221" t="s">
        <v>35</v>
      </c>
      <c r="BO40" s="1221" t="s">
        <v>35</v>
      </c>
      <c r="BP40" s="1221" t="s">
        <v>35</v>
      </c>
      <c r="BQ40" s="1242" t="s">
        <v>35</v>
      </c>
      <c r="BR40" s="1263" t="s">
        <v>35</v>
      </c>
      <c r="BS40" s="1221" t="s">
        <v>35</v>
      </c>
      <c r="BT40" s="1221" t="s">
        <v>35</v>
      </c>
      <c r="BU40" s="2127" t="s">
        <v>35</v>
      </c>
      <c r="BV40" s="2172"/>
      <c r="BW40" s="2172"/>
      <c r="BX40" s="2172"/>
      <c r="BY40" s="2173"/>
      <c r="BZ40" s="2173"/>
      <c r="CA40" s="2173"/>
      <c r="CB40" s="2173"/>
      <c r="CC40" s="2173"/>
      <c r="CD40" s="2173"/>
      <c r="CE40" s="2173"/>
      <c r="CF40" s="2173"/>
      <c r="CG40" s="2173"/>
      <c r="CH40" s="2173"/>
      <c r="CI40" s="2173"/>
      <c r="CJ40" s="2173"/>
      <c r="CK40" s="2173"/>
      <c r="CL40" s="2173"/>
      <c r="CM40" s="2173"/>
      <c r="CN40" s="2173"/>
      <c r="CO40" s="2173"/>
      <c r="CP40" s="2173"/>
      <c r="CQ40" s="2173"/>
      <c r="CR40" s="2173"/>
      <c r="CS40" s="2173"/>
      <c r="CT40" s="2173"/>
      <c r="CU40" s="2173"/>
      <c r="CV40" s="2173"/>
      <c r="CW40" s="2173"/>
      <c r="CX40" s="2173"/>
      <c r="CY40" s="2173"/>
      <c r="CZ40" s="2173"/>
    </row>
    <row r="41" s="693" customFormat="true" ht="15" customHeight="true" x14ac:dyDescent="0.2">
      <c r="A41" s="2799" t="s">
        <v>56</v>
      </c>
      <c r="B41" s="1724" t="s">
        <v>49</v>
      </c>
      <c r="C41" s="1747" t="s">
        <v>35</v>
      </c>
      <c r="D41" s="1751" t="s">
        <v>35</v>
      </c>
      <c r="E41" s="1751" t="s">
        <v>35</v>
      </c>
      <c r="F41" s="1751" t="s">
        <v>35</v>
      </c>
      <c r="G41" s="1755" t="s">
        <v>35</v>
      </c>
      <c r="H41" s="1759" t="s">
        <v>35</v>
      </c>
      <c r="I41" s="1751" t="s">
        <v>35</v>
      </c>
      <c r="J41" s="1751" t="s">
        <v>35</v>
      </c>
      <c r="K41" s="1751" t="s">
        <v>35</v>
      </c>
      <c r="L41" s="1763" t="s">
        <v>35</v>
      </c>
      <c r="M41" s="1747" t="s">
        <v>35</v>
      </c>
      <c r="N41" s="1751" t="s">
        <v>35</v>
      </c>
      <c r="O41" s="1751" t="s">
        <v>35</v>
      </c>
      <c r="P41" s="1751" t="s">
        <v>35</v>
      </c>
      <c r="Q41" s="1755" t="s">
        <v>35</v>
      </c>
      <c r="R41" s="1759" t="s">
        <v>35</v>
      </c>
      <c r="S41" s="1751" t="s">
        <v>35</v>
      </c>
      <c r="T41" s="1751" t="s">
        <v>35</v>
      </c>
      <c r="U41" s="1763" t="s">
        <v>35</v>
      </c>
      <c r="V41" s="664"/>
      <c r="W41" s="664"/>
      <c r="X41" s="664"/>
      <c r="Y41" s="664"/>
      <c r="Z41" s="664"/>
      <c r="AA41" s="664"/>
      <c r="AB41" s="664"/>
      <c r="AC41" s="664"/>
      <c r="AD41" s="664"/>
      <c r="AE41" s="664"/>
      <c r="AF41" s="664"/>
      <c r="AG41" s="664"/>
      <c r="AH41" s="664"/>
      <c r="AI41" s="664"/>
      <c r="AJ41" s="664"/>
      <c r="AK41" s="664"/>
      <c r="AL41" s="664"/>
      <c r="AM41" s="664"/>
      <c r="AN41" s="664"/>
      <c r="AO41" s="664"/>
      <c r="AP41" s="664"/>
      <c r="AQ41" s="664"/>
      <c r="AR41" s="664"/>
      <c r="AS41" s="664"/>
      <c r="AT41" s="664"/>
      <c r="AU41" s="664"/>
      <c r="AV41" s="664"/>
      <c r="AW41" s="664"/>
      <c r="AX41" s="664"/>
      <c r="AY41" s="664"/>
      <c r="AZ41" s="216"/>
      <c r="BA41" s="2548" t="s">
        <v>56</v>
      </c>
      <c r="BB41" s="151" t="s">
        <v>49</v>
      </c>
      <c r="BC41" s="1201" t="s">
        <v>35</v>
      </c>
      <c r="BD41" s="1221" t="s">
        <v>35</v>
      </c>
      <c r="BE41" s="1221" t="s">
        <v>35</v>
      </c>
      <c r="BF41" s="1221" t="s">
        <v>35</v>
      </c>
      <c r="BG41" s="1242" t="s">
        <v>35</v>
      </c>
      <c r="BH41" s="1263" t="s">
        <v>35</v>
      </c>
      <c r="BI41" s="1221" t="s">
        <v>35</v>
      </c>
      <c r="BJ41" s="1221" t="s">
        <v>35</v>
      </c>
      <c r="BK41" s="1221" t="s">
        <v>35</v>
      </c>
      <c r="BL41" s="1242" t="s">
        <v>35</v>
      </c>
      <c r="BM41" s="1263" t="s">
        <v>35</v>
      </c>
      <c r="BN41" s="1221" t="s">
        <v>35</v>
      </c>
      <c r="BO41" s="1221" t="s">
        <v>35</v>
      </c>
      <c r="BP41" s="1221" t="s">
        <v>35</v>
      </c>
      <c r="BQ41" s="1242" t="s">
        <v>35</v>
      </c>
      <c r="BR41" s="1263" t="s">
        <v>35</v>
      </c>
      <c r="BS41" s="1221" t="s">
        <v>35</v>
      </c>
      <c r="BT41" s="1221" t="s">
        <v>35</v>
      </c>
      <c r="BU41" s="2127" t="s">
        <v>35</v>
      </c>
      <c r="BV41" s="2172"/>
      <c r="BW41" s="2172"/>
      <c r="BX41" s="2172"/>
      <c r="BY41" s="2173"/>
      <c r="BZ41" s="2173"/>
      <c r="CA41" s="2173"/>
      <c r="CB41" s="2173"/>
      <c r="CC41" s="2173"/>
      <c r="CD41" s="2173"/>
      <c r="CE41" s="2173"/>
      <c r="CF41" s="2173"/>
      <c r="CG41" s="2173"/>
      <c r="CH41" s="2173"/>
      <c r="CI41" s="2173"/>
      <c r="CJ41" s="2173"/>
      <c r="CK41" s="2173"/>
      <c r="CL41" s="2173"/>
      <c r="CM41" s="2173"/>
      <c r="CN41" s="2173"/>
      <c r="CO41" s="2173"/>
      <c r="CP41" s="2173"/>
      <c r="CQ41" s="2173"/>
      <c r="CR41" s="2173"/>
      <c r="CS41" s="2173"/>
      <c r="CT41" s="2173"/>
      <c r="CU41" s="2173"/>
      <c r="CV41" s="2173"/>
      <c r="CW41" s="2173"/>
      <c r="CX41" s="2173"/>
      <c r="CY41" s="2173"/>
      <c r="CZ41" s="2173"/>
    </row>
    <row r="42" s="693" customFormat="true" ht="15" customHeight="true" x14ac:dyDescent="0.2">
      <c r="A42" s="2799"/>
      <c r="B42" s="1724" t="s">
        <v>48</v>
      </c>
      <c r="C42" s="1747" t="s">
        <v>35</v>
      </c>
      <c r="D42" s="1751" t="s">
        <v>35</v>
      </c>
      <c r="E42" s="1751" t="s">
        <v>35</v>
      </c>
      <c r="F42" s="1751" t="s">
        <v>35</v>
      </c>
      <c r="G42" s="1755" t="s">
        <v>35</v>
      </c>
      <c r="H42" s="1759" t="s">
        <v>35</v>
      </c>
      <c r="I42" s="1751" t="s">
        <v>35</v>
      </c>
      <c r="J42" s="1751" t="s">
        <v>35</v>
      </c>
      <c r="K42" s="1751" t="s">
        <v>35</v>
      </c>
      <c r="L42" s="1763" t="s">
        <v>35</v>
      </c>
      <c r="M42" s="1747" t="s">
        <v>35</v>
      </c>
      <c r="N42" s="1751" t="s">
        <v>35</v>
      </c>
      <c r="O42" s="1751" t="s">
        <v>35</v>
      </c>
      <c r="P42" s="1751" t="s">
        <v>35</v>
      </c>
      <c r="Q42" s="1755" t="s">
        <v>35</v>
      </c>
      <c r="R42" s="1759" t="s">
        <v>35</v>
      </c>
      <c r="S42" s="1751" t="s">
        <v>35</v>
      </c>
      <c r="T42" s="1751" t="s">
        <v>35</v>
      </c>
      <c r="U42" s="1763" t="s">
        <v>35</v>
      </c>
      <c r="V42" s="664"/>
      <c r="W42" s="664"/>
      <c r="X42" s="664"/>
      <c r="Y42" s="664"/>
      <c r="Z42" s="664"/>
      <c r="AA42" s="664"/>
      <c r="AB42" s="664"/>
      <c r="AC42" s="664"/>
      <c r="AD42" s="664"/>
      <c r="AE42" s="664"/>
      <c r="AF42" s="664"/>
      <c r="AG42" s="664"/>
      <c r="AH42" s="664"/>
      <c r="AI42" s="664"/>
      <c r="AJ42" s="664"/>
      <c r="AK42" s="664"/>
      <c r="AL42" s="664"/>
      <c r="AM42" s="664"/>
      <c r="AN42" s="664"/>
      <c r="AO42" s="664"/>
      <c r="AP42" s="664"/>
      <c r="AQ42" s="664"/>
      <c r="AR42" s="664"/>
      <c r="AS42" s="664"/>
      <c r="AT42" s="664"/>
      <c r="AU42" s="664"/>
      <c r="AV42" s="664"/>
      <c r="AW42" s="664"/>
      <c r="AX42" s="664"/>
      <c r="AY42" s="664"/>
      <c r="AZ42" s="216"/>
      <c r="BA42" s="2548"/>
      <c r="BB42" s="151" t="s">
        <v>48</v>
      </c>
      <c r="BC42" s="1201" t="s">
        <v>35</v>
      </c>
      <c r="BD42" s="1221" t="s">
        <v>35</v>
      </c>
      <c r="BE42" s="1221" t="s">
        <v>35</v>
      </c>
      <c r="BF42" s="1221" t="s">
        <v>35</v>
      </c>
      <c r="BG42" s="1242" t="s">
        <v>35</v>
      </c>
      <c r="BH42" s="1263" t="s">
        <v>35</v>
      </c>
      <c r="BI42" s="1221" t="s">
        <v>35</v>
      </c>
      <c r="BJ42" s="1221" t="s">
        <v>35</v>
      </c>
      <c r="BK42" s="1221" t="s">
        <v>35</v>
      </c>
      <c r="BL42" s="1242" t="s">
        <v>35</v>
      </c>
      <c r="BM42" s="1263" t="s">
        <v>35</v>
      </c>
      <c r="BN42" s="1221" t="s">
        <v>35</v>
      </c>
      <c r="BO42" s="1221" t="s">
        <v>35</v>
      </c>
      <c r="BP42" s="1221" t="s">
        <v>35</v>
      </c>
      <c r="BQ42" s="1242" t="s">
        <v>35</v>
      </c>
      <c r="BR42" s="1263" t="s">
        <v>35</v>
      </c>
      <c r="BS42" s="1221" t="s">
        <v>35</v>
      </c>
      <c r="BT42" s="1221" t="s">
        <v>35</v>
      </c>
      <c r="BU42" s="2127" t="s">
        <v>35</v>
      </c>
      <c r="BV42" s="2172"/>
      <c r="BW42" s="2172"/>
      <c r="BX42" s="2172"/>
      <c r="BY42" s="2173"/>
      <c r="BZ42" s="2173"/>
      <c r="CA42" s="2173"/>
      <c r="CB42" s="2173"/>
      <c r="CC42" s="2173"/>
      <c r="CD42" s="2173"/>
      <c r="CE42" s="2173"/>
      <c r="CF42" s="2173"/>
      <c r="CG42" s="2173"/>
      <c r="CH42" s="2173"/>
      <c r="CI42" s="2173"/>
      <c r="CJ42" s="2173"/>
      <c r="CK42" s="2173"/>
      <c r="CL42" s="2173"/>
      <c r="CM42" s="2173"/>
      <c r="CN42" s="2173"/>
      <c r="CO42" s="2173"/>
      <c r="CP42" s="2173"/>
      <c r="CQ42" s="2173"/>
      <c r="CR42" s="2173"/>
      <c r="CS42" s="2173"/>
      <c r="CT42" s="2173"/>
      <c r="CU42" s="2173"/>
      <c r="CV42" s="2173"/>
      <c r="CW42" s="2173"/>
      <c r="CX42" s="2173"/>
      <c r="CY42" s="2173"/>
      <c r="CZ42" s="2173"/>
    </row>
    <row r="43" s="693" customFormat="true" ht="15" customHeight="true" x14ac:dyDescent="0.2">
      <c r="A43" s="2799" t="s">
        <v>53</v>
      </c>
      <c r="B43" s="1724" t="s">
        <v>49</v>
      </c>
      <c r="C43" s="1747" t="s">
        <v>35</v>
      </c>
      <c r="D43" s="1751" t="s">
        <v>35</v>
      </c>
      <c r="E43" s="1751" t="s">
        <v>35</v>
      </c>
      <c r="F43" s="1751" t="s">
        <v>35</v>
      </c>
      <c r="G43" s="1755" t="s">
        <v>35</v>
      </c>
      <c r="H43" s="1759" t="s">
        <v>35</v>
      </c>
      <c r="I43" s="1751" t="s">
        <v>35</v>
      </c>
      <c r="J43" s="1751" t="s">
        <v>35</v>
      </c>
      <c r="K43" s="1751" t="s">
        <v>35</v>
      </c>
      <c r="L43" s="1763" t="s">
        <v>35</v>
      </c>
      <c r="M43" s="1747" t="s">
        <v>35</v>
      </c>
      <c r="N43" s="1751" t="s">
        <v>35</v>
      </c>
      <c r="O43" s="1751" t="s">
        <v>35</v>
      </c>
      <c r="P43" s="1751" t="s">
        <v>35</v>
      </c>
      <c r="Q43" s="1755" t="s">
        <v>35</v>
      </c>
      <c r="R43" s="1759" t="s">
        <v>35</v>
      </c>
      <c r="S43" s="1751" t="s">
        <v>35</v>
      </c>
      <c r="T43" s="1751" t="s">
        <v>35</v>
      </c>
      <c r="U43" s="1763" t="s">
        <v>35</v>
      </c>
      <c r="V43" s="664"/>
      <c r="W43" s="664"/>
      <c r="X43" s="664"/>
      <c r="Y43" s="664"/>
      <c r="Z43" s="664"/>
      <c r="AA43" s="664"/>
      <c r="AB43" s="664"/>
      <c r="AC43" s="664"/>
      <c r="AD43" s="664"/>
      <c r="AE43" s="664"/>
      <c r="AF43" s="664"/>
      <c r="AG43" s="664"/>
      <c r="AH43" s="664"/>
      <c r="AI43" s="664"/>
      <c r="AJ43" s="664"/>
      <c r="AK43" s="664"/>
      <c r="AL43" s="664"/>
      <c r="AM43" s="664"/>
      <c r="AN43" s="664"/>
      <c r="AO43" s="664"/>
      <c r="AP43" s="664"/>
      <c r="AQ43" s="664"/>
      <c r="AR43" s="664"/>
      <c r="AS43" s="664"/>
      <c r="AT43" s="664"/>
      <c r="AU43" s="664"/>
      <c r="AV43" s="664"/>
      <c r="AW43" s="664"/>
      <c r="AX43" s="664"/>
      <c r="AY43" s="664"/>
      <c r="AZ43" s="216"/>
      <c r="BA43" s="2548" t="s">
        <v>53</v>
      </c>
      <c r="BB43" s="151" t="s">
        <v>49</v>
      </c>
      <c r="BC43" s="1201" t="s">
        <v>35</v>
      </c>
      <c r="BD43" s="1221" t="s">
        <v>35</v>
      </c>
      <c r="BE43" s="1221" t="s">
        <v>35</v>
      </c>
      <c r="BF43" s="1221" t="s">
        <v>35</v>
      </c>
      <c r="BG43" s="1242" t="s">
        <v>35</v>
      </c>
      <c r="BH43" s="1263" t="s">
        <v>35</v>
      </c>
      <c r="BI43" s="1221" t="s">
        <v>35</v>
      </c>
      <c r="BJ43" s="1221" t="s">
        <v>35</v>
      </c>
      <c r="BK43" s="1221" t="s">
        <v>35</v>
      </c>
      <c r="BL43" s="1242" t="s">
        <v>35</v>
      </c>
      <c r="BM43" s="1263" t="s">
        <v>35</v>
      </c>
      <c r="BN43" s="1221" t="s">
        <v>35</v>
      </c>
      <c r="BO43" s="1221" t="s">
        <v>35</v>
      </c>
      <c r="BP43" s="1221" t="s">
        <v>35</v>
      </c>
      <c r="BQ43" s="1242" t="s">
        <v>35</v>
      </c>
      <c r="BR43" s="1263" t="s">
        <v>35</v>
      </c>
      <c r="BS43" s="1221" t="s">
        <v>35</v>
      </c>
      <c r="BT43" s="1221" t="s">
        <v>35</v>
      </c>
      <c r="BU43" s="2127" t="s">
        <v>35</v>
      </c>
      <c r="BV43" s="2172"/>
      <c r="BW43" s="2172"/>
      <c r="BX43" s="2172"/>
      <c r="BY43" s="2173"/>
      <c r="BZ43" s="2173"/>
      <c r="CA43" s="2173"/>
      <c r="CB43" s="2173"/>
      <c r="CC43" s="2173"/>
      <c r="CD43" s="2173"/>
      <c r="CE43" s="2173"/>
      <c r="CF43" s="2173"/>
      <c r="CG43" s="2173"/>
      <c r="CH43" s="2173"/>
      <c r="CI43" s="2173"/>
      <c r="CJ43" s="2173"/>
      <c r="CK43" s="2173"/>
      <c r="CL43" s="2173"/>
      <c r="CM43" s="2173"/>
      <c r="CN43" s="2173"/>
      <c r="CO43" s="2173"/>
      <c r="CP43" s="2173"/>
      <c r="CQ43" s="2173"/>
      <c r="CR43" s="2173"/>
      <c r="CS43" s="2173"/>
      <c r="CT43" s="2173"/>
      <c r="CU43" s="2173"/>
      <c r="CV43" s="2173"/>
      <c r="CW43" s="2173"/>
      <c r="CX43" s="2173"/>
      <c r="CY43" s="2173"/>
      <c r="CZ43" s="2173"/>
    </row>
    <row r="44" s="693" customFormat="true" ht="15" customHeight="true" x14ac:dyDescent="0.2">
      <c r="A44" s="2799"/>
      <c r="B44" s="1724" t="s">
        <v>48</v>
      </c>
      <c r="C44" s="1747" t="s">
        <v>35</v>
      </c>
      <c r="D44" s="1751" t="s">
        <v>35</v>
      </c>
      <c r="E44" s="1751" t="s">
        <v>35</v>
      </c>
      <c r="F44" s="1751" t="s">
        <v>35</v>
      </c>
      <c r="G44" s="1755" t="s">
        <v>35</v>
      </c>
      <c r="H44" s="1759" t="s">
        <v>35</v>
      </c>
      <c r="I44" s="1751" t="s">
        <v>35</v>
      </c>
      <c r="J44" s="1751" t="s">
        <v>35</v>
      </c>
      <c r="K44" s="1751" t="s">
        <v>35</v>
      </c>
      <c r="L44" s="1763" t="s">
        <v>35</v>
      </c>
      <c r="M44" s="1747" t="s">
        <v>35</v>
      </c>
      <c r="N44" s="1751" t="s">
        <v>35</v>
      </c>
      <c r="O44" s="1751" t="s">
        <v>35</v>
      </c>
      <c r="P44" s="1751" t="s">
        <v>35</v>
      </c>
      <c r="Q44" s="1755" t="s">
        <v>35</v>
      </c>
      <c r="R44" s="1759" t="s">
        <v>35</v>
      </c>
      <c r="S44" s="1751" t="s">
        <v>35</v>
      </c>
      <c r="T44" s="1751" t="s">
        <v>35</v>
      </c>
      <c r="U44" s="1763" t="s">
        <v>35</v>
      </c>
      <c r="V44" s="664"/>
      <c r="W44" s="664"/>
      <c r="X44" s="664"/>
      <c r="Y44" s="664"/>
      <c r="Z44" s="664"/>
      <c r="AA44" s="664"/>
      <c r="AB44" s="664"/>
      <c r="AC44" s="664"/>
      <c r="AD44" s="664"/>
      <c r="AE44" s="664"/>
      <c r="AF44" s="664"/>
      <c r="AG44" s="664"/>
      <c r="AH44" s="664"/>
      <c r="AI44" s="664"/>
      <c r="AJ44" s="664"/>
      <c r="AK44" s="664"/>
      <c r="AL44" s="664"/>
      <c r="AM44" s="664"/>
      <c r="AN44" s="664"/>
      <c r="AO44" s="664"/>
      <c r="AP44" s="664"/>
      <c r="AQ44" s="664"/>
      <c r="AR44" s="664"/>
      <c r="AS44" s="664"/>
      <c r="AT44" s="664"/>
      <c r="AU44" s="664"/>
      <c r="AV44" s="664"/>
      <c r="AW44" s="664"/>
      <c r="AX44" s="664"/>
      <c r="AY44" s="664"/>
      <c r="AZ44" s="216"/>
      <c r="BA44" s="2548"/>
      <c r="BB44" s="151" t="s">
        <v>48</v>
      </c>
      <c r="BC44" s="1201" t="s">
        <v>35</v>
      </c>
      <c r="BD44" s="1221" t="s">
        <v>35</v>
      </c>
      <c r="BE44" s="1221" t="s">
        <v>35</v>
      </c>
      <c r="BF44" s="1221" t="s">
        <v>35</v>
      </c>
      <c r="BG44" s="1242" t="s">
        <v>35</v>
      </c>
      <c r="BH44" s="1263" t="s">
        <v>35</v>
      </c>
      <c r="BI44" s="1221" t="s">
        <v>35</v>
      </c>
      <c r="BJ44" s="1221" t="s">
        <v>35</v>
      </c>
      <c r="BK44" s="1221" t="s">
        <v>35</v>
      </c>
      <c r="BL44" s="1242" t="s">
        <v>35</v>
      </c>
      <c r="BM44" s="1263" t="s">
        <v>35</v>
      </c>
      <c r="BN44" s="1221" t="s">
        <v>35</v>
      </c>
      <c r="BO44" s="1221" t="s">
        <v>35</v>
      </c>
      <c r="BP44" s="1221" t="s">
        <v>35</v>
      </c>
      <c r="BQ44" s="1242" t="s">
        <v>35</v>
      </c>
      <c r="BR44" s="1263" t="s">
        <v>35</v>
      </c>
      <c r="BS44" s="1221" t="s">
        <v>35</v>
      </c>
      <c r="BT44" s="1221" t="s">
        <v>35</v>
      </c>
      <c r="BU44" s="2127" t="s">
        <v>35</v>
      </c>
      <c r="BV44" s="2172"/>
      <c r="BW44" s="2172"/>
      <c r="BX44" s="2172"/>
      <c r="BY44" s="2173"/>
      <c r="BZ44" s="2173"/>
      <c r="CA44" s="2173"/>
      <c r="CB44" s="2173"/>
      <c r="CC44" s="2173"/>
      <c r="CD44" s="2173"/>
      <c r="CE44" s="2173"/>
      <c r="CF44" s="2173"/>
      <c r="CG44" s="2173"/>
      <c r="CH44" s="2173"/>
      <c r="CI44" s="2173"/>
      <c r="CJ44" s="2173"/>
      <c r="CK44" s="2173"/>
      <c r="CL44" s="2173"/>
      <c r="CM44" s="2173"/>
      <c r="CN44" s="2173"/>
      <c r="CO44" s="2173"/>
      <c r="CP44" s="2173"/>
      <c r="CQ44" s="2173"/>
      <c r="CR44" s="2173"/>
      <c r="CS44" s="2173"/>
      <c r="CT44" s="2173"/>
      <c r="CU44" s="2173"/>
      <c r="CV44" s="2173"/>
      <c r="CW44" s="2173"/>
      <c r="CX44" s="2173"/>
      <c r="CY44" s="2173"/>
      <c r="CZ44" s="2173"/>
    </row>
    <row r="45" s="693" customFormat="true" ht="15" customHeight="true" x14ac:dyDescent="0.2">
      <c r="A45" s="2799" t="s">
        <v>52</v>
      </c>
      <c r="B45" s="1724" t="s">
        <v>49</v>
      </c>
      <c r="C45" s="1747" t="s">
        <v>35</v>
      </c>
      <c r="D45" s="1751" t="s">
        <v>35</v>
      </c>
      <c r="E45" s="1751" t="s">
        <v>35</v>
      </c>
      <c r="F45" s="1751" t="s">
        <v>35</v>
      </c>
      <c r="G45" s="1755" t="s">
        <v>35</v>
      </c>
      <c r="H45" s="1759" t="s">
        <v>35</v>
      </c>
      <c r="I45" s="1751" t="s">
        <v>35</v>
      </c>
      <c r="J45" s="1751" t="s">
        <v>35</v>
      </c>
      <c r="K45" s="1751" t="s">
        <v>35</v>
      </c>
      <c r="L45" s="1763" t="s">
        <v>35</v>
      </c>
      <c r="M45" s="1747" t="s">
        <v>35</v>
      </c>
      <c r="N45" s="1751" t="s">
        <v>35</v>
      </c>
      <c r="O45" s="1751" t="s">
        <v>35</v>
      </c>
      <c r="P45" s="1751" t="s">
        <v>35</v>
      </c>
      <c r="Q45" s="1755" t="s">
        <v>35</v>
      </c>
      <c r="R45" s="1759" t="s">
        <v>35</v>
      </c>
      <c r="S45" s="1751" t="s">
        <v>35</v>
      </c>
      <c r="T45" s="1751" t="s">
        <v>35</v>
      </c>
      <c r="U45" s="1763" t="s">
        <v>35</v>
      </c>
      <c r="V45" s="664"/>
      <c r="W45" s="664"/>
      <c r="X45" s="664"/>
      <c r="Y45" s="664"/>
      <c r="Z45" s="664"/>
      <c r="AA45" s="664"/>
      <c r="AB45" s="664"/>
      <c r="AC45" s="664"/>
      <c r="AD45" s="664"/>
      <c r="AE45" s="664"/>
      <c r="AF45" s="664"/>
      <c r="AG45" s="664"/>
      <c r="AH45" s="664"/>
      <c r="AI45" s="664"/>
      <c r="AJ45" s="664"/>
      <c r="AK45" s="664"/>
      <c r="AL45" s="664"/>
      <c r="AM45" s="664"/>
      <c r="AN45" s="664"/>
      <c r="AO45" s="664"/>
      <c r="AP45" s="664"/>
      <c r="AQ45" s="664"/>
      <c r="AR45" s="664"/>
      <c r="AS45" s="664"/>
      <c r="AT45" s="664"/>
      <c r="AU45" s="664"/>
      <c r="AV45" s="664"/>
      <c r="AW45" s="664"/>
      <c r="AX45" s="664"/>
      <c r="AY45" s="664"/>
      <c r="AZ45" s="216"/>
      <c r="BA45" s="2548" t="s">
        <v>52</v>
      </c>
      <c r="BB45" s="151" t="s">
        <v>49</v>
      </c>
      <c r="BC45" s="1201" t="s">
        <v>35</v>
      </c>
      <c r="BD45" s="1221" t="s">
        <v>35</v>
      </c>
      <c r="BE45" s="1221" t="s">
        <v>35</v>
      </c>
      <c r="BF45" s="1221" t="s">
        <v>35</v>
      </c>
      <c r="BG45" s="1242" t="s">
        <v>35</v>
      </c>
      <c r="BH45" s="1263" t="s">
        <v>35</v>
      </c>
      <c r="BI45" s="1221" t="s">
        <v>35</v>
      </c>
      <c r="BJ45" s="1221" t="s">
        <v>35</v>
      </c>
      <c r="BK45" s="1221" t="s">
        <v>35</v>
      </c>
      <c r="BL45" s="1242" t="s">
        <v>35</v>
      </c>
      <c r="BM45" s="1263" t="s">
        <v>35</v>
      </c>
      <c r="BN45" s="1221" t="s">
        <v>35</v>
      </c>
      <c r="BO45" s="1221" t="s">
        <v>35</v>
      </c>
      <c r="BP45" s="1221" t="s">
        <v>35</v>
      </c>
      <c r="BQ45" s="1242" t="s">
        <v>35</v>
      </c>
      <c r="BR45" s="1263" t="s">
        <v>35</v>
      </c>
      <c r="BS45" s="1221" t="s">
        <v>35</v>
      </c>
      <c r="BT45" s="1221" t="s">
        <v>35</v>
      </c>
      <c r="BU45" s="2127" t="s">
        <v>35</v>
      </c>
      <c r="BV45" s="2172"/>
      <c r="BW45" s="2172"/>
      <c r="BX45" s="2172"/>
      <c r="BY45" s="2173"/>
      <c r="BZ45" s="2173"/>
      <c r="CA45" s="2173"/>
      <c r="CB45" s="2173"/>
      <c r="CC45" s="2173"/>
      <c r="CD45" s="2173"/>
      <c r="CE45" s="2173"/>
      <c r="CF45" s="2173"/>
      <c r="CG45" s="2173"/>
      <c r="CH45" s="2173"/>
      <c r="CI45" s="2173"/>
      <c r="CJ45" s="2173"/>
      <c r="CK45" s="2173"/>
      <c r="CL45" s="2173"/>
      <c r="CM45" s="2173"/>
      <c r="CN45" s="2173"/>
      <c r="CO45" s="2173"/>
      <c r="CP45" s="2173"/>
      <c r="CQ45" s="2173"/>
      <c r="CR45" s="2173"/>
      <c r="CS45" s="2173"/>
      <c r="CT45" s="2173"/>
      <c r="CU45" s="2173"/>
      <c r="CV45" s="2173"/>
      <c r="CW45" s="2173"/>
      <c r="CX45" s="2173"/>
      <c r="CY45" s="2173"/>
      <c r="CZ45" s="2173"/>
    </row>
    <row r="46" s="693" customFormat="true" ht="15" customHeight="true" x14ac:dyDescent="0.2">
      <c r="A46" s="2799"/>
      <c r="B46" s="1724" t="s">
        <v>48</v>
      </c>
      <c r="C46" s="1747" t="s">
        <v>35</v>
      </c>
      <c r="D46" s="1751" t="s">
        <v>35</v>
      </c>
      <c r="E46" s="1751" t="s">
        <v>35</v>
      </c>
      <c r="F46" s="1751" t="s">
        <v>35</v>
      </c>
      <c r="G46" s="1755" t="s">
        <v>35</v>
      </c>
      <c r="H46" s="1759" t="s">
        <v>35</v>
      </c>
      <c r="I46" s="1751" t="s">
        <v>35</v>
      </c>
      <c r="J46" s="1751" t="s">
        <v>35</v>
      </c>
      <c r="K46" s="1751" t="s">
        <v>35</v>
      </c>
      <c r="L46" s="1763" t="s">
        <v>35</v>
      </c>
      <c r="M46" s="1747" t="s">
        <v>35</v>
      </c>
      <c r="N46" s="1751" t="s">
        <v>35</v>
      </c>
      <c r="O46" s="1751" t="s">
        <v>35</v>
      </c>
      <c r="P46" s="1751" t="s">
        <v>35</v>
      </c>
      <c r="Q46" s="1755" t="s">
        <v>35</v>
      </c>
      <c r="R46" s="1759" t="s">
        <v>35</v>
      </c>
      <c r="S46" s="1751" t="s">
        <v>35</v>
      </c>
      <c r="T46" s="1751" t="s">
        <v>35</v>
      </c>
      <c r="U46" s="1763" t="s">
        <v>35</v>
      </c>
      <c r="V46" s="664"/>
      <c r="W46" s="664"/>
      <c r="X46" s="664"/>
      <c r="Y46" s="664"/>
      <c r="Z46" s="664"/>
      <c r="AA46" s="664"/>
      <c r="AB46" s="664"/>
      <c r="AC46" s="664"/>
      <c r="AD46" s="664"/>
      <c r="AE46" s="664"/>
      <c r="AF46" s="664"/>
      <c r="AG46" s="664"/>
      <c r="AH46" s="664"/>
      <c r="AI46" s="664"/>
      <c r="AJ46" s="664"/>
      <c r="AK46" s="664"/>
      <c r="AL46" s="664"/>
      <c r="AM46" s="664"/>
      <c r="AN46" s="664"/>
      <c r="AO46" s="664"/>
      <c r="AP46" s="664"/>
      <c r="AQ46" s="664"/>
      <c r="AR46" s="664"/>
      <c r="AS46" s="664"/>
      <c r="AT46" s="664"/>
      <c r="AU46" s="664"/>
      <c r="AV46" s="664"/>
      <c r="AW46" s="664"/>
      <c r="AX46" s="664"/>
      <c r="AY46" s="664"/>
      <c r="AZ46" s="216"/>
      <c r="BA46" s="2548"/>
      <c r="BB46" s="151" t="s">
        <v>48</v>
      </c>
      <c r="BC46" s="1201" t="s">
        <v>35</v>
      </c>
      <c r="BD46" s="1221" t="s">
        <v>35</v>
      </c>
      <c r="BE46" s="1221" t="s">
        <v>35</v>
      </c>
      <c r="BF46" s="1221" t="s">
        <v>35</v>
      </c>
      <c r="BG46" s="1242" t="s">
        <v>35</v>
      </c>
      <c r="BH46" s="1263" t="s">
        <v>35</v>
      </c>
      <c r="BI46" s="1221" t="s">
        <v>35</v>
      </c>
      <c r="BJ46" s="1221" t="s">
        <v>35</v>
      </c>
      <c r="BK46" s="1221" t="s">
        <v>35</v>
      </c>
      <c r="BL46" s="1242" t="s">
        <v>35</v>
      </c>
      <c r="BM46" s="1263" t="s">
        <v>35</v>
      </c>
      <c r="BN46" s="1221" t="s">
        <v>35</v>
      </c>
      <c r="BO46" s="1221" t="s">
        <v>35</v>
      </c>
      <c r="BP46" s="1221" t="s">
        <v>35</v>
      </c>
      <c r="BQ46" s="1242" t="s">
        <v>35</v>
      </c>
      <c r="BR46" s="1263" t="s">
        <v>35</v>
      </c>
      <c r="BS46" s="1221" t="s">
        <v>35</v>
      </c>
      <c r="BT46" s="1221" t="s">
        <v>35</v>
      </c>
      <c r="BU46" s="2127" t="s">
        <v>35</v>
      </c>
      <c r="BV46" s="2172"/>
      <c r="BW46" s="2172"/>
      <c r="BX46" s="2172"/>
      <c r="BY46" s="2173"/>
      <c r="BZ46" s="2173"/>
      <c r="CA46" s="2173"/>
      <c r="CB46" s="2173"/>
      <c r="CC46" s="2173"/>
      <c r="CD46" s="2173"/>
      <c r="CE46" s="2173"/>
      <c r="CF46" s="2173"/>
      <c r="CG46" s="2173"/>
      <c r="CH46" s="2173"/>
      <c r="CI46" s="2173"/>
      <c r="CJ46" s="2173"/>
      <c r="CK46" s="2173"/>
      <c r="CL46" s="2173"/>
      <c r="CM46" s="2173"/>
      <c r="CN46" s="2173"/>
      <c r="CO46" s="2173"/>
      <c r="CP46" s="2173"/>
      <c r="CQ46" s="2173"/>
      <c r="CR46" s="2173"/>
      <c r="CS46" s="2173"/>
      <c r="CT46" s="2173"/>
      <c r="CU46" s="2173"/>
      <c r="CV46" s="2173"/>
      <c r="CW46" s="2173"/>
      <c r="CX46" s="2173"/>
      <c r="CY46" s="2173"/>
      <c r="CZ46" s="2173"/>
    </row>
    <row r="47" s="130" customFormat="true" ht="15" customHeight="true" x14ac:dyDescent="0.2">
      <c r="A47" s="2549" t="s">
        <v>100</v>
      </c>
      <c r="B47" s="250" t="s">
        <v>99</v>
      </c>
      <c r="C47" s="1133" t="s">
        <v>35</v>
      </c>
      <c r="D47" s="1143" t="s">
        <v>35</v>
      </c>
      <c r="E47" s="1143" t="s">
        <v>35</v>
      </c>
      <c r="F47" s="1143" t="s">
        <v>35</v>
      </c>
      <c r="G47" s="1153" t="s">
        <v>35</v>
      </c>
      <c r="H47" s="1163" t="s">
        <v>35</v>
      </c>
      <c r="I47" s="1143" t="s">
        <v>35</v>
      </c>
      <c r="J47" s="1143" t="s">
        <v>35</v>
      </c>
      <c r="K47" s="1143" t="s">
        <v>35</v>
      </c>
      <c r="L47" s="1173" t="s">
        <v>35</v>
      </c>
      <c r="M47" s="1183" t="s">
        <v>35</v>
      </c>
      <c r="N47" s="1143" t="s">
        <v>35</v>
      </c>
      <c r="O47" s="1143" t="s">
        <v>35</v>
      </c>
      <c r="P47" s="1143" t="s">
        <v>35</v>
      </c>
      <c r="Q47" s="1153" t="s">
        <v>35</v>
      </c>
      <c r="R47" s="1163" t="s">
        <v>35</v>
      </c>
      <c r="S47" s="1143" t="s">
        <v>35</v>
      </c>
      <c r="T47" s="1143" t="s">
        <v>35</v>
      </c>
      <c r="U47" s="2083" t="s">
        <v>35</v>
      </c>
      <c r="V47" s="2114"/>
      <c r="W47" s="2114"/>
      <c r="X47" s="2114"/>
      <c r="Y47" s="2115"/>
      <c r="Z47" s="2115"/>
      <c r="AA47" s="2115"/>
      <c r="AB47" s="2115"/>
      <c r="AC47" s="2115"/>
      <c r="AD47" s="2115"/>
      <c r="AE47" s="2115"/>
      <c r="AF47" s="2115"/>
      <c r="AG47" s="2115"/>
      <c r="AH47" s="2115"/>
      <c r="AI47" s="2115"/>
      <c r="AJ47" s="2115"/>
      <c r="AK47" s="2115"/>
      <c r="AL47" s="2115"/>
      <c r="AM47" s="2115"/>
      <c r="AN47" s="2115"/>
      <c r="AO47" s="2115"/>
      <c r="AP47" s="2115"/>
      <c r="AQ47" s="2115"/>
      <c r="AR47" s="2115"/>
      <c r="AS47" s="2115"/>
      <c r="AT47" s="2115"/>
      <c r="AU47" s="2115"/>
      <c r="AV47" s="2115"/>
      <c r="AW47" s="2115"/>
      <c r="AX47" s="2115"/>
      <c r="AY47" s="2115"/>
      <c r="AZ47" s="215"/>
      <c r="BA47" s="2548" t="s">
        <v>100</v>
      </c>
      <c r="BB47" s="151" t="s">
        <v>99</v>
      </c>
      <c r="BC47" s="1201" t="s">
        <v>35</v>
      </c>
      <c r="BD47" s="1221" t="s">
        <v>35</v>
      </c>
      <c r="BE47" s="1221" t="s">
        <v>35</v>
      </c>
      <c r="BF47" s="1221" t="s">
        <v>35</v>
      </c>
      <c r="BG47" s="1242" t="s">
        <v>35</v>
      </c>
      <c r="BH47" s="1263" t="s">
        <v>35</v>
      </c>
      <c r="BI47" s="1221" t="s">
        <v>35</v>
      </c>
      <c r="BJ47" s="1221" t="s">
        <v>35</v>
      </c>
      <c r="BK47" s="1221" t="s">
        <v>35</v>
      </c>
      <c r="BL47" s="1242" t="s">
        <v>35</v>
      </c>
      <c r="BM47" s="1263" t="s">
        <v>35</v>
      </c>
      <c r="BN47" s="1221" t="s">
        <v>35</v>
      </c>
      <c r="BO47" s="1221" t="s">
        <v>35</v>
      </c>
      <c r="BP47" s="1221" t="s">
        <v>35</v>
      </c>
      <c r="BQ47" s="1242" t="s">
        <v>35</v>
      </c>
      <c r="BR47" s="1263" t="s">
        <v>35</v>
      </c>
      <c r="BS47" s="1221" t="s">
        <v>35</v>
      </c>
      <c r="BT47" s="1221" t="s">
        <v>35</v>
      </c>
      <c r="BU47" s="2127" t="s">
        <v>35</v>
      </c>
      <c r="BV47" s="2172"/>
      <c r="BW47" s="2172"/>
      <c r="BX47" s="2172"/>
      <c r="BY47" s="2173"/>
      <c r="BZ47" s="2173"/>
      <c r="CA47" s="2173"/>
      <c r="CB47" s="2173"/>
      <c r="CC47" s="2173"/>
      <c r="CD47" s="2173"/>
      <c r="CE47" s="2173"/>
      <c r="CF47" s="2173"/>
      <c r="CG47" s="2173"/>
      <c r="CH47" s="2173"/>
      <c r="CI47" s="2173"/>
      <c r="CJ47" s="2173"/>
      <c r="CK47" s="2173"/>
      <c r="CL47" s="2173"/>
      <c r="CM47" s="2173"/>
      <c r="CN47" s="2173"/>
      <c r="CO47" s="2173"/>
      <c r="CP47" s="2173"/>
      <c r="CQ47" s="2173"/>
      <c r="CR47" s="2173"/>
      <c r="CS47" s="2173"/>
      <c r="CT47" s="2173"/>
      <c r="CU47" s="2173"/>
      <c r="CV47" s="2173"/>
      <c r="CW47" s="2173"/>
      <c r="CX47" s="2173"/>
      <c r="CY47" s="2173"/>
      <c r="CZ47" s="2173"/>
    </row>
    <row r="48" s="130" customFormat="true" ht="15" customHeight="true" x14ac:dyDescent="0.2">
      <c r="A48" s="2549"/>
      <c r="B48" s="250" t="s">
        <v>98</v>
      </c>
      <c r="C48" s="1133" t="s">
        <v>35</v>
      </c>
      <c r="D48" s="1143" t="s">
        <v>35</v>
      </c>
      <c r="E48" s="1143" t="s">
        <v>35</v>
      </c>
      <c r="F48" s="1143" t="s">
        <v>35</v>
      </c>
      <c r="G48" s="1153" t="s">
        <v>35</v>
      </c>
      <c r="H48" s="1163" t="s">
        <v>35</v>
      </c>
      <c r="I48" s="1143" t="s">
        <v>35</v>
      </c>
      <c r="J48" s="1143" t="s">
        <v>35</v>
      </c>
      <c r="K48" s="1143" t="s">
        <v>35</v>
      </c>
      <c r="L48" s="1173" t="s">
        <v>35</v>
      </c>
      <c r="M48" s="1183" t="s">
        <v>35</v>
      </c>
      <c r="N48" s="1143" t="s">
        <v>35</v>
      </c>
      <c r="O48" s="1143" t="s">
        <v>35</v>
      </c>
      <c r="P48" s="1143" t="s">
        <v>35</v>
      </c>
      <c r="Q48" s="1153" t="s">
        <v>35</v>
      </c>
      <c r="R48" s="1163" t="s">
        <v>35</v>
      </c>
      <c r="S48" s="1143" t="s">
        <v>35</v>
      </c>
      <c r="T48" s="1143" t="s">
        <v>35</v>
      </c>
      <c r="U48" s="2083" t="s">
        <v>35</v>
      </c>
      <c r="V48" s="2114"/>
      <c r="W48" s="2114"/>
      <c r="X48" s="2114"/>
      <c r="Y48" s="2115"/>
      <c r="Z48" s="2115"/>
      <c r="AA48" s="2115"/>
      <c r="AB48" s="2115"/>
      <c r="AC48" s="2115"/>
      <c r="AD48" s="2115"/>
      <c r="AE48" s="2115"/>
      <c r="AF48" s="2115"/>
      <c r="AG48" s="2115"/>
      <c r="AH48" s="2115"/>
      <c r="AI48" s="2115"/>
      <c r="AJ48" s="2115"/>
      <c r="AK48" s="2115"/>
      <c r="AL48" s="2115"/>
      <c r="AM48" s="2115"/>
      <c r="AN48" s="2115"/>
      <c r="AO48" s="2115"/>
      <c r="AP48" s="2115"/>
      <c r="AQ48" s="2115"/>
      <c r="AR48" s="2115"/>
      <c r="AS48" s="2115"/>
      <c r="AT48" s="2115"/>
      <c r="AU48" s="2115"/>
      <c r="AV48" s="2115"/>
      <c r="AW48" s="2115"/>
      <c r="AX48" s="2115"/>
      <c r="AY48" s="2115"/>
      <c r="AZ48" s="215"/>
      <c r="BA48" s="2548"/>
      <c r="BB48" s="151" t="s">
        <v>98</v>
      </c>
      <c r="BC48" s="1201" t="s">
        <v>35</v>
      </c>
      <c r="BD48" s="1221" t="s">
        <v>35</v>
      </c>
      <c r="BE48" s="1221" t="s">
        <v>35</v>
      </c>
      <c r="BF48" s="1221" t="s">
        <v>35</v>
      </c>
      <c r="BG48" s="1242" t="s">
        <v>35</v>
      </c>
      <c r="BH48" s="1263" t="s">
        <v>35</v>
      </c>
      <c r="BI48" s="1221" t="s">
        <v>35</v>
      </c>
      <c r="BJ48" s="1221" t="s">
        <v>35</v>
      </c>
      <c r="BK48" s="1221" t="s">
        <v>35</v>
      </c>
      <c r="BL48" s="1242" t="s">
        <v>35</v>
      </c>
      <c r="BM48" s="1263" t="s">
        <v>35</v>
      </c>
      <c r="BN48" s="1221" t="s">
        <v>35</v>
      </c>
      <c r="BO48" s="1221" t="s">
        <v>35</v>
      </c>
      <c r="BP48" s="1221" t="s">
        <v>35</v>
      </c>
      <c r="BQ48" s="1242" t="s">
        <v>35</v>
      </c>
      <c r="BR48" s="1263" t="s">
        <v>35</v>
      </c>
      <c r="BS48" s="1221" t="s">
        <v>35</v>
      </c>
      <c r="BT48" s="1221" t="s">
        <v>35</v>
      </c>
      <c r="BU48" s="2127" t="s">
        <v>35</v>
      </c>
      <c r="BV48" s="2172"/>
      <c r="BW48" s="2172"/>
      <c r="BX48" s="2172"/>
      <c r="BY48" s="2173"/>
      <c r="BZ48" s="2173"/>
      <c r="CA48" s="2173"/>
      <c r="CB48" s="2173"/>
      <c r="CC48" s="2173"/>
      <c r="CD48" s="2173"/>
      <c r="CE48" s="2173"/>
      <c r="CF48" s="2173"/>
      <c r="CG48" s="2173"/>
      <c r="CH48" s="2173"/>
      <c r="CI48" s="2173"/>
      <c r="CJ48" s="2173"/>
      <c r="CK48" s="2173"/>
      <c r="CL48" s="2173"/>
      <c r="CM48" s="2173"/>
      <c r="CN48" s="2173"/>
      <c r="CO48" s="2173"/>
      <c r="CP48" s="2173"/>
      <c r="CQ48" s="2173"/>
      <c r="CR48" s="2173"/>
      <c r="CS48" s="2173"/>
      <c r="CT48" s="2173"/>
      <c r="CU48" s="2173"/>
      <c r="CV48" s="2173"/>
      <c r="CW48" s="2173"/>
      <c r="CX48" s="2173"/>
      <c r="CY48" s="2173"/>
      <c r="CZ48" s="2173"/>
    </row>
    <row r="49" s="130" customFormat="true" ht="15" customHeight="true" x14ac:dyDescent="0.2">
      <c r="A49" s="2549"/>
      <c r="B49" s="250" t="s">
        <v>67</v>
      </c>
      <c r="C49" s="1133" t="s">
        <v>35</v>
      </c>
      <c r="D49" s="1143" t="s">
        <v>35</v>
      </c>
      <c r="E49" s="1143" t="s">
        <v>35</v>
      </c>
      <c r="F49" s="1143" t="s">
        <v>35</v>
      </c>
      <c r="G49" s="1153" t="s">
        <v>35</v>
      </c>
      <c r="H49" s="1163" t="s">
        <v>35</v>
      </c>
      <c r="I49" s="1143" t="s">
        <v>35</v>
      </c>
      <c r="J49" s="1143" t="s">
        <v>35</v>
      </c>
      <c r="K49" s="1143" t="s">
        <v>35</v>
      </c>
      <c r="L49" s="1173" t="s">
        <v>35</v>
      </c>
      <c r="M49" s="1183" t="s">
        <v>35</v>
      </c>
      <c r="N49" s="1143" t="s">
        <v>35</v>
      </c>
      <c r="O49" s="1143" t="s">
        <v>35</v>
      </c>
      <c r="P49" s="1143" t="s">
        <v>35</v>
      </c>
      <c r="Q49" s="1153" t="s">
        <v>35</v>
      </c>
      <c r="R49" s="1163" t="s">
        <v>35</v>
      </c>
      <c r="S49" s="1143" t="s">
        <v>35</v>
      </c>
      <c r="T49" s="1143" t="s">
        <v>35</v>
      </c>
      <c r="U49" s="2083" t="s">
        <v>35</v>
      </c>
      <c r="V49" s="2114"/>
      <c r="W49" s="2114"/>
      <c r="X49" s="2114"/>
      <c r="Y49" s="2115"/>
      <c r="Z49" s="2115"/>
      <c r="AA49" s="2115"/>
      <c r="AB49" s="2115"/>
      <c r="AC49" s="2115"/>
      <c r="AD49" s="2115"/>
      <c r="AE49" s="2115"/>
      <c r="AF49" s="2115"/>
      <c r="AG49" s="2115"/>
      <c r="AH49" s="2115"/>
      <c r="AI49" s="2115"/>
      <c r="AJ49" s="2115"/>
      <c r="AK49" s="2115"/>
      <c r="AL49" s="2115"/>
      <c r="AM49" s="2115"/>
      <c r="AN49" s="2115"/>
      <c r="AO49" s="2115"/>
      <c r="AP49" s="2115"/>
      <c r="AQ49" s="2115"/>
      <c r="AR49" s="2115"/>
      <c r="AS49" s="2115"/>
      <c r="AT49" s="2115"/>
      <c r="AU49" s="2115"/>
      <c r="AV49" s="2115"/>
      <c r="AW49" s="2115"/>
      <c r="AX49" s="2115"/>
      <c r="AY49" s="2115"/>
      <c r="AZ49" s="215"/>
      <c r="BA49" s="2548"/>
      <c r="BB49" s="151" t="s">
        <v>67</v>
      </c>
      <c r="BC49" s="1201" t="s">
        <v>35</v>
      </c>
      <c r="BD49" s="1221" t="s">
        <v>35</v>
      </c>
      <c r="BE49" s="1221" t="s">
        <v>35</v>
      </c>
      <c r="BF49" s="1221" t="s">
        <v>35</v>
      </c>
      <c r="BG49" s="1242" t="s">
        <v>35</v>
      </c>
      <c r="BH49" s="1263" t="s">
        <v>35</v>
      </c>
      <c r="BI49" s="1221" t="s">
        <v>35</v>
      </c>
      <c r="BJ49" s="1221" t="s">
        <v>35</v>
      </c>
      <c r="BK49" s="1221" t="s">
        <v>35</v>
      </c>
      <c r="BL49" s="1242" t="s">
        <v>35</v>
      </c>
      <c r="BM49" s="1263" t="s">
        <v>35</v>
      </c>
      <c r="BN49" s="1221" t="s">
        <v>35</v>
      </c>
      <c r="BO49" s="1221" t="s">
        <v>35</v>
      </c>
      <c r="BP49" s="1221" t="s">
        <v>35</v>
      </c>
      <c r="BQ49" s="1242" t="s">
        <v>35</v>
      </c>
      <c r="BR49" s="1263" t="s">
        <v>35</v>
      </c>
      <c r="BS49" s="1221" t="s">
        <v>35</v>
      </c>
      <c r="BT49" s="1221" t="s">
        <v>35</v>
      </c>
      <c r="BU49" s="2127" t="s">
        <v>35</v>
      </c>
      <c r="BV49" s="2172"/>
      <c r="BW49" s="2172"/>
      <c r="BX49" s="2172"/>
      <c r="BY49" s="2173"/>
      <c r="BZ49" s="2173"/>
      <c r="CA49" s="2173"/>
      <c r="CB49" s="2173"/>
      <c r="CC49" s="2173"/>
      <c r="CD49" s="2173"/>
      <c r="CE49" s="2173"/>
      <c r="CF49" s="2173"/>
      <c r="CG49" s="2173"/>
      <c r="CH49" s="2173"/>
      <c r="CI49" s="2173"/>
      <c r="CJ49" s="2173"/>
      <c r="CK49" s="2173"/>
      <c r="CL49" s="2173"/>
      <c r="CM49" s="2173"/>
      <c r="CN49" s="2173"/>
      <c r="CO49" s="2173"/>
      <c r="CP49" s="2173"/>
      <c r="CQ49" s="2173"/>
      <c r="CR49" s="2173"/>
      <c r="CS49" s="2173"/>
      <c r="CT49" s="2173"/>
      <c r="CU49" s="2173"/>
      <c r="CV49" s="2173"/>
      <c r="CW49" s="2173"/>
      <c r="CX49" s="2173"/>
      <c r="CY49" s="2173"/>
      <c r="CZ49" s="2173"/>
    </row>
    <row r="50" s="130" customFormat="true" ht="15" customHeight="true" x14ac:dyDescent="0.2">
      <c r="A50" s="2549" t="s">
        <v>101</v>
      </c>
      <c r="B50" s="250" t="s">
        <v>99</v>
      </c>
      <c r="C50" s="1133" t="s">
        <v>35</v>
      </c>
      <c r="D50" s="1143" t="s">
        <v>35</v>
      </c>
      <c r="E50" s="1143" t="s">
        <v>35</v>
      </c>
      <c r="F50" s="1143" t="s">
        <v>35</v>
      </c>
      <c r="G50" s="1153" t="s">
        <v>35</v>
      </c>
      <c r="H50" s="1163" t="s">
        <v>35</v>
      </c>
      <c r="I50" s="1143" t="s">
        <v>35</v>
      </c>
      <c r="J50" s="1143" t="s">
        <v>35</v>
      </c>
      <c r="K50" s="1143" t="s">
        <v>35</v>
      </c>
      <c r="L50" s="1173" t="s">
        <v>35</v>
      </c>
      <c r="M50" s="1183" t="s">
        <v>35</v>
      </c>
      <c r="N50" s="1143" t="s">
        <v>35</v>
      </c>
      <c r="O50" s="1143" t="s">
        <v>35</v>
      </c>
      <c r="P50" s="1143" t="s">
        <v>35</v>
      </c>
      <c r="Q50" s="1153" t="s">
        <v>35</v>
      </c>
      <c r="R50" s="1163" t="s">
        <v>35</v>
      </c>
      <c r="S50" s="1143" t="s">
        <v>35</v>
      </c>
      <c r="T50" s="1143" t="s">
        <v>35</v>
      </c>
      <c r="U50" s="2083" t="s">
        <v>35</v>
      </c>
      <c r="V50" s="2114"/>
      <c r="W50" s="2114"/>
      <c r="X50" s="2114"/>
      <c r="Y50" s="2115"/>
      <c r="Z50" s="2115"/>
      <c r="AA50" s="2115"/>
      <c r="AB50" s="2115"/>
      <c r="AC50" s="2115"/>
      <c r="AD50" s="2115"/>
      <c r="AE50" s="2115"/>
      <c r="AF50" s="2115"/>
      <c r="AG50" s="2115"/>
      <c r="AH50" s="2115"/>
      <c r="AI50" s="2115"/>
      <c r="AJ50" s="2115"/>
      <c r="AK50" s="2115"/>
      <c r="AL50" s="2115"/>
      <c r="AM50" s="2115"/>
      <c r="AN50" s="2115"/>
      <c r="AO50" s="2115"/>
      <c r="AP50" s="2115"/>
      <c r="AQ50" s="2115"/>
      <c r="AR50" s="2115"/>
      <c r="AS50" s="2115"/>
      <c r="AT50" s="2115"/>
      <c r="AU50" s="2115"/>
      <c r="AV50" s="2115"/>
      <c r="AW50" s="2115"/>
      <c r="AX50" s="2115"/>
      <c r="AY50" s="2115"/>
      <c r="AZ50" s="215"/>
      <c r="BA50" s="2548" t="s">
        <v>101</v>
      </c>
      <c r="BB50" s="151" t="s">
        <v>99</v>
      </c>
      <c r="BC50" s="1201" t="s">
        <v>35</v>
      </c>
      <c r="BD50" s="1221" t="s">
        <v>35</v>
      </c>
      <c r="BE50" s="1221" t="s">
        <v>35</v>
      </c>
      <c r="BF50" s="1221" t="s">
        <v>35</v>
      </c>
      <c r="BG50" s="1242" t="s">
        <v>35</v>
      </c>
      <c r="BH50" s="1263" t="s">
        <v>35</v>
      </c>
      <c r="BI50" s="1221" t="s">
        <v>35</v>
      </c>
      <c r="BJ50" s="1221" t="s">
        <v>35</v>
      </c>
      <c r="BK50" s="1221" t="s">
        <v>35</v>
      </c>
      <c r="BL50" s="1242" t="s">
        <v>35</v>
      </c>
      <c r="BM50" s="1263" t="s">
        <v>35</v>
      </c>
      <c r="BN50" s="1221" t="s">
        <v>35</v>
      </c>
      <c r="BO50" s="1221" t="s">
        <v>35</v>
      </c>
      <c r="BP50" s="1221" t="s">
        <v>35</v>
      </c>
      <c r="BQ50" s="1242" t="s">
        <v>35</v>
      </c>
      <c r="BR50" s="1263" t="s">
        <v>35</v>
      </c>
      <c r="BS50" s="1221" t="s">
        <v>35</v>
      </c>
      <c r="BT50" s="1221" t="s">
        <v>35</v>
      </c>
      <c r="BU50" s="2127" t="s">
        <v>35</v>
      </c>
      <c r="BV50" s="2172"/>
      <c r="BW50" s="2172"/>
      <c r="BX50" s="2172"/>
      <c r="BY50" s="2173"/>
      <c r="BZ50" s="2173"/>
      <c r="CA50" s="2173"/>
      <c r="CB50" s="2173"/>
      <c r="CC50" s="2173"/>
      <c r="CD50" s="2173"/>
      <c r="CE50" s="2173"/>
      <c r="CF50" s="2173"/>
      <c r="CG50" s="2173"/>
      <c r="CH50" s="2173"/>
      <c r="CI50" s="2173"/>
      <c r="CJ50" s="2173"/>
      <c r="CK50" s="2173"/>
      <c r="CL50" s="2173"/>
      <c r="CM50" s="2173"/>
      <c r="CN50" s="2173"/>
      <c r="CO50" s="2173"/>
      <c r="CP50" s="2173"/>
      <c r="CQ50" s="2173"/>
      <c r="CR50" s="2173"/>
      <c r="CS50" s="2173"/>
      <c r="CT50" s="2173"/>
      <c r="CU50" s="2173"/>
      <c r="CV50" s="2173"/>
      <c r="CW50" s="2173"/>
      <c r="CX50" s="2173"/>
      <c r="CY50" s="2173"/>
      <c r="CZ50" s="2173"/>
    </row>
    <row r="51" s="130" customFormat="true" ht="15" customHeight="true" x14ac:dyDescent="0.2">
      <c r="A51" s="2549"/>
      <c r="B51" s="250" t="s">
        <v>98</v>
      </c>
      <c r="C51" s="1133" t="s">
        <v>35</v>
      </c>
      <c r="D51" s="1143" t="s">
        <v>35</v>
      </c>
      <c r="E51" s="1143" t="s">
        <v>35</v>
      </c>
      <c r="F51" s="1143" t="s">
        <v>35</v>
      </c>
      <c r="G51" s="1153" t="s">
        <v>35</v>
      </c>
      <c r="H51" s="1163" t="s">
        <v>35</v>
      </c>
      <c r="I51" s="1143" t="s">
        <v>35</v>
      </c>
      <c r="J51" s="1143" t="s">
        <v>35</v>
      </c>
      <c r="K51" s="1143" t="s">
        <v>35</v>
      </c>
      <c r="L51" s="1173" t="s">
        <v>35</v>
      </c>
      <c r="M51" s="1183" t="s">
        <v>35</v>
      </c>
      <c r="N51" s="1143" t="s">
        <v>35</v>
      </c>
      <c r="O51" s="1143" t="s">
        <v>35</v>
      </c>
      <c r="P51" s="1143" t="s">
        <v>35</v>
      </c>
      <c r="Q51" s="1153" t="s">
        <v>35</v>
      </c>
      <c r="R51" s="1163" t="s">
        <v>35</v>
      </c>
      <c r="S51" s="1143" t="s">
        <v>35</v>
      </c>
      <c r="T51" s="1143" t="s">
        <v>35</v>
      </c>
      <c r="U51" s="2083" t="s">
        <v>35</v>
      </c>
      <c r="V51" s="2114"/>
      <c r="W51" s="2114"/>
      <c r="X51" s="2114"/>
      <c r="Y51" s="2115"/>
      <c r="Z51" s="2115"/>
      <c r="AA51" s="2115"/>
      <c r="AB51" s="2115"/>
      <c r="AC51" s="2115"/>
      <c r="AD51" s="2115"/>
      <c r="AE51" s="2115"/>
      <c r="AF51" s="2115"/>
      <c r="AG51" s="2115"/>
      <c r="AH51" s="2115"/>
      <c r="AI51" s="2115"/>
      <c r="AJ51" s="2115"/>
      <c r="AK51" s="2115"/>
      <c r="AL51" s="2115"/>
      <c r="AM51" s="2115"/>
      <c r="AN51" s="2115"/>
      <c r="AO51" s="2115"/>
      <c r="AP51" s="2115"/>
      <c r="AQ51" s="2115"/>
      <c r="AR51" s="2115"/>
      <c r="AS51" s="2115"/>
      <c r="AT51" s="2115"/>
      <c r="AU51" s="2115"/>
      <c r="AV51" s="2115"/>
      <c r="AW51" s="2115"/>
      <c r="AX51" s="2115"/>
      <c r="AY51" s="2115"/>
      <c r="AZ51" s="215"/>
      <c r="BA51" s="2548"/>
      <c r="BB51" s="151" t="s">
        <v>98</v>
      </c>
      <c r="BC51" s="1201" t="s">
        <v>35</v>
      </c>
      <c r="BD51" s="1221" t="s">
        <v>35</v>
      </c>
      <c r="BE51" s="1221" t="s">
        <v>35</v>
      </c>
      <c r="BF51" s="1221" t="s">
        <v>35</v>
      </c>
      <c r="BG51" s="1242" t="s">
        <v>35</v>
      </c>
      <c r="BH51" s="1263" t="s">
        <v>35</v>
      </c>
      <c r="BI51" s="1221" t="s">
        <v>35</v>
      </c>
      <c r="BJ51" s="1221" t="s">
        <v>35</v>
      </c>
      <c r="BK51" s="1221" t="s">
        <v>35</v>
      </c>
      <c r="BL51" s="1242" t="s">
        <v>35</v>
      </c>
      <c r="BM51" s="1263" t="s">
        <v>35</v>
      </c>
      <c r="BN51" s="1221" t="s">
        <v>35</v>
      </c>
      <c r="BO51" s="1221" t="s">
        <v>35</v>
      </c>
      <c r="BP51" s="1221" t="s">
        <v>35</v>
      </c>
      <c r="BQ51" s="1242" t="s">
        <v>35</v>
      </c>
      <c r="BR51" s="1263" t="s">
        <v>35</v>
      </c>
      <c r="BS51" s="1221" t="s">
        <v>35</v>
      </c>
      <c r="BT51" s="1221" t="s">
        <v>35</v>
      </c>
      <c r="BU51" s="2127" t="s">
        <v>35</v>
      </c>
      <c r="BV51" s="2172"/>
      <c r="BW51" s="2172"/>
      <c r="BX51" s="2172"/>
      <c r="BY51" s="2173"/>
      <c r="BZ51" s="2173"/>
      <c r="CA51" s="2173"/>
      <c r="CB51" s="2173"/>
      <c r="CC51" s="2173"/>
      <c r="CD51" s="2173"/>
      <c r="CE51" s="2173"/>
      <c r="CF51" s="2173"/>
      <c r="CG51" s="2173"/>
      <c r="CH51" s="2173"/>
      <c r="CI51" s="2173"/>
      <c r="CJ51" s="2173"/>
      <c r="CK51" s="2173"/>
      <c r="CL51" s="2173"/>
      <c r="CM51" s="2173"/>
      <c r="CN51" s="2173"/>
      <c r="CO51" s="2173"/>
      <c r="CP51" s="2173"/>
      <c r="CQ51" s="2173"/>
      <c r="CR51" s="2173"/>
      <c r="CS51" s="2173"/>
      <c r="CT51" s="2173"/>
      <c r="CU51" s="2173"/>
      <c r="CV51" s="2173"/>
      <c r="CW51" s="2173"/>
      <c r="CX51" s="2173"/>
      <c r="CY51" s="2173"/>
      <c r="CZ51" s="2173"/>
    </row>
    <row r="52" s="130" customFormat="true" ht="15" customHeight="true" x14ac:dyDescent="0.2">
      <c r="A52" s="2549"/>
      <c r="B52" s="250" t="s">
        <v>67</v>
      </c>
      <c r="C52" s="1133" t="s">
        <v>35</v>
      </c>
      <c r="D52" s="1143" t="s">
        <v>35</v>
      </c>
      <c r="E52" s="1143" t="s">
        <v>35</v>
      </c>
      <c r="F52" s="1143" t="s">
        <v>35</v>
      </c>
      <c r="G52" s="1153" t="s">
        <v>35</v>
      </c>
      <c r="H52" s="1163" t="s">
        <v>35</v>
      </c>
      <c r="I52" s="1143" t="s">
        <v>35</v>
      </c>
      <c r="J52" s="1143" t="s">
        <v>35</v>
      </c>
      <c r="K52" s="1143" t="s">
        <v>35</v>
      </c>
      <c r="L52" s="1173" t="s">
        <v>35</v>
      </c>
      <c r="M52" s="1183" t="s">
        <v>35</v>
      </c>
      <c r="N52" s="1143" t="s">
        <v>35</v>
      </c>
      <c r="O52" s="1143" t="s">
        <v>35</v>
      </c>
      <c r="P52" s="1143" t="s">
        <v>35</v>
      </c>
      <c r="Q52" s="1153" t="s">
        <v>35</v>
      </c>
      <c r="R52" s="1163" t="s">
        <v>35</v>
      </c>
      <c r="S52" s="1143" t="s">
        <v>35</v>
      </c>
      <c r="T52" s="1143" t="s">
        <v>35</v>
      </c>
      <c r="U52" s="2083" t="s">
        <v>35</v>
      </c>
      <c r="V52" s="2114"/>
      <c r="W52" s="2114"/>
      <c r="X52" s="2114"/>
      <c r="Y52" s="2115"/>
      <c r="Z52" s="2115"/>
      <c r="AA52" s="2115"/>
      <c r="AB52" s="2115"/>
      <c r="AC52" s="2115"/>
      <c r="AD52" s="2115"/>
      <c r="AE52" s="2115"/>
      <c r="AF52" s="2115"/>
      <c r="AG52" s="2115"/>
      <c r="AH52" s="2115"/>
      <c r="AI52" s="2115"/>
      <c r="AJ52" s="2115"/>
      <c r="AK52" s="2115"/>
      <c r="AL52" s="2115"/>
      <c r="AM52" s="2115"/>
      <c r="AN52" s="2115"/>
      <c r="AO52" s="2115"/>
      <c r="AP52" s="2115"/>
      <c r="AQ52" s="2115"/>
      <c r="AR52" s="2115"/>
      <c r="AS52" s="2115"/>
      <c r="AT52" s="2115"/>
      <c r="AU52" s="2115"/>
      <c r="AV52" s="2115"/>
      <c r="AW52" s="2115"/>
      <c r="AX52" s="2115"/>
      <c r="AY52" s="2115"/>
      <c r="AZ52" s="215"/>
      <c r="BA52" s="2548"/>
      <c r="BB52" s="151" t="s">
        <v>67</v>
      </c>
      <c r="BC52" s="1201" t="s">
        <v>35</v>
      </c>
      <c r="BD52" s="1221" t="s">
        <v>35</v>
      </c>
      <c r="BE52" s="1221" t="s">
        <v>35</v>
      </c>
      <c r="BF52" s="1221" t="s">
        <v>35</v>
      </c>
      <c r="BG52" s="1242" t="s">
        <v>35</v>
      </c>
      <c r="BH52" s="1263" t="s">
        <v>35</v>
      </c>
      <c r="BI52" s="1221" t="s">
        <v>35</v>
      </c>
      <c r="BJ52" s="1221" t="s">
        <v>35</v>
      </c>
      <c r="BK52" s="1221" t="s">
        <v>35</v>
      </c>
      <c r="BL52" s="1242" t="s">
        <v>35</v>
      </c>
      <c r="BM52" s="1263" t="s">
        <v>35</v>
      </c>
      <c r="BN52" s="1221" t="s">
        <v>35</v>
      </c>
      <c r="BO52" s="1221" t="s">
        <v>35</v>
      </c>
      <c r="BP52" s="1221" t="s">
        <v>35</v>
      </c>
      <c r="BQ52" s="1242" t="s">
        <v>35</v>
      </c>
      <c r="BR52" s="1263" t="s">
        <v>35</v>
      </c>
      <c r="BS52" s="1221" t="s">
        <v>35</v>
      </c>
      <c r="BT52" s="1221" t="s">
        <v>35</v>
      </c>
      <c r="BU52" s="2127" t="s">
        <v>35</v>
      </c>
      <c r="BV52" s="2172"/>
      <c r="BW52" s="2172"/>
      <c r="BX52" s="2172"/>
      <c r="BY52" s="2173"/>
      <c r="BZ52" s="2173"/>
      <c r="CA52" s="2173"/>
      <c r="CB52" s="2173"/>
      <c r="CC52" s="2173"/>
      <c r="CD52" s="2173"/>
      <c r="CE52" s="2173"/>
      <c r="CF52" s="2173"/>
      <c r="CG52" s="2173"/>
      <c r="CH52" s="2173"/>
      <c r="CI52" s="2173"/>
      <c r="CJ52" s="2173"/>
      <c r="CK52" s="2173"/>
      <c r="CL52" s="2173"/>
      <c r="CM52" s="2173"/>
      <c r="CN52" s="2173"/>
      <c r="CO52" s="2173"/>
      <c r="CP52" s="2173"/>
      <c r="CQ52" s="2173"/>
      <c r="CR52" s="2173"/>
      <c r="CS52" s="2173"/>
      <c r="CT52" s="2173"/>
      <c r="CU52" s="2173"/>
      <c r="CV52" s="2173"/>
      <c r="CW52" s="2173"/>
      <c r="CX52" s="2173"/>
      <c r="CY52" s="2173"/>
      <c r="CZ52" s="2173"/>
    </row>
    <row r="53" s="130" customFormat="true" ht="15" customHeight="true" x14ac:dyDescent="0.2">
      <c r="A53" s="2549" t="s">
        <v>104</v>
      </c>
      <c r="B53" s="250" t="s">
        <v>99</v>
      </c>
      <c r="C53" s="1133" t="s">
        <v>35</v>
      </c>
      <c r="D53" s="1143" t="s">
        <v>35</v>
      </c>
      <c r="E53" s="1143" t="s">
        <v>35</v>
      </c>
      <c r="F53" s="1143" t="s">
        <v>35</v>
      </c>
      <c r="G53" s="1153" t="s">
        <v>35</v>
      </c>
      <c r="H53" s="1163" t="s">
        <v>35</v>
      </c>
      <c r="I53" s="1143" t="s">
        <v>35</v>
      </c>
      <c r="J53" s="1143" t="s">
        <v>35</v>
      </c>
      <c r="K53" s="1143" t="s">
        <v>35</v>
      </c>
      <c r="L53" s="1173" t="s">
        <v>35</v>
      </c>
      <c r="M53" s="1183" t="s">
        <v>35</v>
      </c>
      <c r="N53" s="1143" t="s">
        <v>35</v>
      </c>
      <c r="O53" s="1143" t="s">
        <v>35</v>
      </c>
      <c r="P53" s="1143" t="s">
        <v>35</v>
      </c>
      <c r="Q53" s="1153" t="s">
        <v>35</v>
      </c>
      <c r="R53" s="1163" t="s">
        <v>35</v>
      </c>
      <c r="S53" s="1143" t="s">
        <v>35</v>
      </c>
      <c r="T53" s="1143" t="s">
        <v>35</v>
      </c>
      <c r="U53" s="2083" t="s">
        <v>35</v>
      </c>
      <c r="V53" s="2114"/>
      <c r="W53" s="2114"/>
      <c r="X53" s="2114"/>
      <c r="Y53" s="2115"/>
      <c r="Z53" s="2115"/>
      <c r="AA53" s="2115"/>
      <c r="AB53" s="2115"/>
      <c r="AC53" s="2115"/>
      <c r="AD53" s="2115"/>
      <c r="AE53" s="2115"/>
      <c r="AF53" s="2115"/>
      <c r="AG53" s="2115"/>
      <c r="AH53" s="2115"/>
      <c r="AI53" s="2115"/>
      <c r="AJ53" s="2115"/>
      <c r="AK53" s="2115"/>
      <c r="AL53" s="2115"/>
      <c r="AM53" s="2115"/>
      <c r="AN53" s="2115"/>
      <c r="AO53" s="2115"/>
      <c r="AP53" s="2115"/>
      <c r="AQ53" s="2115"/>
      <c r="AR53" s="2115"/>
      <c r="AS53" s="2115"/>
      <c r="AT53" s="2115"/>
      <c r="AU53" s="2115"/>
      <c r="AV53" s="2115"/>
      <c r="AW53" s="2115"/>
      <c r="AX53" s="2115"/>
      <c r="AY53" s="2115"/>
      <c r="AZ53" s="215"/>
      <c r="BA53" s="2548" t="s">
        <v>104</v>
      </c>
      <c r="BB53" s="151" t="s">
        <v>99</v>
      </c>
      <c r="BC53" s="1201" t="s">
        <v>35</v>
      </c>
      <c r="BD53" s="1221" t="s">
        <v>35</v>
      </c>
      <c r="BE53" s="1221" t="s">
        <v>35</v>
      </c>
      <c r="BF53" s="1221" t="s">
        <v>35</v>
      </c>
      <c r="BG53" s="1242" t="s">
        <v>35</v>
      </c>
      <c r="BH53" s="1263" t="s">
        <v>35</v>
      </c>
      <c r="BI53" s="1221" t="s">
        <v>35</v>
      </c>
      <c r="BJ53" s="1221" t="s">
        <v>35</v>
      </c>
      <c r="BK53" s="1221" t="s">
        <v>35</v>
      </c>
      <c r="BL53" s="1242" t="s">
        <v>35</v>
      </c>
      <c r="BM53" s="1263" t="s">
        <v>35</v>
      </c>
      <c r="BN53" s="1221" t="s">
        <v>35</v>
      </c>
      <c r="BO53" s="1221" t="s">
        <v>35</v>
      </c>
      <c r="BP53" s="1221" t="s">
        <v>35</v>
      </c>
      <c r="BQ53" s="1242" t="s">
        <v>35</v>
      </c>
      <c r="BR53" s="1263" t="s">
        <v>35</v>
      </c>
      <c r="BS53" s="1221" t="s">
        <v>35</v>
      </c>
      <c r="BT53" s="1221" t="s">
        <v>35</v>
      </c>
      <c r="BU53" s="2127" t="s">
        <v>35</v>
      </c>
      <c r="BV53" s="2172"/>
      <c r="BW53" s="2172"/>
      <c r="BX53" s="2172"/>
      <c r="BY53" s="2173"/>
      <c r="BZ53" s="2173"/>
      <c r="CA53" s="2173"/>
      <c r="CB53" s="2173"/>
      <c r="CC53" s="2173"/>
      <c r="CD53" s="2173"/>
      <c r="CE53" s="2173"/>
      <c r="CF53" s="2173"/>
      <c r="CG53" s="2173"/>
      <c r="CH53" s="2173"/>
      <c r="CI53" s="2173"/>
      <c r="CJ53" s="2173"/>
      <c r="CK53" s="2173"/>
      <c r="CL53" s="2173"/>
      <c r="CM53" s="2173"/>
      <c r="CN53" s="2173"/>
      <c r="CO53" s="2173"/>
      <c r="CP53" s="2173"/>
      <c r="CQ53" s="2173"/>
      <c r="CR53" s="2173"/>
      <c r="CS53" s="2173"/>
      <c r="CT53" s="2173"/>
      <c r="CU53" s="2173"/>
      <c r="CV53" s="2173"/>
      <c r="CW53" s="2173"/>
      <c r="CX53" s="2173"/>
      <c r="CY53" s="2173"/>
      <c r="CZ53" s="2173"/>
    </row>
    <row r="54" s="130" customFormat="true" ht="15" customHeight="true" x14ac:dyDescent="0.2">
      <c r="A54" s="2549"/>
      <c r="B54" s="250" t="s">
        <v>98</v>
      </c>
      <c r="C54" s="1133" t="s">
        <v>35</v>
      </c>
      <c r="D54" s="1143" t="s">
        <v>35</v>
      </c>
      <c r="E54" s="1143" t="s">
        <v>35</v>
      </c>
      <c r="F54" s="1143" t="s">
        <v>35</v>
      </c>
      <c r="G54" s="1153" t="s">
        <v>35</v>
      </c>
      <c r="H54" s="1163" t="s">
        <v>35</v>
      </c>
      <c r="I54" s="1143" t="s">
        <v>35</v>
      </c>
      <c r="J54" s="1143" t="s">
        <v>35</v>
      </c>
      <c r="K54" s="1143" t="s">
        <v>35</v>
      </c>
      <c r="L54" s="1173" t="s">
        <v>35</v>
      </c>
      <c r="M54" s="1183" t="s">
        <v>35</v>
      </c>
      <c r="N54" s="1143" t="s">
        <v>35</v>
      </c>
      <c r="O54" s="1143" t="s">
        <v>35</v>
      </c>
      <c r="P54" s="1143" t="s">
        <v>35</v>
      </c>
      <c r="Q54" s="1153" t="s">
        <v>35</v>
      </c>
      <c r="R54" s="1163" t="s">
        <v>35</v>
      </c>
      <c r="S54" s="1143" t="s">
        <v>35</v>
      </c>
      <c r="T54" s="1143" t="s">
        <v>35</v>
      </c>
      <c r="U54" s="2083" t="s">
        <v>35</v>
      </c>
      <c r="V54" s="2114"/>
      <c r="W54" s="2114"/>
      <c r="X54" s="2114"/>
      <c r="Y54" s="2115"/>
      <c r="Z54" s="2115"/>
      <c r="AA54" s="2115"/>
      <c r="AB54" s="2115"/>
      <c r="AC54" s="2115"/>
      <c r="AD54" s="2115"/>
      <c r="AE54" s="2115"/>
      <c r="AF54" s="2115"/>
      <c r="AG54" s="2115"/>
      <c r="AH54" s="2115"/>
      <c r="AI54" s="2115"/>
      <c r="AJ54" s="2115"/>
      <c r="AK54" s="2115"/>
      <c r="AL54" s="2115"/>
      <c r="AM54" s="2115"/>
      <c r="AN54" s="2115"/>
      <c r="AO54" s="2115"/>
      <c r="AP54" s="2115"/>
      <c r="AQ54" s="2115"/>
      <c r="AR54" s="2115"/>
      <c r="AS54" s="2115"/>
      <c r="AT54" s="2115"/>
      <c r="AU54" s="2115"/>
      <c r="AV54" s="2115"/>
      <c r="AW54" s="2115"/>
      <c r="AX54" s="2115"/>
      <c r="AY54" s="2115"/>
      <c r="AZ54" s="215"/>
      <c r="BA54" s="2548"/>
      <c r="BB54" s="151" t="s">
        <v>98</v>
      </c>
      <c r="BC54" s="1201" t="s">
        <v>35</v>
      </c>
      <c r="BD54" s="1221" t="s">
        <v>35</v>
      </c>
      <c r="BE54" s="1221" t="s">
        <v>35</v>
      </c>
      <c r="BF54" s="1221" t="s">
        <v>35</v>
      </c>
      <c r="BG54" s="1242" t="s">
        <v>35</v>
      </c>
      <c r="BH54" s="1263" t="s">
        <v>35</v>
      </c>
      <c r="BI54" s="1221" t="s">
        <v>35</v>
      </c>
      <c r="BJ54" s="1221" t="s">
        <v>35</v>
      </c>
      <c r="BK54" s="1221" t="s">
        <v>35</v>
      </c>
      <c r="BL54" s="1242" t="s">
        <v>35</v>
      </c>
      <c r="BM54" s="1263" t="s">
        <v>35</v>
      </c>
      <c r="BN54" s="1221" t="s">
        <v>35</v>
      </c>
      <c r="BO54" s="1221" t="s">
        <v>35</v>
      </c>
      <c r="BP54" s="1221" t="s">
        <v>35</v>
      </c>
      <c r="BQ54" s="1242" t="s">
        <v>35</v>
      </c>
      <c r="BR54" s="1263" t="s">
        <v>35</v>
      </c>
      <c r="BS54" s="1221" t="s">
        <v>35</v>
      </c>
      <c r="BT54" s="1221" t="s">
        <v>35</v>
      </c>
      <c r="BU54" s="2127" t="s">
        <v>35</v>
      </c>
      <c r="BV54" s="2172"/>
      <c r="BW54" s="2172"/>
      <c r="BX54" s="2172"/>
      <c r="BY54" s="2173"/>
      <c r="BZ54" s="2173"/>
      <c r="CA54" s="2173"/>
      <c r="CB54" s="2173"/>
      <c r="CC54" s="2173"/>
      <c r="CD54" s="2173"/>
      <c r="CE54" s="2173"/>
      <c r="CF54" s="2173"/>
      <c r="CG54" s="2173"/>
      <c r="CH54" s="2173"/>
      <c r="CI54" s="2173"/>
      <c r="CJ54" s="2173"/>
      <c r="CK54" s="2173"/>
      <c r="CL54" s="2173"/>
      <c r="CM54" s="2173"/>
      <c r="CN54" s="2173"/>
      <c r="CO54" s="2173"/>
      <c r="CP54" s="2173"/>
      <c r="CQ54" s="2173"/>
      <c r="CR54" s="2173"/>
      <c r="CS54" s="2173"/>
      <c r="CT54" s="2173"/>
      <c r="CU54" s="2173"/>
      <c r="CV54" s="2173"/>
      <c r="CW54" s="2173"/>
      <c r="CX54" s="2173"/>
      <c r="CY54" s="2173"/>
      <c r="CZ54" s="2173"/>
    </row>
    <row r="55" s="130" customFormat="true" ht="15" customHeight="true" x14ac:dyDescent="0.2">
      <c r="A55" s="2571"/>
      <c r="B55" s="251" t="s">
        <v>67</v>
      </c>
      <c r="C55" s="1135" t="s">
        <v>35</v>
      </c>
      <c r="D55" s="1145" t="s">
        <v>35</v>
      </c>
      <c r="E55" s="1145" t="s">
        <v>35</v>
      </c>
      <c r="F55" s="1145" t="s">
        <v>35</v>
      </c>
      <c r="G55" s="1155" t="s">
        <v>35</v>
      </c>
      <c r="H55" s="1165" t="s">
        <v>35</v>
      </c>
      <c r="I55" s="1145" t="s">
        <v>35</v>
      </c>
      <c r="J55" s="1145" t="s">
        <v>35</v>
      </c>
      <c r="K55" s="1145" t="s">
        <v>35</v>
      </c>
      <c r="L55" s="1175" t="s">
        <v>35</v>
      </c>
      <c r="M55" s="1184" t="s">
        <v>35</v>
      </c>
      <c r="N55" s="1145" t="s">
        <v>35</v>
      </c>
      <c r="O55" s="1145" t="s">
        <v>35</v>
      </c>
      <c r="P55" s="1145" t="s">
        <v>35</v>
      </c>
      <c r="Q55" s="1155" t="s">
        <v>35</v>
      </c>
      <c r="R55" s="2039" t="s">
        <v>35</v>
      </c>
      <c r="S55" s="2040" t="s">
        <v>35</v>
      </c>
      <c r="T55" s="2040" t="s">
        <v>35</v>
      </c>
      <c r="U55" s="2084" t="s">
        <v>35</v>
      </c>
      <c r="V55" s="2116"/>
      <c r="W55" s="2116"/>
      <c r="X55" s="2116"/>
      <c r="Y55" s="2116"/>
      <c r="Z55" s="2116"/>
      <c r="AA55" s="2116"/>
      <c r="AB55" s="2116"/>
      <c r="AC55" s="2116"/>
      <c r="AD55" s="2116"/>
      <c r="AE55" s="2116"/>
      <c r="AF55" s="2116"/>
      <c r="AG55" s="2116"/>
      <c r="AH55" s="2116"/>
      <c r="AI55" s="2116"/>
      <c r="AJ55" s="2116"/>
      <c r="AK55" s="2116"/>
      <c r="AL55" s="2116"/>
      <c r="AM55" s="2116"/>
      <c r="AN55" s="2116"/>
      <c r="AO55" s="2116"/>
      <c r="AP55" s="2116"/>
      <c r="AQ55" s="2116"/>
      <c r="AR55" s="2116"/>
      <c r="AS55" s="2116"/>
      <c r="AT55" s="2116"/>
      <c r="AU55" s="2116"/>
      <c r="AV55" s="2116"/>
      <c r="AW55" s="2116"/>
      <c r="AX55" s="2116"/>
      <c r="AY55" s="2116"/>
      <c r="AZ55" s="215"/>
      <c r="BA55" s="2572"/>
      <c r="BB55" s="152" t="s">
        <v>67</v>
      </c>
      <c r="BC55" s="1202" t="s">
        <v>35</v>
      </c>
      <c r="BD55" s="1222" t="s">
        <v>35</v>
      </c>
      <c r="BE55" s="1222" t="s">
        <v>35</v>
      </c>
      <c r="BF55" s="1222" t="s">
        <v>35</v>
      </c>
      <c r="BG55" s="1243" t="s">
        <v>35</v>
      </c>
      <c r="BH55" s="1264" t="s">
        <v>35</v>
      </c>
      <c r="BI55" s="1222" t="s">
        <v>35</v>
      </c>
      <c r="BJ55" s="1222" t="s">
        <v>35</v>
      </c>
      <c r="BK55" s="1222" t="s">
        <v>35</v>
      </c>
      <c r="BL55" s="1243" t="s">
        <v>35</v>
      </c>
      <c r="BM55" s="1264" t="s">
        <v>35</v>
      </c>
      <c r="BN55" s="1222" t="s">
        <v>35</v>
      </c>
      <c r="BO55" s="1222" t="s">
        <v>35</v>
      </c>
      <c r="BP55" s="1222" t="s">
        <v>35</v>
      </c>
      <c r="BQ55" s="1243" t="s">
        <v>35</v>
      </c>
      <c r="BR55" s="2041" t="s">
        <v>35</v>
      </c>
      <c r="BS55" s="2042" t="s">
        <v>35</v>
      </c>
      <c r="BT55" s="2042" t="s">
        <v>35</v>
      </c>
      <c r="BU55" s="2042" t="s">
        <v>35</v>
      </c>
      <c r="BV55" s="2174"/>
      <c r="BW55" s="2174"/>
      <c r="BX55" s="2174"/>
      <c r="BY55" s="2174"/>
      <c r="BZ55" s="2175"/>
      <c r="CA55" s="2175"/>
      <c r="CB55" s="2175"/>
      <c r="CC55" s="2175"/>
      <c r="CD55" s="2175"/>
      <c r="CE55" s="2175"/>
      <c r="CF55" s="2175"/>
      <c r="CG55" s="2175"/>
      <c r="CH55" s="2175"/>
      <c r="CI55" s="2175"/>
      <c r="CJ55" s="2175"/>
      <c r="CK55" s="2175"/>
      <c r="CL55" s="2175"/>
      <c r="CM55" s="2175"/>
      <c r="CN55" s="2175"/>
      <c r="CO55" s="2175"/>
      <c r="CP55" s="2175"/>
      <c r="CQ55" s="2175"/>
      <c r="CR55" s="2175"/>
      <c r="CS55" s="2175"/>
      <c r="CT55" s="2175"/>
      <c r="CU55" s="2175"/>
      <c r="CV55" s="2175"/>
      <c r="CW55" s="2175"/>
      <c r="CX55" s="2175"/>
      <c r="CY55" s="2175"/>
      <c r="CZ55" s="2175"/>
    </row>
    <row r="56" s="693" customFormat="true" ht="15" customHeight="true" x14ac:dyDescent="0.2">
      <c r="A56" s="132"/>
      <c r="B56" s="185"/>
      <c r="C56" s="2576" t="s">
        <v>113</v>
      </c>
      <c r="D56" s="2577"/>
      <c r="E56" s="2577"/>
      <c r="F56" s="2577"/>
      <c r="G56" s="2578"/>
      <c r="H56" s="2800" t="s">
        <v>38</v>
      </c>
      <c r="I56" s="2801"/>
      <c r="J56" s="2801"/>
      <c r="K56" s="2801"/>
      <c r="L56" s="2802"/>
      <c r="M56" s="2803" t="s">
        <v>37</v>
      </c>
      <c r="N56" s="2801"/>
      <c r="O56" s="2801"/>
      <c r="P56" s="2801"/>
      <c r="Q56" s="2802"/>
      <c r="R56" s="2286" t="s">
        <v>137</v>
      </c>
      <c r="S56" s="2294"/>
      <c r="T56" s="2294"/>
      <c r="U56" s="2295"/>
      <c r="V56" s="312"/>
      <c r="W56" s="312"/>
      <c r="X56" s="664"/>
      <c r="Y56" s="664"/>
      <c r="Z56" s="664"/>
      <c r="AA56" s="664"/>
      <c r="AB56" s="664"/>
      <c r="AC56" s="664"/>
      <c r="AD56" s="664"/>
      <c r="AE56" s="664"/>
      <c r="AF56" s="664"/>
      <c r="AG56" s="664"/>
      <c r="AH56" s="664"/>
      <c r="AI56" s="664"/>
      <c r="AJ56" s="664"/>
      <c r="AK56" s="664"/>
      <c r="AL56" s="664"/>
      <c r="AM56" s="664"/>
      <c r="AN56" s="664"/>
      <c r="AO56" s="664"/>
      <c r="AP56" s="664"/>
      <c r="AQ56" s="664"/>
      <c r="AR56" s="664"/>
      <c r="AS56" s="664"/>
      <c r="AT56" s="664"/>
      <c r="AU56" s="664"/>
      <c r="AV56" s="664"/>
      <c r="AW56" s="664"/>
      <c r="AX56" s="664"/>
      <c r="AY56" s="664"/>
      <c r="AZ56" s="216"/>
      <c r="BA56" s="217" t="s">
        <v>127</v>
      </c>
      <c r="BB56" s="115" t="s">
        <v>94</v>
      </c>
      <c r="BC56" s="2600" t="s">
        <v>113</v>
      </c>
      <c r="BD56" s="2601"/>
      <c r="BE56" s="2601"/>
      <c r="BF56" s="2601"/>
      <c r="BG56" s="2602"/>
      <c r="BH56" s="2603" t="s">
        <v>38</v>
      </c>
      <c r="BI56" s="2601"/>
      <c r="BJ56" s="2601"/>
      <c r="BK56" s="2601"/>
      <c r="BL56" s="2602"/>
      <c r="BM56" s="2603" t="s">
        <v>37</v>
      </c>
      <c r="BN56" s="2601"/>
      <c r="BO56" s="2601"/>
      <c r="BP56" s="2601"/>
      <c r="BQ56" s="2604"/>
      <c r="BR56" s="2036" t="s">
        <v>137</v>
      </c>
      <c r="BS56" s="297"/>
      <c r="BT56" s="297"/>
      <c r="BU56" s="297"/>
      <c r="BV56" s="2176"/>
      <c r="BW56" s="2176"/>
      <c r="BX56" s="2176"/>
      <c r="BY56" s="2177"/>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693" customFormat="true" ht="24" x14ac:dyDescent="0.2">
      <c r="A57" s="186" t="s">
        <v>68</v>
      </c>
      <c r="B57" s="244"/>
      <c r="C57" s="275" t="s">
        <v>0</v>
      </c>
      <c r="D57" s="276" t="s">
        <v>1</v>
      </c>
      <c r="E57" s="276" t="s">
        <v>2</v>
      </c>
      <c r="F57" s="276" t="s">
        <v>3</v>
      </c>
      <c r="G57" s="277" t="s">
        <v>4</v>
      </c>
      <c r="H57" s="1577" t="s">
        <v>0</v>
      </c>
      <c r="I57" s="1541" t="s">
        <v>1</v>
      </c>
      <c r="J57" s="1541" t="s">
        <v>2</v>
      </c>
      <c r="K57" s="1541" t="s">
        <v>3</v>
      </c>
      <c r="L57" s="1542" t="s">
        <v>4</v>
      </c>
      <c r="M57" s="1567" t="s">
        <v>0</v>
      </c>
      <c r="N57" s="1541" t="s">
        <v>1</v>
      </c>
      <c r="O57" s="1541" t="s">
        <v>2</v>
      </c>
      <c r="P57" s="1541" t="s">
        <v>3</v>
      </c>
      <c r="Q57" s="1587" t="s">
        <v>4</v>
      </c>
      <c r="R57" s="1577" t="s">
        <v>285</v>
      </c>
      <c r="S57" s="1541" t="s">
        <v>231</v>
      </c>
      <c r="T57" s="1541" t="s">
        <v>286</v>
      </c>
      <c r="U57" s="1543" t="s">
        <v>287</v>
      </c>
      <c r="V57" s="664"/>
      <c r="W57" s="664"/>
      <c r="X57" s="664"/>
      <c r="Y57" s="664"/>
      <c r="Z57" s="664"/>
      <c r="AA57" s="664"/>
      <c r="AB57" s="664"/>
      <c r="AC57" s="664"/>
      <c r="AD57" s="664"/>
      <c r="AE57" s="664"/>
      <c r="AF57" s="664"/>
      <c r="AG57" s="664"/>
      <c r="AH57" s="664"/>
      <c r="AI57" s="664"/>
      <c r="AJ57" s="664"/>
      <c r="AK57" s="664"/>
      <c r="AL57" s="664"/>
      <c r="AM57" s="664"/>
      <c r="AN57" s="664"/>
      <c r="AO57" s="664"/>
      <c r="AP57" s="664"/>
      <c r="AQ57" s="664"/>
      <c r="AR57" s="664"/>
      <c r="AS57" s="664"/>
      <c r="AT57" s="664"/>
      <c r="AU57" s="664"/>
      <c r="AV57" s="664"/>
      <c r="AW57" s="664"/>
      <c r="AX57" s="664"/>
      <c r="AY57" s="664"/>
      <c r="AZ57" s="216"/>
      <c r="BA57" s="196" t="s">
        <v>118</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285</v>
      </c>
      <c r="BS57" s="170" t="s">
        <v>231</v>
      </c>
      <c r="BT57" s="170" t="s">
        <v>286</v>
      </c>
      <c r="BU57" s="2128" t="s">
        <v>287</v>
      </c>
      <c r="BV57" s="2178"/>
      <c r="BW57" s="2178"/>
      <c r="BX57" s="2178"/>
      <c r="BY57" s="2179"/>
      <c r="BZ57" s="2179"/>
      <c r="CA57" s="2179"/>
      <c r="CB57" s="2179"/>
      <c r="CC57" s="2179"/>
      <c r="CD57" s="2179"/>
      <c r="CE57" s="2179"/>
      <c r="CF57" s="2179"/>
      <c r="CG57" s="2179"/>
      <c r="CH57" s="2179"/>
      <c r="CI57" s="2179"/>
      <c r="CJ57" s="2179"/>
      <c r="CK57" s="2179"/>
      <c r="CL57" s="2179"/>
      <c r="CM57" s="2179"/>
      <c r="CN57" s="2179"/>
      <c r="CO57" s="2179"/>
      <c r="CP57" s="2179"/>
      <c r="CQ57" s="2179"/>
      <c r="CR57" s="2179"/>
      <c r="CS57" s="2179"/>
      <c r="CT57" s="2179"/>
      <c r="CU57" s="2179"/>
      <c r="CV57" s="2179"/>
      <c r="CW57" s="2179"/>
      <c r="CX57" s="2179"/>
      <c r="CY57" s="2179"/>
      <c r="CZ57" s="2179"/>
    </row>
    <row r="58" s="693" customFormat="true" ht="15" customHeight="true" x14ac:dyDescent="0.2">
      <c r="A58" s="2808" t="s">
        <v>234</v>
      </c>
      <c r="B58" s="1725" t="s">
        <v>235</v>
      </c>
      <c r="C58" s="1635">
        <v>0</v>
      </c>
      <c r="D58" s="1636">
        <v>0</v>
      </c>
      <c r="E58" s="1636">
        <v>0.71587729250024013</v>
      </c>
      <c r="F58" s="1636">
        <v>5.565766486578263</v>
      </c>
      <c r="G58" s="1637">
        <v>24.898101346330982</v>
      </c>
      <c r="H58" s="1638">
        <v>3.0824743481963277</v>
      </c>
      <c r="I58" s="1636">
        <v>6.4344366934330166</v>
      </c>
      <c r="J58" s="1636">
        <v>7.6061260963892323</v>
      </c>
      <c r="K58" s="1636">
        <v>15.451154232249618</v>
      </c>
      <c r="L58" s="1639">
        <v>42.143388071702219</v>
      </c>
      <c r="M58" s="1640">
        <v>0</v>
      </c>
      <c r="N58" s="1636">
        <v>0</v>
      </c>
      <c r="O58" s="1636">
        <v>0</v>
      </c>
      <c r="P58" s="1636">
        <v>0</v>
      </c>
      <c r="Q58" s="1637">
        <v>0.67712599620029179</v>
      </c>
      <c r="R58" s="1638">
        <v>2.9460406200294575</v>
      </c>
      <c r="S58" s="1636">
        <v>13.539036122805669</v>
      </c>
      <c r="T58" s="1636">
        <v>4.0840462537737139</v>
      </c>
      <c r="U58" s="2307">
        <v>4.2089693406685527</v>
      </c>
      <c r="V58" s="664"/>
      <c r="W58" s="664"/>
      <c r="X58" s="664"/>
      <c r="Y58" s="664"/>
      <c r="Z58" s="664"/>
      <c r="AA58" s="664"/>
      <c r="AB58" s="664"/>
      <c r="AC58" s="664"/>
      <c r="AD58" s="664"/>
      <c r="AE58" s="664"/>
      <c r="AF58" s="664"/>
      <c r="AG58" s="664"/>
      <c r="AH58" s="664"/>
      <c r="AI58" s="664"/>
      <c r="AJ58" s="664"/>
      <c r="AK58" s="664"/>
      <c r="AL58" s="664"/>
      <c r="AM58" s="664"/>
      <c r="AN58" s="664"/>
      <c r="AO58" s="664"/>
      <c r="AP58" s="664"/>
      <c r="AQ58" s="664"/>
      <c r="AR58" s="664"/>
      <c r="AS58" s="664"/>
      <c r="AT58" s="664"/>
      <c r="AU58" s="664"/>
      <c r="AV58" s="664"/>
      <c r="AW58" s="664"/>
      <c r="AX58" s="664"/>
      <c r="AY58" s="664"/>
      <c r="AZ58" s="216"/>
      <c r="BA58" s="236"/>
      <c r="BB58" s="153"/>
      <c r="BC58" s="321"/>
      <c r="BD58" s="301"/>
      <c r="BE58" s="301"/>
      <c r="BF58" s="301"/>
      <c r="BG58" s="322"/>
      <c r="BH58" s="330"/>
      <c r="BI58" s="301"/>
      <c r="BJ58" s="301"/>
      <c r="BK58" s="301"/>
      <c r="BL58" s="322"/>
      <c r="BM58" s="330"/>
      <c r="BN58" s="301"/>
      <c r="BO58" s="301"/>
      <c r="BP58" s="301"/>
      <c r="BQ58" s="322"/>
      <c r="BR58" s="330"/>
      <c r="BS58" s="301"/>
      <c r="BT58" s="301"/>
      <c r="BU58" s="2129"/>
      <c r="BV58" s="2180"/>
      <c r="BW58" s="2180"/>
      <c r="BX58" s="2180"/>
      <c r="BY58" s="2181"/>
      <c r="BZ58" s="2181"/>
      <c r="CA58" s="2181"/>
      <c r="CB58" s="2181"/>
      <c r="CC58" s="2181"/>
      <c r="CD58" s="2181"/>
      <c r="CE58" s="2181"/>
      <c r="CF58" s="2181"/>
      <c r="CG58" s="2181"/>
      <c r="CH58" s="2181"/>
      <c r="CI58" s="2181"/>
      <c r="CJ58" s="2181"/>
      <c r="CK58" s="2181"/>
      <c r="CL58" s="2181"/>
      <c r="CM58" s="2181"/>
      <c r="CN58" s="2181"/>
      <c r="CO58" s="2181"/>
      <c r="CP58" s="2181"/>
      <c r="CQ58" s="2181"/>
      <c r="CR58" s="2181"/>
      <c r="CS58" s="2181"/>
      <c r="CT58" s="2181"/>
      <c r="CU58" s="2181"/>
      <c r="CV58" s="2181"/>
      <c r="CW58" s="2181"/>
      <c r="CX58" s="2181"/>
      <c r="CY58" s="2181"/>
      <c r="CZ58" s="2181"/>
    </row>
    <row r="59" s="693" customFormat="true" ht="15" customHeight="true" x14ac:dyDescent="0.2">
      <c r="A59" s="2809"/>
      <c r="B59" s="1726" t="s">
        <v>236</v>
      </c>
      <c r="C59" s="1641">
        <v>0</v>
      </c>
      <c r="D59" s="1642">
        <v>4.6317220388659715E-2</v>
      </c>
      <c r="E59" s="1642">
        <v>1.7633409116351795</v>
      </c>
      <c r="F59" s="1642">
        <v>14.300110476247225</v>
      </c>
      <c r="G59" s="1643">
        <v>24.541932328667279</v>
      </c>
      <c r="H59" s="1644">
        <v>9.4070553612041419</v>
      </c>
      <c r="I59" s="1642">
        <v>14.450505564686999</v>
      </c>
      <c r="J59" s="1642">
        <v>21.731456136676304</v>
      </c>
      <c r="K59" s="1642">
        <v>25.389567803580416</v>
      </c>
      <c r="L59" s="1645">
        <v>24.162875075542797</v>
      </c>
      <c r="M59" s="1646">
        <v>0</v>
      </c>
      <c r="N59" s="1642">
        <v>0</v>
      </c>
      <c r="O59" s="1642">
        <v>0</v>
      </c>
      <c r="P59" s="1642">
        <v>0.10156890718133509</v>
      </c>
      <c r="Q59" s="1643">
        <v>2.3470396570406837</v>
      </c>
      <c r="R59" s="1644">
        <v>3.0754705782023062</v>
      </c>
      <c r="S59" s="1642">
        <v>14.749851596371514</v>
      </c>
      <c r="T59" s="1642">
        <v>7.1532619980238215</v>
      </c>
      <c r="U59" s="2308">
        <v>6.61377939947812</v>
      </c>
      <c r="V59" s="664"/>
      <c r="W59" s="664"/>
      <c r="X59" s="664"/>
      <c r="Y59" s="664"/>
      <c r="Z59" s="664"/>
      <c r="AA59" s="664"/>
      <c r="AB59" s="664"/>
      <c r="AC59" s="664"/>
      <c r="AD59" s="664"/>
      <c r="AE59" s="664"/>
      <c r="AF59" s="664"/>
      <c r="AG59" s="664"/>
      <c r="AH59" s="664"/>
      <c r="AI59" s="664"/>
      <c r="AJ59" s="664"/>
      <c r="AK59" s="664"/>
      <c r="AL59" s="664"/>
      <c r="AM59" s="664"/>
      <c r="AN59" s="664"/>
      <c r="AO59" s="664"/>
      <c r="AP59" s="664"/>
      <c r="AQ59" s="664"/>
      <c r="AR59" s="664"/>
      <c r="AS59" s="664"/>
      <c r="AT59" s="664"/>
      <c r="AU59" s="664"/>
      <c r="AV59" s="664"/>
      <c r="AW59" s="664"/>
      <c r="AX59" s="664"/>
      <c r="AY59" s="664"/>
      <c r="AZ59" s="216"/>
      <c r="BA59" s="237"/>
      <c r="BB59" s="154"/>
      <c r="BC59" s="323"/>
      <c r="BD59" s="303"/>
      <c r="BE59" s="303"/>
      <c r="BF59" s="303"/>
      <c r="BG59" s="324"/>
      <c r="BH59" s="331"/>
      <c r="BI59" s="303"/>
      <c r="BJ59" s="303"/>
      <c r="BK59" s="303"/>
      <c r="BL59" s="324"/>
      <c r="BM59" s="331"/>
      <c r="BN59" s="303"/>
      <c r="BO59" s="303"/>
      <c r="BP59" s="303"/>
      <c r="BQ59" s="324"/>
      <c r="BR59" s="331"/>
      <c r="BS59" s="303"/>
      <c r="BT59" s="303"/>
      <c r="BU59" s="2130"/>
      <c r="BV59" s="2182"/>
      <c r="BW59" s="2182"/>
      <c r="BX59" s="2182"/>
      <c r="BY59" s="2183"/>
      <c r="BZ59" s="2183"/>
      <c r="CA59" s="2183"/>
      <c r="CB59" s="2183"/>
      <c r="CC59" s="2183"/>
      <c r="CD59" s="2183"/>
      <c r="CE59" s="2183"/>
      <c r="CF59" s="2183"/>
      <c r="CG59" s="2183"/>
      <c r="CH59" s="2183"/>
      <c r="CI59" s="2183"/>
      <c r="CJ59" s="2183"/>
      <c r="CK59" s="2183"/>
      <c r="CL59" s="2183"/>
      <c r="CM59" s="2183"/>
      <c r="CN59" s="2183"/>
      <c r="CO59" s="2183"/>
      <c r="CP59" s="2183"/>
      <c r="CQ59" s="2183"/>
      <c r="CR59" s="2183"/>
      <c r="CS59" s="2183"/>
      <c r="CT59" s="2183"/>
      <c r="CU59" s="2183"/>
      <c r="CV59" s="2183"/>
      <c r="CW59" s="2183"/>
      <c r="CX59" s="2183"/>
      <c r="CY59" s="2183"/>
      <c r="CZ59" s="2183"/>
    </row>
    <row r="60" s="693" customFormat="true" ht="15" customHeight="true" x14ac:dyDescent="0.2">
      <c r="A60" s="2809"/>
      <c r="B60" s="1726" t="s">
        <v>237</v>
      </c>
      <c r="C60" s="1641">
        <v>4.6276959180975323</v>
      </c>
      <c r="D60" s="1642">
        <v>6.8758410244197501</v>
      </c>
      <c r="E60" s="1642">
        <v>18.91728012185234</v>
      </c>
      <c r="F60" s="1642">
        <v>35.453666400074177</v>
      </c>
      <c r="G60" s="1643">
        <v>21.534295137136198</v>
      </c>
      <c r="H60" s="1644">
        <v>31.424682760102463</v>
      </c>
      <c r="I60" s="1642">
        <v>39.562663873014614</v>
      </c>
      <c r="J60" s="1642">
        <v>30.365489060262814</v>
      </c>
      <c r="K60" s="1642">
        <v>27.669466168021074</v>
      </c>
      <c r="L60" s="1645">
        <v>10.751420146497805</v>
      </c>
      <c r="M60" s="1646">
        <v>5.4679762965921386</v>
      </c>
      <c r="N60" s="1642">
        <v>3.7466813617950927</v>
      </c>
      <c r="O60" s="1642">
        <v>5.2276560562426733</v>
      </c>
      <c r="P60" s="1642">
        <v>11.56507340711145</v>
      </c>
      <c r="Q60" s="1643">
        <v>24.671467190008908</v>
      </c>
      <c r="R60" s="1644">
        <v>6.0403454392401743</v>
      </c>
      <c r="S60" s="1642">
        <v>26.763652335058936</v>
      </c>
      <c r="T60" s="1642">
        <v>16.622785850791548</v>
      </c>
      <c r="U60" s="2308">
        <v>19.360391904467093</v>
      </c>
      <c r="V60" s="664"/>
      <c r="W60" s="664"/>
      <c r="X60" s="664"/>
      <c r="Y60" s="664"/>
      <c r="Z60" s="664"/>
      <c r="AA60" s="664"/>
      <c r="AB60" s="664"/>
      <c r="AC60" s="664"/>
      <c r="AD60" s="664"/>
      <c r="AE60" s="664"/>
      <c r="AF60" s="664"/>
      <c r="AG60" s="664"/>
      <c r="AH60" s="664"/>
      <c r="AI60" s="664"/>
      <c r="AJ60" s="664"/>
      <c r="AK60" s="664"/>
      <c r="AL60" s="664"/>
      <c r="AM60" s="664"/>
      <c r="AN60" s="664"/>
      <c r="AO60" s="664"/>
      <c r="AP60" s="664"/>
      <c r="AQ60" s="664"/>
      <c r="AR60" s="664"/>
      <c r="AS60" s="664"/>
      <c r="AT60" s="664"/>
      <c r="AU60" s="664"/>
      <c r="AV60" s="664"/>
      <c r="AW60" s="664"/>
      <c r="AX60" s="664"/>
      <c r="AY60" s="664"/>
      <c r="AZ60" s="216"/>
      <c r="BA60" s="237"/>
      <c r="BB60" s="154"/>
      <c r="BC60" s="323"/>
      <c r="BD60" s="303"/>
      <c r="BE60" s="303"/>
      <c r="BF60" s="303"/>
      <c r="BG60" s="324"/>
      <c r="BH60" s="331"/>
      <c r="BI60" s="303"/>
      <c r="BJ60" s="303"/>
      <c r="BK60" s="303"/>
      <c r="BL60" s="324"/>
      <c r="BM60" s="331"/>
      <c r="BN60" s="303"/>
      <c r="BO60" s="303"/>
      <c r="BP60" s="303"/>
      <c r="BQ60" s="324"/>
      <c r="BR60" s="331"/>
      <c r="BS60" s="303"/>
      <c r="BT60" s="303"/>
      <c r="BU60" s="2130"/>
      <c r="BV60" s="2182"/>
      <c r="BW60" s="2182"/>
      <c r="BX60" s="2182"/>
      <c r="BY60" s="2183"/>
      <c r="BZ60" s="2183"/>
      <c r="CA60" s="2183"/>
      <c r="CB60" s="2183"/>
      <c r="CC60" s="2183"/>
      <c r="CD60" s="2183"/>
      <c r="CE60" s="2183"/>
      <c r="CF60" s="2183"/>
      <c r="CG60" s="2183"/>
      <c r="CH60" s="2183"/>
      <c r="CI60" s="2183"/>
      <c r="CJ60" s="2183"/>
      <c r="CK60" s="2183"/>
      <c r="CL60" s="2183"/>
      <c r="CM60" s="2183"/>
      <c r="CN60" s="2183"/>
      <c r="CO60" s="2183"/>
      <c r="CP60" s="2183"/>
      <c r="CQ60" s="2183"/>
      <c r="CR60" s="2183"/>
      <c r="CS60" s="2183"/>
      <c r="CT60" s="2183"/>
      <c r="CU60" s="2183"/>
      <c r="CV60" s="2183"/>
      <c r="CW60" s="2183"/>
      <c r="CX60" s="2183"/>
      <c r="CY60" s="2183"/>
      <c r="CZ60" s="2183"/>
    </row>
    <row r="61" s="693" customFormat="true" ht="15" customHeight="true" x14ac:dyDescent="0.2">
      <c r="A61" s="2809"/>
      <c r="B61" s="1726" t="s">
        <v>238</v>
      </c>
      <c r="C61" s="1641">
        <v>4.0427569951557283</v>
      </c>
      <c r="D61" s="1642">
        <v>5.1134041741911389</v>
      </c>
      <c r="E61" s="1642">
        <v>4.2419332728366266</v>
      </c>
      <c r="F61" s="1642">
        <v>2.6318288313260765</v>
      </c>
      <c r="G61" s="1643">
        <v>1.6950227332441754</v>
      </c>
      <c r="H61" s="1644">
        <v>1.3285112219623176</v>
      </c>
      <c r="I61" s="1642">
        <v>1.2579398670255468</v>
      </c>
      <c r="J61" s="1642">
        <v>4.2068508173524926</v>
      </c>
      <c r="K61" s="1642">
        <v>2.301332673555665</v>
      </c>
      <c r="L61" s="1645">
        <v>0.56977440445674354</v>
      </c>
      <c r="M61" s="1646">
        <v>3.2532172373509645</v>
      </c>
      <c r="N61" s="1642">
        <v>4.9751217412515407</v>
      </c>
      <c r="O61" s="1642">
        <v>5.0714771332718778</v>
      </c>
      <c r="P61" s="1642">
        <v>6.0602781284863241</v>
      </c>
      <c r="Q61" s="1643">
        <v>4.0176797047583701</v>
      </c>
      <c r="R61" s="1644">
        <v>0.27321795554305384</v>
      </c>
      <c r="S61" s="1642">
        <v>0</v>
      </c>
      <c r="T61" s="1642">
        <v>0.18444553669881383</v>
      </c>
      <c r="U61" s="2308">
        <v>19.815992189878955</v>
      </c>
      <c r="V61" s="664"/>
      <c r="W61" s="664"/>
      <c r="X61" s="664"/>
      <c r="Y61" s="664"/>
      <c r="Z61" s="664"/>
      <c r="AA61" s="664"/>
      <c r="AB61" s="664"/>
      <c r="AC61" s="664"/>
      <c r="AD61" s="664"/>
      <c r="AE61" s="664"/>
      <c r="AF61" s="664"/>
      <c r="AG61" s="664"/>
      <c r="AH61" s="664"/>
      <c r="AI61" s="664"/>
      <c r="AJ61" s="664"/>
      <c r="AK61" s="664"/>
      <c r="AL61" s="664"/>
      <c r="AM61" s="664"/>
      <c r="AN61" s="664"/>
      <c r="AO61" s="664"/>
      <c r="AP61" s="664"/>
      <c r="AQ61" s="664"/>
      <c r="AR61" s="664"/>
      <c r="AS61" s="664"/>
      <c r="AT61" s="664"/>
      <c r="AU61" s="664"/>
      <c r="AV61" s="664"/>
      <c r="AW61" s="664"/>
      <c r="AX61" s="664"/>
      <c r="AY61" s="664"/>
      <c r="AZ61" s="216"/>
      <c r="BA61" s="237"/>
      <c r="BB61" s="154"/>
      <c r="BC61" s="323"/>
      <c r="BD61" s="303"/>
      <c r="BE61" s="303"/>
      <c r="BF61" s="303"/>
      <c r="BG61" s="324"/>
      <c r="BH61" s="331"/>
      <c r="BI61" s="303"/>
      <c r="BJ61" s="303"/>
      <c r="BK61" s="303"/>
      <c r="BL61" s="324"/>
      <c r="BM61" s="331"/>
      <c r="BN61" s="303"/>
      <c r="BO61" s="303"/>
      <c r="BP61" s="303"/>
      <c r="BQ61" s="324"/>
      <c r="BR61" s="331"/>
      <c r="BS61" s="303"/>
      <c r="BT61" s="303"/>
      <c r="BU61" s="2130"/>
      <c r="BV61" s="2182"/>
      <c r="BW61" s="2182"/>
      <c r="BX61" s="2182"/>
      <c r="BY61" s="2183"/>
      <c r="BZ61" s="2183"/>
      <c r="CA61" s="2183"/>
      <c r="CB61" s="2183"/>
      <c r="CC61" s="2183"/>
      <c r="CD61" s="2183"/>
      <c r="CE61" s="2183"/>
      <c r="CF61" s="2183"/>
      <c r="CG61" s="2183"/>
      <c r="CH61" s="2183"/>
      <c r="CI61" s="2183"/>
      <c r="CJ61" s="2183"/>
      <c r="CK61" s="2183"/>
      <c r="CL61" s="2183"/>
      <c r="CM61" s="2183"/>
      <c r="CN61" s="2183"/>
      <c r="CO61" s="2183"/>
      <c r="CP61" s="2183"/>
      <c r="CQ61" s="2183"/>
      <c r="CR61" s="2183"/>
      <c r="CS61" s="2183"/>
      <c r="CT61" s="2183"/>
      <c r="CU61" s="2183"/>
      <c r="CV61" s="2183"/>
      <c r="CW61" s="2183"/>
      <c r="CX61" s="2183"/>
      <c r="CY61" s="2183"/>
      <c r="CZ61" s="2183"/>
    </row>
    <row r="62" s="693" customFormat="true" ht="15" customHeight="true" x14ac:dyDescent="0.2">
      <c r="A62" s="2809"/>
      <c r="B62" s="1726" t="s">
        <v>239</v>
      </c>
      <c r="C62" s="1641">
        <v>7.7983998521628326</v>
      </c>
      <c r="D62" s="1642">
        <v>14.866108601560324</v>
      </c>
      <c r="E62" s="1642">
        <v>27.502305772428535</v>
      </c>
      <c r="F62" s="1642">
        <v>6.8807062022861976</v>
      </c>
      <c r="G62" s="1643">
        <v>1.771040709514899</v>
      </c>
      <c r="H62" s="1644">
        <v>20.71995526453474</v>
      </c>
      <c r="I62" s="1642">
        <v>2.6983740485781968</v>
      </c>
      <c r="J62" s="1642">
        <v>2.3892320862197889</v>
      </c>
      <c r="K62" s="1642">
        <v>1.894169870392411</v>
      </c>
      <c r="L62" s="1645">
        <v>0.2893797287724888</v>
      </c>
      <c r="M62" s="1646">
        <v>6.9475971498347917</v>
      </c>
      <c r="N62" s="1642">
        <v>8.487250665844325</v>
      </c>
      <c r="O62" s="1642">
        <v>13.439370326606365</v>
      </c>
      <c r="P62" s="1642">
        <v>23.183584448437465</v>
      </c>
      <c r="Q62" s="1643">
        <v>28.392808262898068</v>
      </c>
      <c r="R62" s="1644">
        <v>10.26256695823284</v>
      </c>
      <c r="S62" s="1642">
        <v>0.45437931458016501</v>
      </c>
      <c r="T62" s="1642">
        <v>22.658412693193632</v>
      </c>
      <c r="U62" s="2308">
        <v>6.3185230426450465</v>
      </c>
      <c r="V62" s="664"/>
      <c r="W62" s="664"/>
      <c r="X62" s="664"/>
      <c r="Y62" s="664"/>
      <c r="Z62" s="664"/>
      <c r="AA62" s="664"/>
      <c r="AB62" s="664"/>
      <c r="AC62" s="664"/>
      <c r="AD62" s="664"/>
      <c r="AE62" s="664"/>
      <c r="AF62" s="664"/>
      <c r="AG62" s="664"/>
      <c r="AH62" s="664"/>
      <c r="AI62" s="664"/>
      <c r="AJ62" s="664"/>
      <c r="AK62" s="664"/>
      <c r="AL62" s="664"/>
      <c r="AM62" s="664"/>
      <c r="AN62" s="664"/>
      <c r="AO62" s="664"/>
      <c r="AP62" s="664"/>
      <c r="AQ62" s="664"/>
      <c r="AR62" s="664"/>
      <c r="AS62" s="664"/>
      <c r="AT62" s="664"/>
      <c r="AU62" s="664"/>
      <c r="AV62" s="664"/>
      <c r="AW62" s="664"/>
      <c r="AX62" s="664"/>
      <c r="AY62" s="664"/>
      <c r="AZ62" s="216"/>
      <c r="BA62" s="237"/>
      <c r="BB62" s="154"/>
      <c r="BC62" s="323"/>
      <c r="BD62" s="303"/>
      <c r="BE62" s="303"/>
      <c r="BF62" s="303"/>
      <c r="BG62" s="324"/>
      <c r="BH62" s="331"/>
      <c r="BI62" s="303"/>
      <c r="BJ62" s="303"/>
      <c r="BK62" s="303"/>
      <c r="BL62" s="324"/>
      <c r="BM62" s="331"/>
      <c r="BN62" s="303"/>
      <c r="BO62" s="303"/>
      <c r="BP62" s="303"/>
      <c r="BQ62" s="324"/>
      <c r="BR62" s="331"/>
      <c r="BS62" s="303"/>
      <c r="BT62" s="303"/>
      <c r="BU62" s="2130"/>
      <c r="BV62" s="2182"/>
      <c r="BW62" s="2182"/>
      <c r="BX62" s="2182"/>
      <c r="BY62" s="2183"/>
      <c r="BZ62" s="2183"/>
      <c r="CA62" s="2183"/>
      <c r="CB62" s="2183"/>
      <c r="CC62" s="2183"/>
      <c r="CD62" s="2183"/>
      <c r="CE62" s="2183"/>
      <c r="CF62" s="2183"/>
      <c r="CG62" s="2183"/>
      <c r="CH62" s="2183"/>
      <c r="CI62" s="2183"/>
      <c r="CJ62" s="2183"/>
      <c r="CK62" s="2183"/>
      <c r="CL62" s="2183"/>
      <c r="CM62" s="2183"/>
      <c r="CN62" s="2183"/>
      <c r="CO62" s="2183"/>
      <c r="CP62" s="2183"/>
      <c r="CQ62" s="2183"/>
      <c r="CR62" s="2183"/>
      <c r="CS62" s="2183"/>
      <c r="CT62" s="2183"/>
      <c r="CU62" s="2183"/>
      <c r="CV62" s="2183"/>
      <c r="CW62" s="2183"/>
      <c r="CX62" s="2183"/>
      <c r="CY62" s="2183"/>
      <c r="CZ62" s="2183"/>
    </row>
    <row r="63" s="693" customFormat="true" ht="15" customHeight="true" x14ac:dyDescent="0.2">
      <c r="A63" s="2809"/>
      <c r="B63" s="1726" t="s">
        <v>240</v>
      </c>
      <c r="C63" s="1641">
        <v>5.1574487667935802</v>
      </c>
      <c r="D63" s="1642">
        <v>6.988518950862824</v>
      </c>
      <c r="E63" s="1642">
        <v>9.8368737964653086</v>
      </c>
      <c r="F63" s="1642">
        <v>3.0715525659011234</v>
      </c>
      <c r="G63" s="1643">
        <v>0.22529659867622326</v>
      </c>
      <c r="H63" s="1644">
        <v>5.6100402625953922</v>
      </c>
      <c r="I63" s="1642">
        <v>0</v>
      </c>
      <c r="J63" s="1642">
        <v>0.32813327399736858</v>
      </c>
      <c r="K63" s="1642">
        <v>0</v>
      </c>
      <c r="L63" s="1645">
        <v>0</v>
      </c>
      <c r="M63" s="1646">
        <v>2.9204486899939388</v>
      </c>
      <c r="N63" s="1642">
        <v>8.0778121464534305</v>
      </c>
      <c r="O63" s="1642">
        <v>6.5953525744149131</v>
      </c>
      <c r="P63" s="1642">
        <v>8.9510340184350827</v>
      </c>
      <c r="Q63" s="1643">
        <v>12.292691956984482</v>
      </c>
      <c r="R63" s="1644">
        <v>2.1510463523560999</v>
      </c>
      <c r="S63" s="1642">
        <v>0</v>
      </c>
      <c r="T63" s="1642">
        <v>9.1597962941938427</v>
      </c>
      <c r="U63" s="2308">
        <v>6.9123978466041365</v>
      </c>
      <c r="V63" s="664"/>
      <c r="W63" s="664"/>
      <c r="X63" s="664"/>
      <c r="Y63" s="664"/>
      <c r="Z63" s="664"/>
      <c r="AA63" s="664"/>
      <c r="AB63" s="664"/>
      <c r="AC63" s="664"/>
      <c r="AD63" s="664"/>
      <c r="AE63" s="664"/>
      <c r="AF63" s="664"/>
      <c r="AG63" s="664"/>
      <c r="AH63" s="664"/>
      <c r="AI63" s="664"/>
      <c r="AJ63" s="664"/>
      <c r="AK63" s="664"/>
      <c r="AL63" s="664"/>
      <c r="AM63" s="664"/>
      <c r="AN63" s="664"/>
      <c r="AO63" s="664"/>
      <c r="AP63" s="664"/>
      <c r="AQ63" s="664"/>
      <c r="AR63" s="664"/>
      <c r="AS63" s="664"/>
      <c r="AT63" s="664"/>
      <c r="AU63" s="664"/>
      <c r="AV63" s="664"/>
      <c r="AW63" s="664"/>
      <c r="AX63" s="664"/>
      <c r="AY63" s="664"/>
      <c r="AZ63" s="216"/>
      <c r="BA63" s="237"/>
      <c r="BB63" s="154"/>
      <c r="BC63" s="323"/>
      <c r="BD63" s="303"/>
      <c r="BE63" s="303"/>
      <c r="BF63" s="303"/>
      <c r="BG63" s="324"/>
      <c r="BH63" s="331"/>
      <c r="BI63" s="303"/>
      <c r="BJ63" s="303"/>
      <c r="BK63" s="303"/>
      <c r="BL63" s="324"/>
      <c r="BM63" s="331"/>
      <c r="BN63" s="303"/>
      <c r="BO63" s="303"/>
      <c r="BP63" s="303"/>
      <c r="BQ63" s="324"/>
      <c r="BR63" s="331"/>
      <c r="BS63" s="303"/>
      <c r="BT63" s="303"/>
      <c r="BU63" s="2130"/>
      <c r="BV63" s="2182"/>
      <c r="BW63" s="2182"/>
      <c r="BX63" s="2182"/>
      <c r="BY63" s="2183"/>
      <c r="BZ63" s="2183"/>
      <c r="CA63" s="2183"/>
      <c r="CB63" s="2183"/>
      <c r="CC63" s="2183"/>
      <c r="CD63" s="2183"/>
      <c r="CE63" s="2183"/>
      <c r="CF63" s="2183"/>
      <c r="CG63" s="2183"/>
      <c r="CH63" s="2183"/>
      <c r="CI63" s="2183"/>
      <c r="CJ63" s="2183"/>
      <c r="CK63" s="2183"/>
      <c r="CL63" s="2183"/>
      <c r="CM63" s="2183"/>
      <c r="CN63" s="2183"/>
      <c r="CO63" s="2183"/>
      <c r="CP63" s="2183"/>
      <c r="CQ63" s="2183"/>
      <c r="CR63" s="2183"/>
      <c r="CS63" s="2183"/>
      <c r="CT63" s="2183"/>
      <c r="CU63" s="2183"/>
      <c r="CV63" s="2183"/>
      <c r="CW63" s="2183"/>
      <c r="CX63" s="2183"/>
      <c r="CY63" s="2183"/>
      <c r="CZ63" s="2183"/>
    </row>
    <row r="64" s="693" customFormat="true" ht="15" customHeight="true" x14ac:dyDescent="0.2">
      <c r="A64" s="2809"/>
      <c r="B64" s="1726" t="s">
        <v>241</v>
      </c>
      <c r="C64" s="1641">
        <v>4.2757280848643688</v>
      </c>
      <c r="D64" s="1642">
        <v>4.2146102624921991</v>
      </c>
      <c r="E64" s="1642">
        <v>2.670628531138886</v>
      </c>
      <c r="F64" s="1642">
        <v>4.0749975569348713</v>
      </c>
      <c r="G64" s="1643">
        <v>3.7606986377122906</v>
      </c>
      <c r="H64" s="1644">
        <v>3.0365514687079527</v>
      </c>
      <c r="I64" s="1642">
        <v>4.7350895112458939</v>
      </c>
      <c r="J64" s="1642">
        <v>4.9633625091122457</v>
      </c>
      <c r="K64" s="1642">
        <v>3.8720396531183905</v>
      </c>
      <c r="L64" s="1645">
        <v>3.6876177633650626</v>
      </c>
      <c r="M64" s="1646">
        <v>3.9872839948121159</v>
      </c>
      <c r="N64" s="1642">
        <v>5.3636655004783407</v>
      </c>
      <c r="O64" s="1642">
        <v>3.8384646573794452</v>
      </c>
      <c r="P64" s="1642">
        <v>2.4619588679571289</v>
      </c>
      <c r="Q64" s="1643">
        <v>2.4343292065597852</v>
      </c>
      <c r="R64" s="1644">
        <v>5.232783610668303</v>
      </c>
      <c r="S64" s="1642">
        <v>5.487504029929684</v>
      </c>
      <c r="T64" s="1642">
        <v>2.7394048197543119</v>
      </c>
      <c r="U64" s="2308">
        <v>1.9608792426500017</v>
      </c>
      <c r="V64" s="664"/>
      <c r="W64" s="664"/>
      <c r="X64" s="664"/>
      <c r="Y64" s="664"/>
      <c r="Z64" s="664"/>
      <c r="AA64" s="664"/>
      <c r="AB64" s="664"/>
      <c r="AC64" s="664"/>
      <c r="AD64" s="664"/>
      <c r="AE64" s="664"/>
      <c r="AF64" s="664"/>
      <c r="AG64" s="664"/>
      <c r="AH64" s="664"/>
      <c r="AI64" s="664"/>
      <c r="AJ64" s="664"/>
      <c r="AK64" s="664"/>
      <c r="AL64" s="664"/>
      <c r="AM64" s="664"/>
      <c r="AN64" s="664"/>
      <c r="AO64" s="664"/>
      <c r="AP64" s="664"/>
      <c r="AQ64" s="664"/>
      <c r="AR64" s="664"/>
      <c r="AS64" s="664"/>
      <c r="AT64" s="664"/>
      <c r="AU64" s="664"/>
      <c r="AV64" s="664"/>
      <c r="AW64" s="664"/>
      <c r="AX64" s="664"/>
      <c r="AY64" s="664"/>
      <c r="AZ64" s="216"/>
      <c r="BA64" s="237"/>
      <c r="BB64" s="154"/>
      <c r="BC64" s="323"/>
      <c r="BD64" s="303"/>
      <c r="BE64" s="303"/>
      <c r="BF64" s="303"/>
      <c r="BG64" s="324"/>
      <c r="BH64" s="331"/>
      <c r="BI64" s="303"/>
      <c r="BJ64" s="303"/>
      <c r="BK64" s="303"/>
      <c r="BL64" s="324"/>
      <c r="BM64" s="331"/>
      <c r="BN64" s="303"/>
      <c r="BO64" s="303"/>
      <c r="BP64" s="303"/>
      <c r="BQ64" s="324"/>
      <c r="BR64" s="331"/>
      <c r="BS64" s="303"/>
      <c r="BT64" s="303"/>
      <c r="BU64" s="2130"/>
      <c r="BV64" s="2182"/>
      <c r="BW64" s="2182"/>
      <c r="BX64" s="2182"/>
      <c r="BY64" s="2183"/>
      <c r="BZ64" s="2183"/>
      <c r="CA64" s="2183"/>
      <c r="CB64" s="2183"/>
      <c r="CC64" s="2183"/>
      <c r="CD64" s="2183"/>
      <c r="CE64" s="2183"/>
      <c r="CF64" s="2183"/>
      <c r="CG64" s="2183"/>
      <c r="CH64" s="2183"/>
      <c r="CI64" s="2183"/>
      <c r="CJ64" s="2183"/>
      <c r="CK64" s="2183"/>
      <c r="CL64" s="2183"/>
      <c r="CM64" s="2183"/>
      <c r="CN64" s="2183"/>
      <c r="CO64" s="2183"/>
      <c r="CP64" s="2183"/>
      <c r="CQ64" s="2183"/>
      <c r="CR64" s="2183"/>
      <c r="CS64" s="2183"/>
      <c r="CT64" s="2183"/>
      <c r="CU64" s="2183"/>
      <c r="CV64" s="2183"/>
      <c r="CW64" s="2183"/>
      <c r="CX64" s="2183"/>
      <c r="CY64" s="2183"/>
      <c r="CZ64" s="2183"/>
    </row>
    <row r="65" s="693" customFormat="true" ht="15" customHeight="true" x14ac:dyDescent="0.2">
      <c r="A65" s="2809"/>
      <c r="B65" s="1726" t="s">
        <v>242</v>
      </c>
      <c r="C65" s="1641">
        <v>2.4390519483143529</v>
      </c>
      <c r="D65" s="1642">
        <v>2.5726915878240582</v>
      </c>
      <c r="E65" s="1642">
        <v>2.2009075152177933</v>
      </c>
      <c r="F65" s="1642">
        <v>0.70322522536106979</v>
      </c>
      <c r="G65" s="1643">
        <v>0.29792101182422753</v>
      </c>
      <c r="H65" s="1644">
        <v>0.41299993790932432</v>
      </c>
      <c r="I65" s="1642">
        <v>0.13248170070124229</v>
      </c>
      <c r="J65" s="1642">
        <v>0.13311260712639084</v>
      </c>
      <c r="K65" s="1642">
        <v>0.28999593947013541</v>
      </c>
      <c r="L65" s="1645">
        <v>0.18570736937809668</v>
      </c>
      <c r="M65" s="1646">
        <v>1.9148417828240991</v>
      </c>
      <c r="N65" s="1642">
        <v>3.9101375783081926</v>
      </c>
      <c r="O65" s="1642">
        <v>2.0149486851387159</v>
      </c>
      <c r="P65" s="1642">
        <v>2.640975690787239</v>
      </c>
      <c r="Q65" s="1643">
        <v>2.6794670790610948</v>
      </c>
      <c r="R65" s="1644">
        <v>6.3592751972745996</v>
      </c>
      <c r="S65" s="1642">
        <v>0.34078448593512373</v>
      </c>
      <c r="T65" s="1642">
        <v>0.58715377601710217</v>
      </c>
      <c r="U65" s="2308">
        <v>0.25850005542616195</v>
      </c>
      <c r="V65" s="664"/>
      <c r="W65" s="664"/>
      <c r="X65" s="664"/>
      <c r="Y65" s="664"/>
      <c r="Z65" s="664"/>
      <c r="AA65" s="664"/>
      <c r="AB65" s="664"/>
      <c r="AC65" s="664"/>
      <c r="AD65" s="664"/>
      <c r="AE65" s="664"/>
      <c r="AF65" s="664"/>
      <c r="AG65" s="664"/>
      <c r="AH65" s="664"/>
      <c r="AI65" s="664"/>
      <c r="AJ65" s="664"/>
      <c r="AK65" s="664"/>
      <c r="AL65" s="664"/>
      <c r="AM65" s="664"/>
      <c r="AN65" s="664"/>
      <c r="AO65" s="664"/>
      <c r="AP65" s="664"/>
      <c r="AQ65" s="664"/>
      <c r="AR65" s="664"/>
      <c r="AS65" s="664"/>
      <c r="AT65" s="664"/>
      <c r="AU65" s="664"/>
      <c r="AV65" s="664"/>
      <c r="AW65" s="664"/>
      <c r="AX65" s="664"/>
      <c r="AY65" s="664"/>
      <c r="AZ65" s="216"/>
      <c r="BA65" s="237"/>
      <c r="BB65" s="154"/>
      <c r="BC65" s="323"/>
      <c r="BD65" s="303"/>
      <c r="BE65" s="303"/>
      <c r="BF65" s="303"/>
      <c r="BG65" s="324"/>
      <c r="BH65" s="331"/>
      <c r="BI65" s="303"/>
      <c r="BJ65" s="303"/>
      <c r="BK65" s="303"/>
      <c r="BL65" s="324"/>
      <c r="BM65" s="331"/>
      <c r="BN65" s="303"/>
      <c r="BO65" s="303"/>
      <c r="BP65" s="303"/>
      <c r="BQ65" s="324"/>
      <c r="BR65" s="331"/>
      <c r="BS65" s="303"/>
      <c r="BT65" s="303"/>
      <c r="BU65" s="2130"/>
      <c r="BV65" s="2182"/>
      <c r="BW65" s="2182"/>
      <c r="BX65" s="2182"/>
      <c r="BY65" s="2183"/>
      <c r="BZ65" s="2183"/>
      <c r="CA65" s="2183"/>
      <c r="CB65" s="2183"/>
      <c r="CC65" s="2183"/>
      <c r="CD65" s="2183"/>
      <c r="CE65" s="2183"/>
      <c r="CF65" s="2183"/>
      <c r="CG65" s="2183"/>
      <c r="CH65" s="2183"/>
      <c r="CI65" s="2183"/>
      <c r="CJ65" s="2183"/>
      <c r="CK65" s="2183"/>
      <c r="CL65" s="2183"/>
      <c r="CM65" s="2183"/>
      <c r="CN65" s="2183"/>
      <c r="CO65" s="2183"/>
      <c r="CP65" s="2183"/>
      <c r="CQ65" s="2183"/>
      <c r="CR65" s="2183"/>
      <c r="CS65" s="2183"/>
      <c r="CT65" s="2183"/>
      <c r="CU65" s="2183"/>
      <c r="CV65" s="2183"/>
      <c r="CW65" s="2183"/>
      <c r="CX65" s="2183"/>
      <c r="CY65" s="2183"/>
      <c r="CZ65" s="2183"/>
    </row>
    <row r="66" s="693" customFormat="true" ht="15" customHeight="true" x14ac:dyDescent="0.2">
      <c r="A66" s="2809"/>
      <c r="B66" s="1726" t="s">
        <v>243</v>
      </c>
      <c r="C66" s="1641">
        <v>68.138604114845961</v>
      </c>
      <c r="D66" s="1642">
        <v>55.953479237338996</v>
      </c>
      <c r="E66" s="1642">
        <v>26.445216940390925</v>
      </c>
      <c r="F66" s="1642">
        <v>3.5067994683470896</v>
      </c>
      <c r="G66" s="1643">
        <v>0.15811620666713166</v>
      </c>
      <c r="H66" s="1644">
        <v>10.148776193495351</v>
      </c>
      <c r="I66" s="1642">
        <v>0.65586920171944318</v>
      </c>
      <c r="J66" s="1642">
        <v>0.21161988582912755</v>
      </c>
      <c r="K66" s="1642">
        <v>3.0356885878941895E-2</v>
      </c>
      <c r="L66" s="1645">
        <v>0</v>
      </c>
      <c r="M66" s="1646">
        <v>70.651678885555754</v>
      </c>
      <c r="N66" s="1642">
        <v>63.842462521230672</v>
      </c>
      <c r="O66" s="1642">
        <v>59.890499164458255</v>
      </c>
      <c r="P66" s="1642">
        <v>40.859652101686549</v>
      </c>
      <c r="Q66" s="1643">
        <v>19.300907736466868</v>
      </c>
      <c r="R66" s="1644">
        <v>58.032251964561908</v>
      </c>
      <c r="S66" s="1642">
        <v>1.159336743969019</v>
      </c>
      <c r="T66" s="1642">
        <v>36.080618173073219</v>
      </c>
      <c r="U66" s="2308">
        <v>30.439755965251823</v>
      </c>
      <c r="V66" s="664"/>
      <c r="W66" s="664"/>
      <c r="X66" s="664"/>
      <c r="Y66" s="664"/>
      <c r="Z66" s="664"/>
      <c r="AA66" s="664"/>
      <c r="AB66" s="664"/>
      <c r="AC66" s="664"/>
      <c r="AD66" s="664"/>
      <c r="AE66" s="664"/>
      <c r="AF66" s="664"/>
      <c r="AG66" s="664"/>
      <c r="AH66" s="664"/>
      <c r="AI66" s="664"/>
      <c r="AJ66" s="664"/>
      <c r="AK66" s="664"/>
      <c r="AL66" s="664"/>
      <c r="AM66" s="664"/>
      <c r="AN66" s="664"/>
      <c r="AO66" s="664"/>
      <c r="AP66" s="664"/>
      <c r="AQ66" s="664"/>
      <c r="AR66" s="664"/>
      <c r="AS66" s="664"/>
      <c r="AT66" s="664"/>
      <c r="AU66" s="664"/>
      <c r="AV66" s="664"/>
      <c r="AW66" s="664"/>
      <c r="AX66" s="664"/>
      <c r="AY66" s="664"/>
      <c r="AZ66" s="216"/>
      <c r="BA66" s="237"/>
      <c r="BB66" s="154"/>
      <c r="BC66" s="323"/>
      <c r="BD66" s="303"/>
      <c r="BE66" s="303"/>
      <c r="BF66" s="303"/>
      <c r="BG66" s="324"/>
      <c r="BH66" s="331"/>
      <c r="BI66" s="303"/>
      <c r="BJ66" s="303"/>
      <c r="BK66" s="303"/>
      <c r="BL66" s="324"/>
      <c r="BM66" s="331"/>
      <c r="BN66" s="303"/>
      <c r="BO66" s="303"/>
      <c r="BP66" s="303"/>
      <c r="BQ66" s="324"/>
      <c r="BR66" s="331"/>
      <c r="BS66" s="303"/>
      <c r="BT66" s="303"/>
      <c r="BU66" s="2130"/>
      <c r="BV66" s="2182"/>
      <c r="BW66" s="2182"/>
      <c r="BX66" s="2182"/>
      <c r="BY66" s="2183"/>
      <c r="BZ66" s="2183"/>
      <c r="CA66" s="2183"/>
      <c r="CB66" s="2183"/>
      <c r="CC66" s="2183"/>
      <c r="CD66" s="2183"/>
      <c r="CE66" s="2183"/>
      <c r="CF66" s="2183"/>
      <c r="CG66" s="2183"/>
      <c r="CH66" s="2183"/>
      <c r="CI66" s="2183"/>
      <c r="CJ66" s="2183"/>
      <c r="CK66" s="2183"/>
      <c r="CL66" s="2183"/>
      <c r="CM66" s="2183"/>
      <c r="CN66" s="2183"/>
      <c r="CO66" s="2183"/>
      <c r="CP66" s="2183"/>
      <c r="CQ66" s="2183"/>
      <c r="CR66" s="2183"/>
      <c r="CS66" s="2183"/>
      <c r="CT66" s="2183"/>
      <c r="CU66" s="2183"/>
      <c r="CV66" s="2183"/>
      <c r="CW66" s="2183"/>
      <c r="CX66" s="2183"/>
      <c r="CY66" s="2183"/>
      <c r="CZ66" s="2183"/>
    </row>
    <row r="67" s="693" customFormat="true" ht="15" customHeight="true" x14ac:dyDescent="0.2">
      <c r="A67" s="2809"/>
      <c r="B67" s="1726" t="s">
        <v>244</v>
      </c>
      <c r="C67" s="1641">
        <v>0</v>
      </c>
      <c r="D67" s="1642">
        <v>0.10060372769813697</v>
      </c>
      <c r="E67" s="1642">
        <v>9.5736406350051789E-2</v>
      </c>
      <c r="F67" s="1642">
        <v>0.31712811551817194</v>
      </c>
      <c r="G67" s="1643">
        <v>7.6396394914021198E-2</v>
      </c>
      <c r="H67" s="1644">
        <v>0</v>
      </c>
      <c r="I67" s="1642">
        <v>0.52992680280496918</v>
      </c>
      <c r="J67" s="1642">
        <v>0.23960269282750352</v>
      </c>
      <c r="K67" s="1642">
        <v>0.18454287057190435</v>
      </c>
      <c r="L67" s="1645">
        <v>0</v>
      </c>
      <c r="M67" s="1646">
        <v>0</v>
      </c>
      <c r="N67" s="1642">
        <v>0</v>
      </c>
      <c r="O67" s="1642">
        <v>0.119668081171916</v>
      </c>
      <c r="P67" s="1642">
        <v>5.135678807058467E-2</v>
      </c>
      <c r="Q67" s="1643">
        <v>0.1629888650722697</v>
      </c>
      <c r="R67" s="1644">
        <v>9.8923037642282066E-2</v>
      </c>
      <c r="S67" s="1642">
        <v>0.31457029470934494</v>
      </c>
      <c r="T67" s="1642">
        <v>5.1234871305226061E-2</v>
      </c>
      <c r="U67" s="2308">
        <v>0</v>
      </c>
      <c r="V67" s="664"/>
      <c r="W67" s="664"/>
      <c r="X67" s="664"/>
      <c r="Y67" s="664"/>
      <c r="Z67" s="664"/>
      <c r="AA67" s="664"/>
      <c r="AB67" s="664"/>
      <c r="AC67" s="664"/>
      <c r="AD67" s="664"/>
      <c r="AE67" s="664"/>
      <c r="AF67" s="664"/>
      <c r="AG67" s="664"/>
      <c r="AH67" s="664"/>
      <c r="AI67" s="664"/>
      <c r="AJ67" s="664"/>
      <c r="AK67" s="664"/>
      <c r="AL67" s="664"/>
      <c r="AM67" s="664"/>
      <c r="AN67" s="664"/>
      <c r="AO67" s="664"/>
      <c r="AP67" s="664"/>
      <c r="AQ67" s="664"/>
      <c r="AR67" s="664"/>
      <c r="AS67" s="664"/>
      <c r="AT67" s="664"/>
      <c r="AU67" s="664"/>
      <c r="AV67" s="664"/>
      <c r="AW67" s="664"/>
      <c r="AX67" s="664"/>
      <c r="AY67" s="664"/>
      <c r="AZ67" s="216"/>
      <c r="BA67" s="237"/>
      <c r="BB67" s="154"/>
      <c r="BC67" s="323"/>
      <c r="BD67" s="303"/>
      <c r="BE67" s="303"/>
      <c r="BF67" s="303"/>
      <c r="BG67" s="324"/>
      <c r="BH67" s="331"/>
      <c r="BI67" s="303"/>
      <c r="BJ67" s="303"/>
      <c r="BK67" s="303"/>
      <c r="BL67" s="324"/>
      <c r="BM67" s="331"/>
      <c r="BN67" s="303"/>
      <c r="BO67" s="303"/>
      <c r="BP67" s="303"/>
      <c r="BQ67" s="324"/>
      <c r="BR67" s="331"/>
      <c r="BS67" s="303"/>
      <c r="BT67" s="303"/>
      <c r="BU67" s="2130"/>
      <c r="BV67" s="2182"/>
      <c r="BW67" s="2182"/>
      <c r="BX67" s="2182"/>
      <c r="BY67" s="2183"/>
      <c r="BZ67" s="2183"/>
      <c r="CA67" s="2183"/>
      <c r="CB67" s="2183"/>
      <c r="CC67" s="2183"/>
      <c r="CD67" s="2183"/>
      <c r="CE67" s="2183"/>
      <c r="CF67" s="2183"/>
      <c r="CG67" s="2183"/>
      <c r="CH67" s="2183"/>
      <c r="CI67" s="2183"/>
      <c r="CJ67" s="2183"/>
      <c r="CK67" s="2183"/>
      <c r="CL67" s="2183"/>
      <c r="CM67" s="2183"/>
      <c r="CN67" s="2183"/>
      <c r="CO67" s="2183"/>
      <c r="CP67" s="2183"/>
      <c r="CQ67" s="2183"/>
      <c r="CR67" s="2183"/>
      <c r="CS67" s="2183"/>
      <c r="CT67" s="2183"/>
      <c r="CU67" s="2183"/>
      <c r="CV67" s="2183"/>
      <c r="CW67" s="2183"/>
      <c r="CX67" s="2183"/>
      <c r="CY67" s="2183"/>
      <c r="CZ67" s="2183"/>
    </row>
    <row r="68" s="693" customFormat="true" ht="15" customHeight="true" x14ac:dyDescent="0.2">
      <c r="A68" s="2809"/>
      <c r="B68" s="1726" t="s">
        <v>245</v>
      </c>
      <c r="C68" s="1641">
        <v>0</v>
      </c>
      <c r="D68" s="1642">
        <v>0.44181039145205059</v>
      </c>
      <c r="E68" s="1642">
        <v>3.6928247092953606</v>
      </c>
      <c r="F68" s="1642">
        <v>22.617477016041722</v>
      </c>
      <c r="G68" s="1643">
        <v>19.732322747098177</v>
      </c>
      <c r="H68" s="1644">
        <v>13.758679532662702</v>
      </c>
      <c r="I68" s="1642">
        <v>28.204579484692982</v>
      </c>
      <c r="J68" s="1642">
        <v>26.913491543448874</v>
      </c>
      <c r="K68" s="1642">
        <v>22.303324071975876</v>
      </c>
      <c r="L68" s="1645">
        <v>15.891244893925697</v>
      </c>
      <c r="M68" s="1646">
        <v>0</v>
      </c>
      <c r="N68" s="1642">
        <v>0</v>
      </c>
      <c r="O68" s="1642">
        <v>0.33920034773663466</v>
      </c>
      <c r="P68" s="1642">
        <v>1.2678201658079771</v>
      </c>
      <c r="Q68" s="1643">
        <v>2.3997371691023242</v>
      </c>
      <c r="R68" s="1644">
        <v>0.89503298724410563</v>
      </c>
      <c r="S68" s="1642">
        <v>35.696676176770652</v>
      </c>
      <c r="T68" s="1642">
        <v>0.50598253254968362</v>
      </c>
      <c r="U68" s="2308">
        <v>0</v>
      </c>
      <c r="V68" s="664"/>
      <c r="W68" s="664"/>
      <c r="X68" s="664"/>
      <c r="Y68" s="664"/>
      <c r="Z68" s="664"/>
      <c r="AA68" s="664"/>
      <c r="AB68" s="664"/>
      <c r="AC68" s="664"/>
      <c r="AD68" s="664"/>
      <c r="AE68" s="664"/>
      <c r="AF68" s="664"/>
      <c r="AG68" s="664"/>
      <c r="AH68" s="664"/>
      <c r="AI68" s="664"/>
      <c r="AJ68" s="664"/>
      <c r="AK68" s="664"/>
      <c r="AL68" s="664"/>
      <c r="AM68" s="664"/>
      <c r="AN68" s="664"/>
      <c r="AO68" s="664"/>
      <c r="AP68" s="664"/>
      <c r="AQ68" s="664"/>
      <c r="AR68" s="664"/>
      <c r="AS68" s="664"/>
      <c r="AT68" s="664"/>
      <c r="AU68" s="664"/>
      <c r="AV68" s="664"/>
      <c r="AW68" s="664"/>
      <c r="AX68" s="664"/>
      <c r="AY68" s="664"/>
      <c r="AZ68" s="216"/>
      <c r="BA68" s="237"/>
      <c r="BB68" s="154"/>
      <c r="BC68" s="323"/>
      <c r="BD68" s="303"/>
      <c r="BE68" s="303"/>
      <c r="BF68" s="303"/>
      <c r="BG68" s="324"/>
      <c r="BH68" s="331"/>
      <c r="BI68" s="303"/>
      <c r="BJ68" s="303"/>
      <c r="BK68" s="303"/>
      <c r="BL68" s="324"/>
      <c r="BM68" s="331"/>
      <c r="BN68" s="303"/>
      <c r="BO68" s="303"/>
      <c r="BP68" s="303"/>
      <c r="BQ68" s="324"/>
      <c r="BR68" s="331"/>
      <c r="BS68" s="303"/>
      <c r="BT68" s="303"/>
      <c r="BU68" s="2130"/>
      <c r="BV68" s="2182"/>
      <c r="BW68" s="2182"/>
      <c r="BX68" s="2182"/>
      <c r="BY68" s="2183"/>
      <c r="BZ68" s="2183"/>
      <c r="CA68" s="2183"/>
      <c r="CB68" s="2183"/>
      <c r="CC68" s="2183"/>
      <c r="CD68" s="2183"/>
      <c r="CE68" s="2183"/>
      <c r="CF68" s="2183"/>
      <c r="CG68" s="2183"/>
      <c r="CH68" s="2183"/>
      <c r="CI68" s="2183"/>
      <c r="CJ68" s="2183"/>
      <c r="CK68" s="2183"/>
      <c r="CL68" s="2183"/>
      <c r="CM68" s="2183"/>
      <c r="CN68" s="2183"/>
      <c r="CO68" s="2183"/>
      <c r="CP68" s="2183"/>
      <c r="CQ68" s="2183"/>
      <c r="CR68" s="2183"/>
      <c r="CS68" s="2183"/>
      <c r="CT68" s="2183"/>
      <c r="CU68" s="2183"/>
      <c r="CV68" s="2183"/>
      <c r="CW68" s="2183"/>
      <c r="CX68" s="2183"/>
      <c r="CY68" s="2183"/>
      <c r="CZ68" s="2183"/>
    </row>
    <row r="69" s="693" customFormat="true" ht="15" customHeight="true" x14ac:dyDescent="0.2">
      <c r="A69" s="2809"/>
      <c r="B69" s="1726" t="s">
        <v>246</v>
      </c>
      <c r="C69" s="1641">
        <v>3.5203143197653204</v>
      </c>
      <c r="D69" s="1642">
        <v>2.6697135482623766</v>
      </c>
      <c r="E69" s="1642">
        <v>1.838962075348713</v>
      </c>
      <c r="F69" s="1642">
        <v>0.18693768678552683</v>
      </c>
      <c r="G69" s="1643">
        <v>6.5482624212018156E-2</v>
      </c>
      <c r="H69" s="1644">
        <v>0.79889736611855611</v>
      </c>
      <c r="I69" s="1642">
        <v>0.33127232676793034</v>
      </c>
      <c r="J69" s="1642">
        <v>7.9867564275834496E-2</v>
      </c>
      <c r="K69" s="1642">
        <v>0.15817960334734657</v>
      </c>
      <c r="L69" s="1645">
        <v>0</v>
      </c>
      <c r="M69" s="1646">
        <v>4.8569559630361452</v>
      </c>
      <c r="N69" s="1642">
        <v>1.5605445270243978</v>
      </c>
      <c r="O69" s="1642">
        <v>3.2330698424942619</v>
      </c>
      <c r="P69" s="1642">
        <v>2.8566974760389661</v>
      </c>
      <c r="Q69" s="1643">
        <v>0.62375717584689849</v>
      </c>
      <c r="R69" s="1644">
        <v>4.5780422999978443</v>
      </c>
      <c r="S69" s="1642">
        <v>0.15728514735467247</v>
      </c>
      <c r="T69" s="1642">
        <v>0.16142524870386635</v>
      </c>
      <c r="U69" s="2308">
        <v>3.6242809431230665</v>
      </c>
      <c r="V69" s="664"/>
      <c r="W69" s="664"/>
      <c r="X69" s="664"/>
      <c r="Y69" s="664"/>
      <c r="Z69" s="664"/>
      <c r="AA69" s="664"/>
      <c r="AB69" s="664"/>
      <c r="AC69" s="664"/>
      <c r="AD69" s="664"/>
      <c r="AE69" s="664"/>
      <c r="AF69" s="664"/>
      <c r="AG69" s="664"/>
      <c r="AH69" s="664"/>
      <c r="AI69" s="664"/>
      <c r="AJ69" s="664"/>
      <c r="AK69" s="664"/>
      <c r="AL69" s="664"/>
      <c r="AM69" s="664"/>
      <c r="AN69" s="664"/>
      <c r="AO69" s="664"/>
      <c r="AP69" s="664"/>
      <c r="AQ69" s="664"/>
      <c r="AR69" s="664"/>
      <c r="AS69" s="664"/>
      <c r="AT69" s="664"/>
      <c r="AU69" s="664"/>
      <c r="AV69" s="664"/>
      <c r="AW69" s="664"/>
      <c r="AX69" s="664"/>
      <c r="AY69" s="664"/>
      <c r="AZ69" s="216"/>
      <c r="BA69" s="237"/>
      <c r="BB69" s="154"/>
      <c r="BC69" s="323"/>
      <c r="BD69" s="303"/>
      <c r="BE69" s="303"/>
      <c r="BF69" s="303"/>
      <c r="BG69" s="324"/>
      <c r="BH69" s="331"/>
      <c r="BI69" s="303"/>
      <c r="BJ69" s="303"/>
      <c r="BK69" s="303"/>
      <c r="BL69" s="324"/>
      <c r="BM69" s="331"/>
      <c r="BN69" s="303"/>
      <c r="BO69" s="303"/>
      <c r="BP69" s="303"/>
      <c r="BQ69" s="324"/>
      <c r="BR69" s="331"/>
      <c r="BS69" s="303"/>
      <c r="BT69" s="303"/>
      <c r="BU69" s="2130"/>
      <c r="BV69" s="2182"/>
      <c r="BW69" s="2182"/>
      <c r="BX69" s="2182"/>
      <c r="BY69" s="2183"/>
      <c r="BZ69" s="2183"/>
      <c r="CA69" s="2183"/>
      <c r="CB69" s="2183"/>
      <c r="CC69" s="2183"/>
      <c r="CD69" s="2183"/>
      <c r="CE69" s="2183"/>
      <c r="CF69" s="2183"/>
      <c r="CG69" s="2183"/>
      <c r="CH69" s="2183"/>
      <c r="CI69" s="2183"/>
      <c r="CJ69" s="2183"/>
      <c r="CK69" s="2183"/>
      <c r="CL69" s="2183"/>
      <c r="CM69" s="2183"/>
      <c r="CN69" s="2183"/>
      <c r="CO69" s="2183"/>
      <c r="CP69" s="2183"/>
      <c r="CQ69" s="2183"/>
      <c r="CR69" s="2183"/>
      <c r="CS69" s="2183"/>
      <c r="CT69" s="2183"/>
      <c r="CU69" s="2183"/>
      <c r="CV69" s="2183"/>
      <c r="CW69" s="2183"/>
      <c r="CX69" s="2183"/>
      <c r="CY69" s="2183"/>
      <c r="CZ69" s="2183"/>
    </row>
    <row r="70" s="693" customFormat="true" ht="15" customHeight="true" x14ac:dyDescent="0.2">
      <c r="A70" s="2809"/>
      <c r="B70" s="1726" t="s">
        <v>247</v>
      </c>
      <c r="C70" s="1641">
        <v>0</v>
      </c>
      <c r="D70" s="1642">
        <v>2.1377723232328751E-2</v>
      </c>
      <c r="E70" s="1642">
        <v>0</v>
      </c>
      <c r="F70" s="1642">
        <v>0.13122542711096771</v>
      </c>
      <c r="G70" s="1643">
        <v>0.9101687337133848</v>
      </c>
      <c r="H70" s="1644">
        <v>0</v>
      </c>
      <c r="I70" s="1642">
        <v>0.21197072112198767</v>
      </c>
      <c r="J70" s="1642">
        <v>0.10649008570111267</v>
      </c>
      <c r="K70" s="1642">
        <v>0.15817960334734657</v>
      </c>
      <c r="L70" s="1645">
        <v>2.053296304390511</v>
      </c>
      <c r="M70" s="1646">
        <v>0</v>
      </c>
      <c r="N70" s="1642">
        <v>3.6323957613969726E-2</v>
      </c>
      <c r="O70" s="1642">
        <v>0</v>
      </c>
      <c r="P70" s="1642">
        <v>0</v>
      </c>
      <c r="Q70" s="1643">
        <v>0</v>
      </c>
      <c r="R70" s="1644">
        <v>0</v>
      </c>
      <c r="S70" s="1642">
        <v>0.82137799174106763</v>
      </c>
      <c r="T70" s="1642">
        <v>1.1431951921566163E-2</v>
      </c>
      <c r="U70" s="2308">
        <v>1.7666841178681177E-2</v>
      </c>
      <c r="V70" s="664"/>
      <c r="W70" s="664"/>
      <c r="X70" s="664"/>
      <c r="Y70" s="664"/>
      <c r="Z70" s="664"/>
      <c r="AA70" s="664"/>
      <c r="AB70" s="664"/>
      <c r="AC70" s="664"/>
      <c r="AD70" s="664"/>
      <c r="AE70" s="664"/>
      <c r="AF70" s="664"/>
      <c r="AG70" s="664"/>
      <c r="AH70" s="664"/>
      <c r="AI70" s="664"/>
      <c r="AJ70" s="664"/>
      <c r="AK70" s="664"/>
      <c r="AL70" s="664"/>
      <c r="AM70" s="664"/>
      <c r="AN70" s="664"/>
      <c r="AO70" s="664"/>
      <c r="AP70" s="664"/>
      <c r="AQ70" s="664"/>
      <c r="AR70" s="664"/>
      <c r="AS70" s="664"/>
      <c r="AT70" s="664"/>
      <c r="AU70" s="664"/>
      <c r="AV70" s="664"/>
      <c r="AW70" s="664"/>
      <c r="AX70" s="664"/>
      <c r="AY70" s="664"/>
      <c r="AZ70" s="216"/>
      <c r="BA70" s="237"/>
      <c r="BB70" s="154"/>
      <c r="BC70" s="323"/>
      <c r="BD70" s="303"/>
      <c r="BE70" s="303"/>
      <c r="BF70" s="303"/>
      <c r="BG70" s="324"/>
      <c r="BH70" s="331"/>
      <c r="BI70" s="303"/>
      <c r="BJ70" s="303"/>
      <c r="BK70" s="303"/>
      <c r="BL70" s="324"/>
      <c r="BM70" s="331"/>
      <c r="BN70" s="303"/>
      <c r="BO70" s="303"/>
      <c r="BP70" s="303"/>
      <c r="BQ70" s="324"/>
      <c r="BR70" s="331"/>
      <c r="BS70" s="303"/>
      <c r="BT70" s="303"/>
      <c r="BU70" s="2130"/>
      <c r="BV70" s="2182"/>
      <c r="BW70" s="2182"/>
      <c r="BX70" s="2182"/>
      <c r="BY70" s="2183"/>
      <c r="BZ70" s="2183"/>
      <c r="CA70" s="2183"/>
      <c r="CB70" s="2183"/>
      <c r="CC70" s="2183"/>
      <c r="CD70" s="2183"/>
      <c r="CE70" s="2183"/>
      <c r="CF70" s="2183"/>
      <c r="CG70" s="2183"/>
      <c r="CH70" s="2183"/>
      <c r="CI70" s="2183"/>
      <c r="CJ70" s="2183"/>
      <c r="CK70" s="2183"/>
      <c r="CL70" s="2183"/>
      <c r="CM70" s="2183"/>
      <c r="CN70" s="2183"/>
      <c r="CO70" s="2183"/>
      <c r="CP70" s="2183"/>
      <c r="CQ70" s="2183"/>
      <c r="CR70" s="2183"/>
      <c r="CS70" s="2183"/>
      <c r="CT70" s="2183"/>
      <c r="CU70" s="2183"/>
      <c r="CV70" s="2183"/>
      <c r="CW70" s="2183"/>
      <c r="CX70" s="2183"/>
      <c r="CY70" s="2183"/>
      <c r="CZ70" s="2183"/>
    </row>
    <row r="71" s="693" customFormat="true" ht="15" customHeight="true" x14ac:dyDescent="0.2">
      <c r="A71" s="2809"/>
      <c r="B71" s="1726" t="s">
        <v>46</v>
      </c>
      <c r="C71" s="1641">
        <v>0</v>
      </c>
      <c r="D71" s="1642">
        <v>0.13552355027729959</v>
      </c>
      <c r="E71" s="1642">
        <v>7.8112654539848128E-2</v>
      </c>
      <c r="F71" s="1642">
        <v>0.55857854148604347</v>
      </c>
      <c r="G71" s="1643">
        <v>0.33320479028803729</v>
      </c>
      <c r="H71" s="1644">
        <v>0.27137628251084533</v>
      </c>
      <c r="I71" s="1642">
        <v>0.79489020420745393</v>
      </c>
      <c r="J71" s="1642">
        <v>0.72516564078097212</v>
      </c>
      <c r="K71" s="1642">
        <v>0.29769062449109862</v>
      </c>
      <c r="L71" s="1645">
        <v>0.2652962419687096</v>
      </c>
      <c r="M71" s="1646">
        <v>0</v>
      </c>
      <c r="N71" s="1642">
        <v>0</v>
      </c>
      <c r="O71" s="1642">
        <v>0.23029313108487845</v>
      </c>
      <c r="P71" s="1642">
        <v>0</v>
      </c>
      <c r="Q71" s="1643">
        <v>0</v>
      </c>
      <c r="R71" s="1644">
        <v>5.5002999007186956E-2</v>
      </c>
      <c r="S71" s="1642">
        <v>0.51554576077364866</v>
      </c>
      <c r="T71" s="1642">
        <v>0</v>
      </c>
      <c r="U71" s="2308">
        <v>0.46886322862797264</v>
      </c>
      <c r="V71" s="664"/>
      <c r="W71" s="664"/>
      <c r="X71" s="664"/>
      <c r="Y71" s="664"/>
      <c r="Z71" s="664"/>
      <c r="AA71" s="664"/>
      <c r="AB71" s="664"/>
      <c r="AC71" s="664"/>
      <c r="AD71" s="664"/>
      <c r="AE71" s="664"/>
      <c r="AF71" s="664"/>
      <c r="AG71" s="664"/>
      <c r="AH71" s="664"/>
      <c r="AI71" s="664"/>
      <c r="AJ71" s="664"/>
      <c r="AK71" s="664"/>
      <c r="AL71" s="664"/>
      <c r="AM71" s="664"/>
      <c r="AN71" s="664"/>
      <c r="AO71" s="664"/>
      <c r="AP71" s="664"/>
      <c r="AQ71" s="664"/>
      <c r="AR71" s="664"/>
      <c r="AS71" s="664"/>
      <c r="AT71" s="664"/>
      <c r="AU71" s="664"/>
      <c r="AV71" s="664"/>
      <c r="AW71" s="664"/>
      <c r="AX71" s="664"/>
      <c r="AY71" s="664"/>
      <c r="AZ71" s="216"/>
      <c r="BA71" s="237"/>
      <c r="BB71" s="154"/>
      <c r="BC71" s="323"/>
      <c r="BD71" s="303"/>
      <c r="BE71" s="303"/>
      <c r="BF71" s="303"/>
      <c r="BG71" s="324"/>
      <c r="BH71" s="331"/>
      <c r="BI71" s="303"/>
      <c r="BJ71" s="303"/>
      <c r="BK71" s="303"/>
      <c r="BL71" s="324"/>
      <c r="BM71" s="331"/>
      <c r="BN71" s="303"/>
      <c r="BO71" s="303"/>
      <c r="BP71" s="303"/>
      <c r="BQ71" s="324"/>
      <c r="BR71" s="331"/>
      <c r="BS71" s="303"/>
      <c r="BT71" s="303"/>
      <c r="BU71" s="2130"/>
      <c r="BV71" s="2182"/>
      <c r="BW71" s="2182"/>
      <c r="BX71" s="2182"/>
      <c r="BY71" s="2183"/>
      <c r="BZ71" s="2183"/>
      <c r="CA71" s="2183"/>
      <c r="CB71" s="2183"/>
      <c r="CC71" s="2183"/>
      <c r="CD71" s="2183"/>
      <c r="CE71" s="2183"/>
      <c r="CF71" s="2183"/>
      <c r="CG71" s="2183"/>
      <c r="CH71" s="2183"/>
      <c r="CI71" s="2183"/>
      <c r="CJ71" s="2183"/>
      <c r="CK71" s="2183"/>
      <c r="CL71" s="2183"/>
      <c r="CM71" s="2183"/>
      <c r="CN71" s="2183"/>
      <c r="CO71" s="2183"/>
      <c r="CP71" s="2183"/>
      <c r="CQ71" s="2183"/>
      <c r="CR71" s="2183"/>
      <c r="CS71" s="2183"/>
      <c r="CT71" s="2183"/>
      <c r="CU71" s="2183"/>
      <c r="CV71" s="2183"/>
      <c r="CW71" s="2183"/>
      <c r="CX71" s="2183"/>
      <c r="CY71" s="2183"/>
      <c r="CZ71" s="2183"/>
    </row>
    <row r="72" s="693" customFormat="true" ht="15" customHeight="true" x14ac:dyDescent="0.2">
      <c r="A72" s="1595"/>
      <c r="B72" s="1727"/>
      <c r="C72" s="1641"/>
      <c r="D72" s="1642"/>
      <c r="E72" s="1642"/>
      <c r="F72" s="1642"/>
      <c r="G72" s="1643"/>
      <c r="H72" s="1644"/>
      <c r="I72" s="1642"/>
      <c r="J72" s="1642"/>
      <c r="K72" s="1642"/>
      <c r="L72" s="1645"/>
      <c r="M72" s="1646"/>
      <c r="N72" s="1642"/>
      <c r="O72" s="1642"/>
      <c r="P72" s="1642"/>
      <c r="Q72" s="1643"/>
      <c r="R72" s="1644"/>
      <c r="S72" s="1642"/>
      <c r="T72" s="1642"/>
      <c r="U72" s="2308"/>
      <c r="V72" s="664"/>
      <c r="W72" s="664"/>
      <c r="X72" s="664"/>
      <c r="Y72" s="664"/>
      <c r="Z72" s="664"/>
      <c r="AA72" s="664"/>
      <c r="AB72" s="664"/>
      <c r="AC72" s="664"/>
      <c r="AD72" s="664"/>
      <c r="AE72" s="664"/>
      <c r="AF72" s="664"/>
      <c r="AG72" s="664"/>
      <c r="AH72" s="664"/>
      <c r="AI72" s="664"/>
      <c r="AJ72" s="664"/>
      <c r="AK72" s="664"/>
      <c r="AL72" s="664"/>
      <c r="AM72" s="664"/>
      <c r="AN72" s="664"/>
      <c r="AO72" s="664"/>
      <c r="AP72" s="664"/>
      <c r="AQ72" s="664"/>
      <c r="AR72" s="664"/>
      <c r="AS72" s="664"/>
      <c r="AT72" s="664"/>
      <c r="AU72" s="664"/>
      <c r="AV72" s="664"/>
      <c r="AW72" s="664"/>
      <c r="AX72" s="664"/>
      <c r="AY72" s="664"/>
      <c r="AZ72" s="216"/>
      <c r="BA72" s="237"/>
      <c r="BB72" s="154"/>
      <c r="BC72" s="323"/>
      <c r="BD72" s="303"/>
      <c r="BE72" s="303"/>
      <c r="BF72" s="303"/>
      <c r="BG72" s="324"/>
      <c r="BH72" s="331"/>
      <c r="BI72" s="303"/>
      <c r="BJ72" s="303"/>
      <c r="BK72" s="303"/>
      <c r="BL72" s="324"/>
      <c r="BM72" s="331"/>
      <c r="BN72" s="303"/>
      <c r="BO72" s="303"/>
      <c r="BP72" s="303"/>
      <c r="BQ72" s="324"/>
      <c r="BR72" s="331"/>
      <c r="BS72" s="303"/>
      <c r="BT72" s="303"/>
      <c r="BU72" s="2130"/>
      <c r="BV72" s="2182"/>
      <c r="BW72" s="2182"/>
      <c r="BX72" s="2182"/>
      <c r="BY72" s="2183"/>
      <c r="BZ72" s="2183"/>
      <c r="CA72" s="2183"/>
      <c r="CB72" s="2183"/>
      <c r="CC72" s="2183"/>
      <c r="CD72" s="2183"/>
      <c r="CE72" s="2183"/>
      <c r="CF72" s="2183"/>
      <c r="CG72" s="2183"/>
      <c r="CH72" s="2183"/>
      <c r="CI72" s="2183"/>
      <c r="CJ72" s="2183"/>
      <c r="CK72" s="2183"/>
      <c r="CL72" s="2183"/>
      <c r="CM72" s="2183"/>
      <c r="CN72" s="2183"/>
      <c r="CO72" s="2183"/>
      <c r="CP72" s="2183"/>
      <c r="CQ72" s="2183"/>
      <c r="CR72" s="2183"/>
      <c r="CS72" s="2183"/>
      <c r="CT72" s="2183"/>
      <c r="CU72" s="2183"/>
      <c r="CV72" s="2183"/>
      <c r="CW72" s="2183"/>
      <c r="CX72" s="2183"/>
      <c r="CY72" s="2183"/>
      <c r="CZ72" s="2183"/>
    </row>
    <row r="73" s="693" customFormat="true" ht="15" customHeight="true" x14ac:dyDescent="0.2">
      <c r="A73" s="1595"/>
      <c r="B73" s="1727"/>
      <c r="C73" s="1641"/>
      <c r="D73" s="1642"/>
      <c r="E73" s="1642"/>
      <c r="F73" s="1642"/>
      <c r="G73" s="1643"/>
      <c r="H73" s="1644"/>
      <c r="I73" s="1642"/>
      <c r="J73" s="1642"/>
      <c r="K73" s="1642"/>
      <c r="L73" s="1645"/>
      <c r="M73" s="1646"/>
      <c r="N73" s="1642"/>
      <c r="O73" s="1642"/>
      <c r="P73" s="1642"/>
      <c r="Q73" s="1643"/>
      <c r="R73" s="1644"/>
      <c r="S73" s="1642"/>
      <c r="T73" s="1642"/>
      <c r="U73" s="2308"/>
      <c r="V73" s="664"/>
      <c r="W73" s="664"/>
      <c r="X73" s="664"/>
      <c r="Y73" s="664"/>
      <c r="Z73" s="664"/>
      <c r="AA73" s="664"/>
      <c r="AB73" s="664"/>
      <c r="AC73" s="664"/>
      <c r="AD73" s="664"/>
      <c r="AE73" s="664"/>
      <c r="AF73" s="664"/>
      <c r="AG73" s="664"/>
      <c r="AH73" s="664"/>
      <c r="AI73" s="664"/>
      <c r="AJ73" s="664"/>
      <c r="AK73" s="664"/>
      <c r="AL73" s="664"/>
      <c r="AM73" s="664"/>
      <c r="AN73" s="664"/>
      <c r="AO73" s="664"/>
      <c r="AP73" s="664"/>
      <c r="AQ73" s="664"/>
      <c r="AR73" s="664"/>
      <c r="AS73" s="664"/>
      <c r="AT73" s="664"/>
      <c r="AU73" s="664"/>
      <c r="AV73" s="664"/>
      <c r="AW73" s="664"/>
      <c r="AX73" s="664"/>
      <c r="AY73" s="664"/>
      <c r="AZ73" s="216"/>
      <c r="BA73" s="237"/>
      <c r="BB73" s="154"/>
      <c r="BC73" s="323"/>
      <c r="BD73" s="303"/>
      <c r="BE73" s="303"/>
      <c r="BF73" s="303"/>
      <c r="BG73" s="324"/>
      <c r="BH73" s="331"/>
      <c r="BI73" s="303"/>
      <c r="BJ73" s="303"/>
      <c r="BK73" s="303"/>
      <c r="BL73" s="324"/>
      <c r="BM73" s="331"/>
      <c r="BN73" s="303"/>
      <c r="BO73" s="303"/>
      <c r="BP73" s="303"/>
      <c r="BQ73" s="324"/>
      <c r="BR73" s="331"/>
      <c r="BS73" s="303"/>
      <c r="BT73" s="303"/>
      <c r="BU73" s="2130"/>
      <c r="BV73" s="2182"/>
      <c r="BW73" s="2182"/>
      <c r="BX73" s="2182"/>
      <c r="BY73" s="2183"/>
      <c r="BZ73" s="2183"/>
      <c r="CA73" s="2183"/>
      <c r="CB73" s="2183"/>
      <c r="CC73" s="2183"/>
      <c r="CD73" s="2183"/>
      <c r="CE73" s="2183"/>
      <c r="CF73" s="2183"/>
      <c r="CG73" s="2183"/>
      <c r="CH73" s="2183"/>
      <c r="CI73" s="2183"/>
      <c r="CJ73" s="2183"/>
      <c r="CK73" s="2183"/>
      <c r="CL73" s="2183"/>
      <c r="CM73" s="2183"/>
      <c r="CN73" s="2183"/>
      <c r="CO73" s="2183"/>
      <c r="CP73" s="2183"/>
      <c r="CQ73" s="2183"/>
      <c r="CR73" s="2183"/>
      <c r="CS73" s="2183"/>
      <c r="CT73" s="2183"/>
      <c r="CU73" s="2183"/>
      <c r="CV73" s="2183"/>
      <c r="CW73" s="2183"/>
      <c r="CX73" s="2183"/>
      <c r="CY73" s="2183"/>
      <c r="CZ73" s="2183"/>
    </row>
    <row r="74" s="693" customFormat="true" ht="15" customHeight="true" x14ac:dyDescent="0.2">
      <c r="A74" s="1595"/>
      <c r="B74" s="1727"/>
      <c r="C74" s="1641"/>
      <c r="D74" s="1642"/>
      <c r="E74" s="1642"/>
      <c r="F74" s="1642"/>
      <c r="G74" s="1643"/>
      <c r="H74" s="1644"/>
      <c r="I74" s="1642"/>
      <c r="J74" s="1642"/>
      <c r="K74" s="1642"/>
      <c r="L74" s="1645"/>
      <c r="M74" s="1646"/>
      <c r="N74" s="1642"/>
      <c r="O74" s="1642"/>
      <c r="P74" s="1642"/>
      <c r="Q74" s="1643"/>
      <c r="R74" s="1644"/>
      <c r="S74" s="1642"/>
      <c r="T74" s="1642"/>
      <c r="U74" s="2308"/>
      <c r="V74" s="664"/>
      <c r="W74" s="664"/>
      <c r="X74" s="664"/>
      <c r="Y74" s="664"/>
      <c r="Z74" s="664"/>
      <c r="AA74" s="664"/>
      <c r="AB74" s="664"/>
      <c r="AC74" s="664"/>
      <c r="AD74" s="664"/>
      <c r="AE74" s="664"/>
      <c r="AF74" s="664"/>
      <c r="AG74" s="664"/>
      <c r="AH74" s="664"/>
      <c r="AI74" s="664"/>
      <c r="AJ74" s="664"/>
      <c r="AK74" s="664"/>
      <c r="AL74" s="664"/>
      <c r="AM74" s="664"/>
      <c r="AN74" s="664"/>
      <c r="AO74" s="664"/>
      <c r="AP74" s="664"/>
      <c r="AQ74" s="664"/>
      <c r="AR74" s="664"/>
      <c r="AS74" s="664"/>
      <c r="AT74" s="664"/>
      <c r="AU74" s="664"/>
      <c r="AV74" s="664"/>
      <c r="AW74" s="664"/>
      <c r="AX74" s="664"/>
      <c r="AY74" s="664"/>
      <c r="AZ74" s="216"/>
      <c r="BA74" s="237"/>
      <c r="BB74" s="154"/>
      <c r="BC74" s="323"/>
      <c r="BD74" s="303"/>
      <c r="BE74" s="303"/>
      <c r="BF74" s="303"/>
      <c r="BG74" s="324"/>
      <c r="BH74" s="331"/>
      <c r="BI74" s="303"/>
      <c r="BJ74" s="303"/>
      <c r="BK74" s="303"/>
      <c r="BL74" s="324"/>
      <c r="BM74" s="331"/>
      <c r="BN74" s="303"/>
      <c r="BO74" s="303"/>
      <c r="BP74" s="303"/>
      <c r="BQ74" s="324"/>
      <c r="BR74" s="331"/>
      <c r="BS74" s="303"/>
      <c r="BT74" s="303"/>
      <c r="BU74" s="2130"/>
      <c r="BV74" s="2182"/>
      <c r="BW74" s="2182"/>
      <c r="BX74" s="2182"/>
      <c r="BY74" s="2183"/>
      <c r="BZ74" s="2183"/>
      <c r="CA74" s="2183"/>
      <c r="CB74" s="2183"/>
      <c r="CC74" s="2183"/>
      <c r="CD74" s="2183"/>
      <c r="CE74" s="2183"/>
      <c r="CF74" s="2183"/>
      <c r="CG74" s="2183"/>
      <c r="CH74" s="2183"/>
      <c r="CI74" s="2183"/>
      <c r="CJ74" s="2183"/>
      <c r="CK74" s="2183"/>
      <c r="CL74" s="2183"/>
      <c r="CM74" s="2183"/>
      <c r="CN74" s="2183"/>
      <c r="CO74" s="2183"/>
      <c r="CP74" s="2183"/>
      <c r="CQ74" s="2183"/>
      <c r="CR74" s="2183"/>
      <c r="CS74" s="2183"/>
      <c r="CT74" s="2183"/>
      <c r="CU74" s="2183"/>
      <c r="CV74" s="2183"/>
      <c r="CW74" s="2183"/>
      <c r="CX74" s="2183"/>
      <c r="CY74" s="2183"/>
      <c r="CZ74" s="2183"/>
    </row>
    <row r="75" s="693" customFormat="true" ht="15" customHeight="true" x14ac:dyDescent="0.2">
      <c r="A75" s="1595"/>
      <c r="B75" s="1727"/>
      <c r="C75" s="1641"/>
      <c r="D75" s="1642"/>
      <c r="E75" s="1642"/>
      <c r="F75" s="1642"/>
      <c r="G75" s="1643"/>
      <c r="H75" s="1644"/>
      <c r="I75" s="1642"/>
      <c r="J75" s="1642"/>
      <c r="K75" s="1642"/>
      <c r="L75" s="1645"/>
      <c r="M75" s="1646"/>
      <c r="N75" s="1642"/>
      <c r="O75" s="1642"/>
      <c r="P75" s="1642"/>
      <c r="Q75" s="1643"/>
      <c r="R75" s="1644"/>
      <c r="S75" s="1642"/>
      <c r="T75" s="1642"/>
      <c r="U75" s="2308"/>
      <c r="V75" s="664"/>
      <c r="W75" s="664"/>
      <c r="X75" s="664"/>
      <c r="Y75" s="664"/>
      <c r="Z75" s="664"/>
      <c r="AA75" s="664"/>
      <c r="AB75" s="664"/>
      <c r="AC75" s="664"/>
      <c r="AD75" s="664"/>
      <c r="AE75" s="664"/>
      <c r="AF75" s="664"/>
      <c r="AG75" s="664"/>
      <c r="AH75" s="664"/>
      <c r="AI75" s="664"/>
      <c r="AJ75" s="664"/>
      <c r="AK75" s="664"/>
      <c r="AL75" s="664"/>
      <c r="AM75" s="664"/>
      <c r="AN75" s="664"/>
      <c r="AO75" s="664"/>
      <c r="AP75" s="664"/>
      <c r="AQ75" s="664"/>
      <c r="AR75" s="664"/>
      <c r="AS75" s="664"/>
      <c r="AT75" s="664"/>
      <c r="AU75" s="664"/>
      <c r="AV75" s="664"/>
      <c r="AW75" s="664"/>
      <c r="AX75" s="664"/>
      <c r="AY75" s="664"/>
      <c r="AZ75" s="216"/>
      <c r="BA75" s="237"/>
      <c r="BB75" s="154"/>
      <c r="BC75" s="323"/>
      <c r="BD75" s="303"/>
      <c r="BE75" s="303"/>
      <c r="BF75" s="303"/>
      <c r="BG75" s="324"/>
      <c r="BH75" s="331"/>
      <c r="BI75" s="303"/>
      <c r="BJ75" s="303"/>
      <c r="BK75" s="303"/>
      <c r="BL75" s="324"/>
      <c r="BM75" s="331"/>
      <c r="BN75" s="303"/>
      <c r="BO75" s="303"/>
      <c r="BP75" s="303"/>
      <c r="BQ75" s="324"/>
      <c r="BR75" s="331"/>
      <c r="BS75" s="303"/>
      <c r="BT75" s="303"/>
      <c r="BU75" s="2130"/>
      <c r="BV75" s="2182"/>
      <c r="BW75" s="2182"/>
      <c r="BX75" s="2182"/>
      <c r="BY75" s="2183"/>
      <c r="BZ75" s="2183"/>
      <c r="CA75" s="2183"/>
      <c r="CB75" s="2183"/>
      <c r="CC75" s="2183"/>
      <c r="CD75" s="2183"/>
      <c r="CE75" s="2183"/>
      <c r="CF75" s="2183"/>
      <c r="CG75" s="2183"/>
      <c r="CH75" s="2183"/>
      <c r="CI75" s="2183"/>
      <c r="CJ75" s="2183"/>
      <c r="CK75" s="2183"/>
      <c r="CL75" s="2183"/>
      <c r="CM75" s="2183"/>
      <c r="CN75" s="2183"/>
      <c r="CO75" s="2183"/>
      <c r="CP75" s="2183"/>
      <c r="CQ75" s="2183"/>
      <c r="CR75" s="2183"/>
      <c r="CS75" s="2183"/>
      <c r="CT75" s="2183"/>
      <c r="CU75" s="2183"/>
      <c r="CV75" s="2183"/>
      <c r="CW75" s="2183"/>
      <c r="CX75" s="2183"/>
      <c r="CY75" s="2183"/>
      <c r="CZ75" s="2183"/>
    </row>
    <row r="76" s="693" customFormat="true" ht="15" customHeight="true" x14ac:dyDescent="0.2">
      <c r="A76" s="1595"/>
      <c r="B76" s="1727"/>
      <c r="C76" s="1641"/>
      <c r="D76" s="1642"/>
      <c r="E76" s="1642"/>
      <c r="F76" s="1642"/>
      <c r="G76" s="1643"/>
      <c r="H76" s="1644"/>
      <c r="I76" s="1642"/>
      <c r="J76" s="1642"/>
      <c r="K76" s="1642"/>
      <c r="L76" s="1645"/>
      <c r="M76" s="1646"/>
      <c r="N76" s="1642"/>
      <c r="O76" s="1642"/>
      <c r="P76" s="1642"/>
      <c r="Q76" s="1643"/>
      <c r="R76" s="1644"/>
      <c r="S76" s="1642"/>
      <c r="T76" s="1642"/>
      <c r="U76" s="2308"/>
      <c r="V76" s="664"/>
      <c r="W76" s="664"/>
      <c r="X76" s="664"/>
      <c r="Y76" s="664"/>
      <c r="Z76" s="664"/>
      <c r="AA76" s="664"/>
      <c r="AB76" s="664"/>
      <c r="AC76" s="664"/>
      <c r="AD76" s="664"/>
      <c r="AE76" s="664"/>
      <c r="AF76" s="664"/>
      <c r="AG76" s="664"/>
      <c r="AH76" s="664"/>
      <c r="AI76" s="664"/>
      <c r="AJ76" s="664"/>
      <c r="AK76" s="664"/>
      <c r="AL76" s="664"/>
      <c r="AM76" s="664"/>
      <c r="AN76" s="664"/>
      <c r="AO76" s="664"/>
      <c r="AP76" s="664"/>
      <c r="AQ76" s="664"/>
      <c r="AR76" s="664"/>
      <c r="AS76" s="664"/>
      <c r="AT76" s="664"/>
      <c r="AU76" s="664"/>
      <c r="AV76" s="664"/>
      <c r="AW76" s="664"/>
      <c r="AX76" s="664"/>
      <c r="AY76" s="664"/>
      <c r="AZ76" s="216"/>
      <c r="BA76" s="237"/>
      <c r="BB76" s="154"/>
      <c r="BC76" s="323"/>
      <c r="BD76" s="303"/>
      <c r="BE76" s="303"/>
      <c r="BF76" s="303"/>
      <c r="BG76" s="324"/>
      <c r="BH76" s="331"/>
      <c r="BI76" s="303"/>
      <c r="BJ76" s="303"/>
      <c r="BK76" s="303"/>
      <c r="BL76" s="324"/>
      <c r="BM76" s="331"/>
      <c r="BN76" s="303"/>
      <c r="BO76" s="303"/>
      <c r="BP76" s="303"/>
      <c r="BQ76" s="324"/>
      <c r="BR76" s="331"/>
      <c r="BS76" s="303"/>
      <c r="BT76" s="303"/>
      <c r="BU76" s="2130"/>
      <c r="BV76" s="2182"/>
      <c r="BW76" s="2182"/>
      <c r="BX76" s="2182"/>
      <c r="BY76" s="2183"/>
      <c r="BZ76" s="2183"/>
      <c r="CA76" s="2183"/>
      <c r="CB76" s="2183"/>
      <c r="CC76" s="2183"/>
      <c r="CD76" s="2183"/>
      <c r="CE76" s="2183"/>
      <c r="CF76" s="2183"/>
      <c r="CG76" s="2183"/>
      <c r="CH76" s="2183"/>
      <c r="CI76" s="2183"/>
      <c r="CJ76" s="2183"/>
      <c r="CK76" s="2183"/>
      <c r="CL76" s="2183"/>
      <c r="CM76" s="2183"/>
      <c r="CN76" s="2183"/>
      <c r="CO76" s="2183"/>
      <c r="CP76" s="2183"/>
      <c r="CQ76" s="2183"/>
      <c r="CR76" s="2183"/>
      <c r="CS76" s="2183"/>
      <c r="CT76" s="2183"/>
      <c r="CU76" s="2183"/>
      <c r="CV76" s="2183"/>
      <c r="CW76" s="2183"/>
      <c r="CX76" s="2183"/>
      <c r="CY76" s="2183"/>
      <c r="CZ76" s="2183"/>
    </row>
    <row r="77" s="693" customFormat="true" ht="15" customHeight="true" x14ac:dyDescent="0.2">
      <c r="A77" s="1595"/>
      <c r="B77" s="1727"/>
      <c r="C77" s="1641"/>
      <c r="D77" s="1642"/>
      <c r="E77" s="1642"/>
      <c r="F77" s="1642"/>
      <c r="G77" s="1643"/>
      <c r="H77" s="1644"/>
      <c r="I77" s="1642"/>
      <c r="J77" s="1642"/>
      <c r="K77" s="1642"/>
      <c r="L77" s="1645"/>
      <c r="M77" s="1646"/>
      <c r="N77" s="1642"/>
      <c r="O77" s="1642"/>
      <c r="P77" s="1642"/>
      <c r="Q77" s="1643"/>
      <c r="R77" s="1644"/>
      <c r="S77" s="1642"/>
      <c r="T77" s="1642"/>
      <c r="U77" s="2308"/>
      <c r="V77" s="664"/>
      <c r="W77" s="664"/>
      <c r="X77" s="664"/>
      <c r="Y77" s="664"/>
      <c r="Z77" s="664"/>
      <c r="AA77" s="664"/>
      <c r="AB77" s="664"/>
      <c r="AC77" s="664"/>
      <c r="AD77" s="664"/>
      <c r="AE77" s="664"/>
      <c r="AF77" s="664"/>
      <c r="AG77" s="664"/>
      <c r="AH77" s="664"/>
      <c r="AI77" s="664"/>
      <c r="AJ77" s="664"/>
      <c r="AK77" s="664"/>
      <c r="AL77" s="664"/>
      <c r="AM77" s="664"/>
      <c r="AN77" s="664"/>
      <c r="AO77" s="664"/>
      <c r="AP77" s="664"/>
      <c r="AQ77" s="664"/>
      <c r="AR77" s="664"/>
      <c r="AS77" s="664"/>
      <c r="AT77" s="664"/>
      <c r="AU77" s="664"/>
      <c r="AV77" s="664"/>
      <c r="AW77" s="664"/>
      <c r="AX77" s="664"/>
      <c r="AY77" s="664"/>
      <c r="AZ77" s="216"/>
      <c r="BA77" s="237"/>
      <c r="BB77" s="154"/>
      <c r="BC77" s="323"/>
      <c r="BD77" s="303"/>
      <c r="BE77" s="303"/>
      <c r="BF77" s="303"/>
      <c r="BG77" s="324"/>
      <c r="BH77" s="331"/>
      <c r="BI77" s="303"/>
      <c r="BJ77" s="303"/>
      <c r="BK77" s="303"/>
      <c r="BL77" s="324"/>
      <c r="BM77" s="331"/>
      <c r="BN77" s="303"/>
      <c r="BO77" s="303"/>
      <c r="BP77" s="303"/>
      <c r="BQ77" s="324"/>
      <c r="BR77" s="331"/>
      <c r="BS77" s="303"/>
      <c r="BT77" s="303"/>
      <c r="BU77" s="2130"/>
      <c r="BV77" s="2182"/>
      <c r="BW77" s="2182"/>
      <c r="BX77" s="2182"/>
      <c r="BY77" s="2183"/>
      <c r="BZ77" s="2183"/>
      <c r="CA77" s="2183"/>
      <c r="CB77" s="2183"/>
      <c r="CC77" s="2183"/>
      <c r="CD77" s="2183"/>
      <c r="CE77" s="2183"/>
      <c r="CF77" s="2183"/>
      <c r="CG77" s="2183"/>
      <c r="CH77" s="2183"/>
      <c r="CI77" s="2183"/>
      <c r="CJ77" s="2183"/>
      <c r="CK77" s="2183"/>
      <c r="CL77" s="2183"/>
      <c r="CM77" s="2183"/>
      <c r="CN77" s="2183"/>
      <c r="CO77" s="2183"/>
      <c r="CP77" s="2183"/>
      <c r="CQ77" s="2183"/>
      <c r="CR77" s="2183"/>
      <c r="CS77" s="2183"/>
      <c r="CT77" s="2183"/>
      <c r="CU77" s="2183"/>
      <c r="CV77" s="2183"/>
      <c r="CW77" s="2183"/>
      <c r="CX77" s="2183"/>
      <c r="CY77" s="2183"/>
      <c r="CZ77" s="2183"/>
    </row>
    <row r="78" s="693" customFormat="true" ht="15" customHeight="true" x14ac:dyDescent="0.2">
      <c r="A78" s="1595"/>
      <c r="B78" s="1727"/>
      <c r="C78" s="1641"/>
      <c r="D78" s="1642"/>
      <c r="E78" s="1642"/>
      <c r="F78" s="1642"/>
      <c r="G78" s="1643"/>
      <c r="H78" s="1644"/>
      <c r="I78" s="1642"/>
      <c r="J78" s="1642"/>
      <c r="K78" s="1642"/>
      <c r="L78" s="1645"/>
      <c r="M78" s="1646"/>
      <c r="N78" s="1642"/>
      <c r="O78" s="1642"/>
      <c r="P78" s="1642"/>
      <c r="Q78" s="1643"/>
      <c r="R78" s="1644"/>
      <c r="S78" s="1642"/>
      <c r="T78" s="1642"/>
      <c r="U78" s="2308"/>
      <c r="V78" s="664"/>
      <c r="W78" s="664"/>
      <c r="X78" s="664"/>
      <c r="Y78" s="664"/>
      <c r="Z78" s="664"/>
      <c r="AA78" s="664"/>
      <c r="AB78" s="664"/>
      <c r="AC78" s="664"/>
      <c r="AD78" s="664"/>
      <c r="AE78" s="664"/>
      <c r="AF78" s="664"/>
      <c r="AG78" s="664"/>
      <c r="AH78" s="664"/>
      <c r="AI78" s="664"/>
      <c r="AJ78" s="664"/>
      <c r="AK78" s="664"/>
      <c r="AL78" s="664"/>
      <c r="AM78" s="664"/>
      <c r="AN78" s="664"/>
      <c r="AO78" s="664"/>
      <c r="AP78" s="664"/>
      <c r="AQ78" s="664"/>
      <c r="AR78" s="664"/>
      <c r="AS78" s="664"/>
      <c r="AT78" s="664"/>
      <c r="AU78" s="664"/>
      <c r="AV78" s="664"/>
      <c r="AW78" s="664"/>
      <c r="AX78" s="664"/>
      <c r="AY78" s="664"/>
      <c r="AZ78" s="216"/>
      <c r="BA78" s="237"/>
      <c r="BB78" s="154"/>
      <c r="BC78" s="323"/>
      <c r="BD78" s="303"/>
      <c r="BE78" s="303"/>
      <c r="BF78" s="303"/>
      <c r="BG78" s="324"/>
      <c r="BH78" s="331"/>
      <c r="BI78" s="303"/>
      <c r="BJ78" s="303"/>
      <c r="BK78" s="303"/>
      <c r="BL78" s="324"/>
      <c r="BM78" s="331"/>
      <c r="BN78" s="303"/>
      <c r="BO78" s="303"/>
      <c r="BP78" s="303"/>
      <c r="BQ78" s="324"/>
      <c r="BR78" s="331"/>
      <c r="BS78" s="303"/>
      <c r="BT78" s="303"/>
      <c r="BU78" s="2130"/>
      <c r="BV78" s="2182"/>
      <c r="BW78" s="2182"/>
      <c r="BX78" s="2182"/>
      <c r="BY78" s="2183"/>
      <c r="BZ78" s="2183"/>
      <c r="CA78" s="2183"/>
      <c r="CB78" s="2183"/>
      <c r="CC78" s="2183"/>
      <c r="CD78" s="2183"/>
      <c r="CE78" s="2183"/>
      <c r="CF78" s="2183"/>
      <c r="CG78" s="2183"/>
      <c r="CH78" s="2183"/>
      <c r="CI78" s="2183"/>
      <c r="CJ78" s="2183"/>
      <c r="CK78" s="2183"/>
      <c r="CL78" s="2183"/>
      <c r="CM78" s="2183"/>
      <c r="CN78" s="2183"/>
      <c r="CO78" s="2183"/>
      <c r="CP78" s="2183"/>
      <c r="CQ78" s="2183"/>
      <c r="CR78" s="2183"/>
      <c r="CS78" s="2183"/>
      <c r="CT78" s="2183"/>
      <c r="CU78" s="2183"/>
      <c r="CV78" s="2183"/>
      <c r="CW78" s="2183"/>
      <c r="CX78" s="2183"/>
      <c r="CY78" s="2183"/>
      <c r="CZ78" s="2183"/>
    </row>
    <row r="79" s="693" customFormat="true" ht="15" customHeight="true" x14ac:dyDescent="0.2">
      <c r="A79" s="1595"/>
      <c r="B79" s="1728"/>
      <c r="C79" s="1647"/>
      <c r="D79" s="1648"/>
      <c r="E79" s="1648"/>
      <c r="F79" s="1648"/>
      <c r="G79" s="1649"/>
      <c r="H79" s="1650"/>
      <c r="I79" s="1648"/>
      <c r="J79" s="1648"/>
      <c r="K79" s="1648"/>
      <c r="L79" s="1651"/>
      <c r="M79" s="1652"/>
      <c r="N79" s="1648"/>
      <c r="O79" s="1648"/>
      <c r="P79" s="1648"/>
      <c r="Q79" s="1649"/>
      <c r="R79" s="1650"/>
      <c r="S79" s="1648"/>
      <c r="T79" s="1648"/>
      <c r="U79" s="2309"/>
      <c r="V79" s="664"/>
      <c r="W79" s="664"/>
      <c r="X79" s="664"/>
      <c r="Y79" s="664"/>
      <c r="Z79" s="664"/>
      <c r="AA79" s="664"/>
      <c r="AB79" s="664"/>
      <c r="AC79" s="664"/>
      <c r="AD79" s="664"/>
      <c r="AE79" s="664"/>
      <c r="AF79" s="664"/>
      <c r="AG79" s="664"/>
      <c r="AH79" s="664"/>
      <c r="AI79" s="664"/>
      <c r="AJ79" s="664"/>
      <c r="AK79" s="664"/>
      <c r="AL79" s="664"/>
      <c r="AM79" s="664"/>
      <c r="AN79" s="664"/>
      <c r="AO79" s="664"/>
      <c r="AP79" s="664"/>
      <c r="AQ79" s="664"/>
      <c r="AR79" s="664"/>
      <c r="AS79" s="664"/>
      <c r="AT79" s="664"/>
      <c r="AU79" s="664"/>
      <c r="AV79" s="664"/>
      <c r="AW79" s="664"/>
      <c r="AX79" s="664"/>
      <c r="AY79" s="664"/>
      <c r="AZ79" s="216"/>
      <c r="BA79" s="237"/>
      <c r="BB79" s="154"/>
      <c r="BC79" s="323"/>
      <c r="BD79" s="303"/>
      <c r="BE79" s="303"/>
      <c r="BF79" s="303"/>
      <c r="BG79" s="324"/>
      <c r="BH79" s="331"/>
      <c r="BI79" s="303"/>
      <c r="BJ79" s="303"/>
      <c r="BK79" s="303"/>
      <c r="BL79" s="324"/>
      <c r="BM79" s="331"/>
      <c r="BN79" s="303"/>
      <c r="BO79" s="303"/>
      <c r="BP79" s="303"/>
      <c r="BQ79" s="324"/>
      <c r="BR79" s="331"/>
      <c r="BS79" s="303"/>
      <c r="BT79" s="303"/>
      <c r="BU79" s="2130"/>
      <c r="BV79" s="2182"/>
      <c r="BW79" s="2182"/>
      <c r="BX79" s="2182"/>
      <c r="BY79" s="2183"/>
      <c r="BZ79" s="2183"/>
      <c r="CA79" s="2183"/>
      <c r="CB79" s="2183"/>
      <c r="CC79" s="2183"/>
      <c r="CD79" s="2183"/>
      <c r="CE79" s="2183"/>
      <c r="CF79" s="2183"/>
      <c r="CG79" s="2183"/>
      <c r="CH79" s="2183"/>
      <c r="CI79" s="2183"/>
      <c r="CJ79" s="2183"/>
      <c r="CK79" s="2183"/>
      <c r="CL79" s="2183"/>
      <c r="CM79" s="2183"/>
      <c r="CN79" s="2183"/>
      <c r="CO79" s="2183"/>
      <c r="CP79" s="2183"/>
      <c r="CQ79" s="2183"/>
      <c r="CR79" s="2183"/>
      <c r="CS79" s="2183"/>
      <c r="CT79" s="2183"/>
      <c r="CU79" s="2183"/>
      <c r="CV79" s="2183"/>
      <c r="CW79" s="2183"/>
      <c r="CX79" s="2183"/>
      <c r="CY79" s="2183"/>
      <c r="CZ79" s="2183"/>
    </row>
    <row r="80" s="131" customFormat="true" ht="15" customHeight="true" x14ac:dyDescent="0.2">
      <c r="A80" s="1101"/>
      <c r="B80" s="881"/>
      <c r="C80" s="975"/>
      <c r="D80" s="976"/>
      <c r="E80" s="976"/>
      <c r="F80" s="976"/>
      <c r="G80" s="977"/>
      <c r="H80" s="978"/>
      <c r="I80" s="976"/>
      <c r="J80" s="976"/>
      <c r="K80" s="976"/>
      <c r="L80" s="979"/>
      <c r="M80" s="975"/>
      <c r="N80" s="976"/>
      <c r="O80" s="976"/>
      <c r="P80" s="976"/>
      <c r="Q80" s="977"/>
      <c r="R80" s="978"/>
      <c r="S80" s="976"/>
      <c r="T80" s="976"/>
      <c r="U80" s="979"/>
      <c r="V80" s="664"/>
      <c r="W80" s="664"/>
      <c r="X80" s="664"/>
      <c r="Y80" s="664"/>
      <c r="Z80" s="664"/>
      <c r="AA80" s="664"/>
      <c r="AB80" s="664"/>
      <c r="AC80" s="664"/>
      <c r="AD80" s="664"/>
      <c r="AE80" s="664"/>
      <c r="AF80" s="664"/>
      <c r="AG80" s="664"/>
      <c r="AH80" s="664"/>
      <c r="AI80" s="664"/>
      <c r="AJ80" s="664"/>
      <c r="AK80" s="664"/>
      <c r="AL80" s="664"/>
      <c r="AM80" s="664"/>
      <c r="AN80" s="664"/>
      <c r="AO80" s="664"/>
      <c r="AP80" s="664"/>
      <c r="AQ80" s="664"/>
      <c r="AR80" s="664"/>
      <c r="AS80" s="664"/>
      <c r="AT80" s="664"/>
      <c r="AU80" s="664"/>
      <c r="AV80" s="664"/>
      <c r="AW80" s="664"/>
      <c r="AX80" s="664"/>
      <c r="AY80" s="664"/>
      <c r="AZ80" s="216"/>
      <c r="BA80" s="237"/>
      <c r="BB80" s="154"/>
      <c r="BC80" s="323"/>
      <c r="BD80" s="303"/>
      <c r="BE80" s="303"/>
      <c r="BF80" s="303"/>
      <c r="BG80" s="324"/>
      <c r="BH80" s="331"/>
      <c r="BI80" s="303"/>
      <c r="BJ80" s="303"/>
      <c r="BK80" s="303"/>
      <c r="BL80" s="324"/>
      <c r="BM80" s="331"/>
      <c r="BN80" s="303"/>
      <c r="BO80" s="303"/>
      <c r="BP80" s="303"/>
      <c r="BQ80" s="324"/>
      <c r="BR80" s="331"/>
      <c r="BS80" s="303"/>
      <c r="BT80" s="303"/>
      <c r="BU80" s="2130"/>
      <c r="BV80" s="2182"/>
      <c r="BW80" s="2182"/>
      <c r="BX80" s="2182"/>
      <c r="BY80" s="2183"/>
      <c r="BZ80" s="2183"/>
      <c r="CA80" s="2183"/>
      <c r="CB80" s="2183"/>
      <c r="CC80" s="2183"/>
      <c r="CD80" s="2183"/>
      <c r="CE80" s="2183"/>
      <c r="CF80" s="2183"/>
      <c r="CG80" s="2183"/>
      <c r="CH80" s="2183"/>
      <c r="CI80" s="2183"/>
      <c r="CJ80" s="2183"/>
      <c r="CK80" s="2183"/>
      <c r="CL80" s="2183"/>
      <c r="CM80" s="2183"/>
      <c r="CN80" s="2183"/>
      <c r="CO80" s="2183"/>
      <c r="CP80" s="2183"/>
      <c r="CQ80" s="2183"/>
      <c r="CR80" s="2183"/>
      <c r="CS80" s="2183"/>
      <c r="CT80" s="2183"/>
      <c r="CU80" s="2183"/>
      <c r="CV80" s="2183"/>
      <c r="CW80" s="2183"/>
      <c r="CX80" s="2183"/>
      <c r="CY80" s="2183"/>
      <c r="CZ80" s="2183"/>
    </row>
    <row r="81" s="131" customFormat="true" ht="15" customHeight="true" x14ac:dyDescent="0.2">
      <c r="A81" s="853"/>
      <c r="B81" s="881"/>
      <c r="C81" s="975"/>
      <c r="D81" s="976"/>
      <c r="E81" s="976"/>
      <c r="F81" s="976"/>
      <c r="G81" s="977"/>
      <c r="H81" s="978"/>
      <c r="I81" s="976"/>
      <c r="J81" s="976"/>
      <c r="K81" s="976"/>
      <c r="L81" s="979"/>
      <c r="M81" s="975"/>
      <c r="N81" s="976"/>
      <c r="O81" s="976"/>
      <c r="P81" s="976"/>
      <c r="Q81" s="977"/>
      <c r="R81" s="978"/>
      <c r="S81" s="976"/>
      <c r="T81" s="976"/>
      <c r="U81" s="979"/>
      <c r="V81" s="664"/>
      <c r="W81" s="664"/>
      <c r="X81" s="664"/>
      <c r="Y81" s="664"/>
      <c r="Z81" s="664"/>
      <c r="AA81" s="664"/>
      <c r="AB81" s="664"/>
      <c r="AC81" s="664"/>
      <c r="AD81" s="664"/>
      <c r="AE81" s="664"/>
      <c r="AF81" s="664"/>
      <c r="AG81" s="664"/>
      <c r="AH81" s="664"/>
      <c r="AI81" s="664"/>
      <c r="AJ81" s="664"/>
      <c r="AK81" s="664"/>
      <c r="AL81" s="664"/>
      <c r="AM81" s="664"/>
      <c r="AN81" s="664"/>
      <c r="AO81" s="664"/>
      <c r="AP81" s="664"/>
      <c r="AQ81" s="664"/>
      <c r="AR81" s="664"/>
      <c r="AS81" s="664"/>
      <c r="AT81" s="664"/>
      <c r="AU81" s="664"/>
      <c r="AV81" s="664"/>
      <c r="AW81" s="664"/>
      <c r="AX81" s="664"/>
      <c r="AY81" s="664"/>
      <c r="AZ81" s="216"/>
      <c r="BA81" s="237"/>
      <c r="BB81" s="154"/>
      <c r="BC81" s="323"/>
      <c r="BD81" s="303"/>
      <c r="BE81" s="303"/>
      <c r="BF81" s="303"/>
      <c r="BG81" s="324"/>
      <c r="BH81" s="331"/>
      <c r="BI81" s="303"/>
      <c r="BJ81" s="303"/>
      <c r="BK81" s="303"/>
      <c r="BL81" s="324"/>
      <c r="BM81" s="331"/>
      <c r="BN81" s="303"/>
      <c r="BO81" s="303"/>
      <c r="BP81" s="303"/>
      <c r="BQ81" s="324"/>
      <c r="BR81" s="331"/>
      <c r="BS81" s="303"/>
      <c r="BT81" s="303"/>
      <c r="BU81" s="2130"/>
      <c r="BV81" s="2182"/>
      <c r="BW81" s="2182"/>
      <c r="BX81" s="2182"/>
      <c r="BY81" s="2183"/>
      <c r="BZ81" s="2183"/>
      <c r="CA81" s="2183"/>
      <c r="CB81" s="2183"/>
      <c r="CC81" s="2183"/>
      <c r="CD81" s="2183"/>
      <c r="CE81" s="2183"/>
      <c r="CF81" s="2183"/>
      <c r="CG81" s="2183"/>
      <c r="CH81" s="2183"/>
      <c r="CI81" s="2183"/>
      <c r="CJ81" s="2183"/>
      <c r="CK81" s="2183"/>
      <c r="CL81" s="2183"/>
      <c r="CM81" s="2183"/>
      <c r="CN81" s="2183"/>
      <c r="CO81" s="2183"/>
      <c r="CP81" s="2183"/>
      <c r="CQ81" s="2183"/>
      <c r="CR81" s="2183"/>
      <c r="CS81" s="2183"/>
      <c r="CT81" s="2183"/>
      <c r="CU81" s="2183"/>
      <c r="CV81" s="2183"/>
      <c r="CW81" s="2183"/>
      <c r="CX81" s="2183"/>
      <c r="CY81" s="2183"/>
      <c r="CZ81" s="2183"/>
    </row>
    <row r="82" s="131" customFormat="true" ht="15" customHeight="true" x14ac:dyDescent="0.2">
      <c r="A82" s="1101"/>
      <c r="B82" s="881"/>
      <c r="C82" s="975"/>
      <c r="D82" s="976"/>
      <c r="E82" s="976"/>
      <c r="F82" s="976"/>
      <c r="G82" s="977"/>
      <c r="H82" s="978"/>
      <c r="I82" s="976"/>
      <c r="J82" s="976"/>
      <c r="K82" s="976"/>
      <c r="L82" s="979"/>
      <c r="M82" s="975"/>
      <c r="N82" s="976"/>
      <c r="O82" s="976"/>
      <c r="P82" s="976"/>
      <c r="Q82" s="977"/>
      <c r="R82" s="978"/>
      <c r="S82" s="976"/>
      <c r="T82" s="976"/>
      <c r="U82" s="979"/>
      <c r="V82" s="664"/>
      <c r="W82" s="664"/>
      <c r="X82" s="664"/>
      <c r="Y82" s="664"/>
      <c r="Z82" s="664"/>
      <c r="AA82" s="664"/>
      <c r="AB82" s="664"/>
      <c r="AC82" s="664"/>
      <c r="AD82" s="664"/>
      <c r="AE82" s="664"/>
      <c r="AF82" s="664"/>
      <c r="AG82" s="664"/>
      <c r="AH82" s="664"/>
      <c r="AI82" s="664"/>
      <c r="AJ82" s="664"/>
      <c r="AK82" s="664"/>
      <c r="AL82" s="664"/>
      <c r="AM82" s="664"/>
      <c r="AN82" s="664"/>
      <c r="AO82" s="664"/>
      <c r="AP82" s="664"/>
      <c r="AQ82" s="664"/>
      <c r="AR82" s="664"/>
      <c r="AS82" s="664"/>
      <c r="AT82" s="664"/>
      <c r="AU82" s="664"/>
      <c r="AV82" s="664"/>
      <c r="AW82" s="664"/>
      <c r="AX82" s="664"/>
      <c r="AY82" s="664"/>
      <c r="AZ82" s="216"/>
      <c r="BA82" s="237"/>
      <c r="BB82" s="154"/>
      <c r="BC82" s="323"/>
      <c r="BD82" s="303"/>
      <c r="BE82" s="303"/>
      <c r="BF82" s="303"/>
      <c r="BG82" s="324"/>
      <c r="BH82" s="331"/>
      <c r="BI82" s="303"/>
      <c r="BJ82" s="303"/>
      <c r="BK82" s="303"/>
      <c r="BL82" s="324"/>
      <c r="BM82" s="331"/>
      <c r="BN82" s="303"/>
      <c r="BO82" s="303"/>
      <c r="BP82" s="303"/>
      <c r="BQ82" s="324"/>
      <c r="BR82" s="331"/>
      <c r="BS82" s="303"/>
      <c r="BT82" s="303"/>
      <c r="BU82" s="2130"/>
      <c r="BV82" s="2182"/>
      <c r="BW82" s="2182"/>
      <c r="BX82" s="2182"/>
      <c r="BY82" s="2183"/>
      <c r="BZ82" s="2183"/>
      <c r="CA82" s="2183"/>
      <c r="CB82" s="2183"/>
      <c r="CC82" s="2183"/>
      <c r="CD82" s="2183"/>
      <c r="CE82" s="2183"/>
      <c r="CF82" s="2183"/>
      <c r="CG82" s="2183"/>
      <c r="CH82" s="2183"/>
      <c r="CI82" s="2183"/>
      <c r="CJ82" s="2183"/>
      <c r="CK82" s="2183"/>
      <c r="CL82" s="2183"/>
      <c r="CM82" s="2183"/>
      <c r="CN82" s="2183"/>
      <c r="CO82" s="2183"/>
      <c r="CP82" s="2183"/>
      <c r="CQ82" s="2183"/>
      <c r="CR82" s="2183"/>
      <c r="CS82" s="2183"/>
      <c r="CT82" s="2183"/>
      <c r="CU82" s="2183"/>
      <c r="CV82" s="2183"/>
      <c r="CW82" s="2183"/>
      <c r="CX82" s="2183"/>
      <c r="CY82" s="2183"/>
      <c r="CZ82" s="2183"/>
    </row>
    <row r="83" s="131" customFormat="true" ht="15" customHeight="true" x14ac:dyDescent="0.2">
      <c r="A83" s="1101"/>
      <c r="B83" s="881"/>
      <c r="C83" s="975"/>
      <c r="D83" s="976"/>
      <c r="E83" s="976"/>
      <c r="F83" s="976"/>
      <c r="G83" s="977"/>
      <c r="H83" s="978"/>
      <c r="I83" s="976"/>
      <c r="J83" s="976"/>
      <c r="K83" s="976"/>
      <c r="L83" s="979"/>
      <c r="M83" s="975"/>
      <c r="N83" s="976"/>
      <c r="O83" s="976"/>
      <c r="P83" s="976"/>
      <c r="Q83" s="977"/>
      <c r="R83" s="978"/>
      <c r="S83" s="976"/>
      <c r="T83" s="976"/>
      <c r="U83" s="979"/>
      <c r="V83" s="664"/>
      <c r="W83" s="664"/>
      <c r="X83" s="664"/>
      <c r="Y83" s="664"/>
      <c r="Z83" s="664"/>
      <c r="AA83" s="664"/>
      <c r="AB83" s="664"/>
      <c r="AC83" s="664"/>
      <c r="AD83" s="664"/>
      <c r="AE83" s="664"/>
      <c r="AF83" s="664"/>
      <c r="AG83" s="664"/>
      <c r="AH83" s="664"/>
      <c r="AI83" s="664"/>
      <c r="AJ83" s="664"/>
      <c r="AK83" s="664"/>
      <c r="AL83" s="664"/>
      <c r="AM83" s="664"/>
      <c r="AN83" s="664"/>
      <c r="AO83" s="664"/>
      <c r="AP83" s="664"/>
      <c r="AQ83" s="664"/>
      <c r="AR83" s="664"/>
      <c r="AS83" s="664"/>
      <c r="AT83" s="664"/>
      <c r="AU83" s="664"/>
      <c r="AV83" s="664"/>
      <c r="AW83" s="664"/>
      <c r="AX83" s="664"/>
      <c r="AY83" s="664"/>
      <c r="AZ83" s="216"/>
      <c r="BA83" s="237"/>
      <c r="BB83" s="154"/>
      <c r="BC83" s="323"/>
      <c r="BD83" s="303"/>
      <c r="BE83" s="303"/>
      <c r="BF83" s="303"/>
      <c r="BG83" s="324"/>
      <c r="BH83" s="331"/>
      <c r="BI83" s="303"/>
      <c r="BJ83" s="303"/>
      <c r="BK83" s="303"/>
      <c r="BL83" s="324"/>
      <c r="BM83" s="331"/>
      <c r="BN83" s="303"/>
      <c r="BO83" s="303"/>
      <c r="BP83" s="303"/>
      <c r="BQ83" s="324"/>
      <c r="BR83" s="331"/>
      <c r="BS83" s="303"/>
      <c r="BT83" s="303"/>
      <c r="BU83" s="2130"/>
      <c r="BV83" s="2182"/>
      <c r="BW83" s="2182"/>
      <c r="BX83" s="2182"/>
      <c r="BY83" s="2183"/>
      <c r="BZ83" s="2183"/>
      <c r="CA83" s="2183"/>
      <c r="CB83" s="2183"/>
      <c r="CC83" s="2183"/>
      <c r="CD83" s="2183"/>
      <c r="CE83" s="2183"/>
      <c r="CF83" s="2183"/>
      <c r="CG83" s="2183"/>
      <c r="CH83" s="2183"/>
      <c r="CI83" s="2183"/>
      <c r="CJ83" s="2183"/>
      <c r="CK83" s="2183"/>
      <c r="CL83" s="2183"/>
      <c r="CM83" s="2183"/>
      <c r="CN83" s="2183"/>
      <c r="CO83" s="2183"/>
      <c r="CP83" s="2183"/>
      <c r="CQ83" s="2183"/>
      <c r="CR83" s="2183"/>
      <c r="CS83" s="2183"/>
      <c r="CT83" s="2183"/>
      <c r="CU83" s="2183"/>
      <c r="CV83" s="2183"/>
      <c r="CW83" s="2183"/>
      <c r="CX83" s="2183"/>
      <c r="CY83" s="2183"/>
      <c r="CZ83" s="2183"/>
    </row>
    <row r="84" s="131" customFormat="true" ht="15" customHeight="true" x14ac:dyDescent="0.2">
      <c r="A84" s="1101"/>
      <c r="B84" s="881"/>
      <c r="C84" s="975"/>
      <c r="D84" s="976"/>
      <c r="E84" s="976"/>
      <c r="F84" s="976"/>
      <c r="G84" s="977"/>
      <c r="H84" s="978"/>
      <c r="I84" s="976"/>
      <c r="J84" s="976"/>
      <c r="K84" s="976"/>
      <c r="L84" s="979"/>
      <c r="M84" s="975"/>
      <c r="N84" s="976"/>
      <c r="O84" s="976"/>
      <c r="P84" s="976"/>
      <c r="Q84" s="977"/>
      <c r="R84" s="978"/>
      <c r="S84" s="976"/>
      <c r="T84" s="976"/>
      <c r="U84" s="979"/>
      <c r="V84" s="664"/>
      <c r="W84" s="664"/>
      <c r="X84" s="664"/>
      <c r="Y84" s="664"/>
      <c r="Z84" s="664"/>
      <c r="AA84" s="664"/>
      <c r="AB84" s="664"/>
      <c r="AC84" s="664"/>
      <c r="AD84" s="664"/>
      <c r="AE84" s="664"/>
      <c r="AF84" s="664"/>
      <c r="AG84" s="664"/>
      <c r="AH84" s="664"/>
      <c r="AI84" s="664"/>
      <c r="AJ84" s="664"/>
      <c r="AK84" s="664"/>
      <c r="AL84" s="664"/>
      <c r="AM84" s="664"/>
      <c r="AN84" s="664"/>
      <c r="AO84" s="664"/>
      <c r="AP84" s="664"/>
      <c r="AQ84" s="664"/>
      <c r="AR84" s="664"/>
      <c r="AS84" s="664"/>
      <c r="AT84" s="664"/>
      <c r="AU84" s="664"/>
      <c r="AV84" s="664"/>
      <c r="AW84" s="664"/>
      <c r="AX84" s="664"/>
      <c r="AY84" s="664"/>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2130"/>
      <c r="BV84" s="2182"/>
      <c r="BW84" s="2182"/>
      <c r="BX84" s="2182"/>
      <c r="BY84" s="2183"/>
      <c r="BZ84" s="2183"/>
      <c r="CA84" s="2183"/>
      <c r="CB84" s="2183"/>
      <c r="CC84" s="2183"/>
      <c r="CD84" s="2183"/>
      <c r="CE84" s="2183"/>
      <c r="CF84" s="2183"/>
      <c r="CG84" s="2183"/>
      <c r="CH84" s="2183"/>
      <c r="CI84" s="2183"/>
      <c r="CJ84" s="2183"/>
      <c r="CK84" s="2183"/>
      <c r="CL84" s="2183"/>
      <c r="CM84" s="2183"/>
      <c r="CN84" s="2183"/>
      <c r="CO84" s="2183"/>
      <c r="CP84" s="2183"/>
      <c r="CQ84" s="2183"/>
      <c r="CR84" s="2183"/>
      <c r="CS84" s="2183"/>
      <c r="CT84" s="2183"/>
      <c r="CU84" s="2183"/>
      <c r="CV84" s="2183"/>
      <c r="CW84" s="2183"/>
      <c r="CX84" s="2183"/>
      <c r="CY84" s="2183"/>
      <c r="CZ84" s="2183"/>
    </row>
    <row r="85" s="131" customFormat="true" ht="15" customHeight="true" x14ac:dyDescent="0.2">
      <c r="A85" s="853"/>
      <c r="B85" s="881"/>
      <c r="C85" s="975"/>
      <c r="D85" s="976"/>
      <c r="E85" s="976"/>
      <c r="F85" s="976"/>
      <c r="G85" s="977"/>
      <c r="H85" s="978"/>
      <c r="I85" s="976"/>
      <c r="J85" s="976"/>
      <c r="K85" s="976"/>
      <c r="L85" s="979"/>
      <c r="M85" s="975"/>
      <c r="N85" s="976"/>
      <c r="O85" s="976"/>
      <c r="P85" s="976"/>
      <c r="Q85" s="977"/>
      <c r="R85" s="978"/>
      <c r="S85" s="976"/>
      <c r="T85" s="976"/>
      <c r="U85" s="979"/>
      <c r="V85" s="664"/>
      <c r="W85" s="664"/>
      <c r="X85" s="664"/>
      <c r="Y85" s="664"/>
      <c r="Z85" s="664"/>
      <c r="AA85" s="664"/>
      <c r="AB85" s="664"/>
      <c r="AC85" s="664"/>
      <c r="AD85" s="664"/>
      <c r="AE85" s="664"/>
      <c r="AF85" s="664"/>
      <c r="AG85" s="664"/>
      <c r="AH85" s="664"/>
      <c r="AI85" s="664"/>
      <c r="AJ85" s="664"/>
      <c r="AK85" s="664"/>
      <c r="AL85" s="664"/>
      <c r="AM85" s="664"/>
      <c r="AN85" s="664"/>
      <c r="AO85" s="664"/>
      <c r="AP85" s="664"/>
      <c r="AQ85" s="664"/>
      <c r="AR85" s="664"/>
      <c r="AS85" s="664"/>
      <c r="AT85" s="664"/>
      <c r="AU85" s="664"/>
      <c r="AV85" s="664"/>
      <c r="AW85" s="664"/>
      <c r="AX85" s="664"/>
      <c r="AY85" s="664"/>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2130"/>
      <c r="BV85" s="2182"/>
      <c r="BW85" s="2182"/>
      <c r="BX85" s="2182"/>
      <c r="BY85" s="2183"/>
      <c r="BZ85" s="2183"/>
      <c r="CA85" s="2183"/>
      <c r="CB85" s="2183"/>
      <c r="CC85" s="2183"/>
      <c r="CD85" s="2183"/>
      <c r="CE85" s="2183"/>
      <c r="CF85" s="2183"/>
      <c r="CG85" s="2183"/>
      <c r="CH85" s="2183"/>
      <c r="CI85" s="2183"/>
      <c r="CJ85" s="2183"/>
      <c r="CK85" s="2183"/>
      <c r="CL85" s="2183"/>
      <c r="CM85" s="2183"/>
      <c r="CN85" s="2183"/>
      <c r="CO85" s="2183"/>
      <c r="CP85" s="2183"/>
      <c r="CQ85" s="2183"/>
      <c r="CR85" s="2183"/>
      <c r="CS85" s="2183"/>
      <c r="CT85" s="2183"/>
      <c r="CU85" s="2183"/>
      <c r="CV85" s="2183"/>
      <c r="CW85" s="2183"/>
      <c r="CX85" s="2183"/>
      <c r="CY85" s="2183"/>
      <c r="CZ85" s="2183"/>
    </row>
    <row r="86" s="131" customFormat="true" ht="15" customHeight="true" x14ac:dyDescent="0.2">
      <c r="A86" s="1101"/>
      <c r="B86" s="881"/>
      <c r="C86" s="975"/>
      <c r="D86" s="976"/>
      <c r="E86" s="976"/>
      <c r="F86" s="976"/>
      <c r="G86" s="977"/>
      <c r="H86" s="978"/>
      <c r="I86" s="976"/>
      <c r="J86" s="976"/>
      <c r="K86" s="976"/>
      <c r="L86" s="979"/>
      <c r="M86" s="975"/>
      <c r="N86" s="976"/>
      <c r="O86" s="976"/>
      <c r="P86" s="976"/>
      <c r="Q86" s="977"/>
      <c r="R86" s="978"/>
      <c r="S86" s="976"/>
      <c r="T86" s="976"/>
      <c r="U86" s="979"/>
      <c r="V86" s="664"/>
      <c r="W86" s="664"/>
      <c r="X86" s="664"/>
      <c r="Y86" s="664"/>
      <c r="Z86" s="664"/>
      <c r="AA86" s="664"/>
      <c r="AB86" s="664"/>
      <c r="AC86" s="664"/>
      <c r="AD86" s="664"/>
      <c r="AE86" s="664"/>
      <c r="AF86" s="664"/>
      <c r="AG86" s="664"/>
      <c r="AH86" s="664"/>
      <c r="AI86" s="664"/>
      <c r="AJ86" s="664"/>
      <c r="AK86" s="664"/>
      <c r="AL86" s="664"/>
      <c r="AM86" s="664"/>
      <c r="AN86" s="664"/>
      <c r="AO86" s="664"/>
      <c r="AP86" s="664"/>
      <c r="AQ86" s="664"/>
      <c r="AR86" s="664"/>
      <c r="AS86" s="664"/>
      <c r="AT86" s="664"/>
      <c r="AU86" s="664"/>
      <c r="AV86" s="664"/>
      <c r="AW86" s="664"/>
      <c r="AX86" s="664"/>
      <c r="AY86" s="664"/>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2130"/>
      <c r="BV86" s="2182"/>
      <c r="BW86" s="2182"/>
      <c r="BX86" s="2182"/>
      <c r="BY86" s="2183"/>
      <c r="BZ86" s="2183"/>
      <c r="CA86" s="2183"/>
      <c r="CB86" s="2183"/>
      <c r="CC86" s="2183"/>
      <c r="CD86" s="2183"/>
      <c r="CE86" s="2183"/>
      <c r="CF86" s="2183"/>
      <c r="CG86" s="2183"/>
      <c r="CH86" s="2183"/>
      <c r="CI86" s="2183"/>
      <c r="CJ86" s="2183"/>
      <c r="CK86" s="2183"/>
      <c r="CL86" s="2183"/>
      <c r="CM86" s="2183"/>
      <c r="CN86" s="2183"/>
      <c r="CO86" s="2183"/>
      <c r="CP86" s="2183"/>
      <c r="CQ86" s="2183"/>
      <c r="CR86" s="2183"/>
      <c r="CS86" s="2183"/>
      <c r="CT86" s="2183"/>
      <c r="CU86" s="2183"/>
      <c r="CV86" s="2183"/>
      <c r="CW86" s="2183"/>
      <c r="CX86" s="2183"/>
      <c r="CY86" s="2183"/>
      <c r="CZ86" s="2183"/>
    </row>
    <row r="87" s="131" customFormat="true" ht="15" customHeight="true" x14ac:dyDescent="0.2">
      <c r="A87" s="1101"/>
      <c r="B87" s="881"/>
      <c r="C87" s="975"/>
      <c r="D87" s="976"/>
      <c r="E87" s="976"/>
      <c r="F87" s="976"/>
      <c r="G87" s="977"/>
      <c r="H87" s="978"/>
      <c r="I87" s="976"/>
      <c r="J87" s="976"/>
      <c r="K87" s="976"/>
      <c r="L87" s="979"/>
      <c r="M87" s="975"/>
      <c r="N87" s="976"/>
      <c r="O87" s="976"/>
      <c r="P87" s="976"/>
      <c r="Q87" s="977"/>
      <c r="R87" s="978"/>
      <c r="S87" s="976"/>
      <c r="T87" s="976"/>
      <c r="U87" s="979"/>
      <c r="V87" s="664"/>
      <c r="W87" s="664"/>
      <c r="X87" s="664"/>
      <c r="Y87" s="664"/>
      <c r="Z87" s="664"/>
      <c r="AA87" s="664"/>
      <c r="AB87" s="664"/>
      <c r="AC87" s="664"/>
      <c r="AD87" s="664"/>
      <c r="AE87" s="664"/>
      <c r="AF87" s="664"/>
      <c r="AG87" s="664"/>
      <c r="AH87" s="664"/>
      <c r="AI87" s="664"/>
      <c r="AJ87" s="664"/>
      <c r="AK87" s="664"/>
      <c r="AL87" s="664"/>
      <c r="AM87" s="664"/>
      <c r="AN87" s="664"/>
      <c r="AO87" s="664"/>
      <c r="AP87" s="664"/>
      <c r="AQ87" s="664"/>
      <c r="AR87" s="664"/>
      <c r="AS87" s="664"/>
      <c r="AT87" s="664"/>
      <c r="AU87" s="664"/>
      <c r="AV87" s="664"/>
      <c r="AW87" s="664"/>
      <c r="AX87" s="664"/>
      <c r="AY87" s="664"/>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2130"/>
      <c r="BV87" s="2182"/>
      <c r="BW87" s="2182"/>
      <c r="BX87" s="2182"/>
      <c r="BY87" s="2183"/>
      <c r="BZ87" s="2183"/>
      <c r="CA87" s="2183"/>
      <c r="CB87" s="2183"/>
      <c r="CC87" s="2183"/>
      <c r="CD87" s="2183"/>
      <c r="CE87" s="2183"/>
      <c r="CF87" s="2183"/>
      <c r="CG87" s="2183"/>
      <c r="CH87" s="2183"/>
      <c r="CI87" s="2183"/>
      <c r="CJ87" s="2183"/>
      <c r="CK87" s="2183"/>
      <c r="CL87" s="2183"/>
      <c r="CM87" s="2183"/>
      <c r="CN87" s="2183"/>
      <c r="CO87" s="2183"/>
      <c r="CP87" s="2183"/>
      <c r="CQ87" s="2183"/>
      <c r="CR87" s="2183"/>
      <c r="CS87" s="2183"/>
      <c r="CT87" s="2183"/>
      <c r="CU87" s="2183"/>
      <c r="CV87" s="2183"/>
      <c r="CW87" s="2183"/>
      <c r="CX87" s="2183"/>
      <c r="CY87" s="2183"/>
      <c r="CZ87" s="2183"/>
    </row>
    <row r="88" s="131" customFormat="true" ht="15" customHeight="true" x14ac:dyDescent="0.2">
      <c r="A88" s="1101"/>
      <c r="B88" s="881"/>
      <c r="C88" s="975"/>
      <c r="D88" s="976"/>
      <c r="E88" s="976"/>
      <c r="F88" s="976"/>
      <c r="G88" s="977"/>
      <c r="H88" s="978"/>
      <c r="I88" s="976"/>
      <c r="J88" s="976"/>
      <c r="K88" s="976"/>
      <c r="L88" s="979"/>
      <c r="M88" s="975"/>
      <c r="N88" s="976"/>
      <c r="O88" s="976"/>
      <c r="P88" s="976"/>
      <c r="Q88" s="977"/>
      <c r="R88" s="978"/>
      <c r="S88" s="976"/>
      <c r="T88" s="976"/>
      <c r="U88" s="979"/>
      <c r="V88" s="664"/>
      <c r="W88" s="664"/>
      <c r="X88" s="664"/>
      <c r="Y88" s="664"/>
      <c r="Z88" s="664"/>
      <c r="AA88" s="664"/>
      <c r="AB88" s="664"/>
      <c r="AC88" s="664"/>
      <c r="AD88" s="664"/>
      <c r="AE88" s="664"/>
      <c r="AF88" s="664"/>
      <c r="AG88" s="664"/>
      <c r="AH88" s="664"/>
      <c r="AI88" s="664"/>
      <c r="AJ88" s="664"/>
      <c r="AK88" s="664"/>
      <c r="AL88" s="664"/>
      <c r="AM88" s="664"/>
      <c r="AN88" s="664"/>
      <c r="AO88" s="664"/>
      <c r="AP88" s="664"/>
      <c r="AQ88" s="664"/>
      <c r="AR88" s="664"/>
      <c r="AS88" s="664"/>
      <c r="AT88" s="664"/>
      <c r="AU88" s="664"/>
      <c r="AV88" s="664"/>
      <c r="AW88" s="664"/>
      <c r="AX88" s="664"/>
      <c r="AY88" s="664"/>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2130"/>
      <c r="BV88" s="2182"/>
      <c r="BW88" s="2182"/>
      <c r="BX88" s="2182"/>
      <c r="BY88" s="2183"/>
      <c r="BZ88" s="2183"/>
      <c r="CA88" s="2183"/>
      <c r="CB88" s="2183"/>
      <c r="CC88" s="2183"/>
      <c r="CD88" s="2183"/>
      <c r="CE88" s="2183"/>
      <c r="CF88" s="2183"/>
      <c r="CG88" s="2183"/>
      <c r="CH88" s="2183"/>
      <c r="CI88" s="2183"/>
      <c r="CJ88" s="2183"/>
      <c r="CK88" s="2183"/>
      <c r="CL88" s="2183"/>
      <c r="CM88" s="2183"/>
      <c r="CN88" s="2183"/>
      <c r="CO88" s="2183"/>
      <c r="CP88" s="2183"/>
      <c r="CQ88" s="2183"/>
      <c r="CR88" s="2183"/>
      <c r="CS88" s="2183"/>
      <c r="CT88" s="2183"/>
      <c r="CU88" s="2183"/>
      <c r="CV88" s="2183"/>
      <c r="CW88" s="2183"/>
      <c r="CX88" s="2183"/>
      <c r="CY88" s="2183"/>
      <c r="CZ88" s="2183"/>
    </row>
    <row r="89" s="131" customFormat="true" ht="15" customHeight="true" x14ac:dyDescent="0.2">
      <c r="A89" s="1101"/>
      <c r="B89" s="881"/>
      <c r="C89" s="975"/>
      <c r="D89" s="976"/>
      <c r="E89" s="976"/>
      <c r="F89" s="976"/>
      <c r="G89" s="977"/>
      <c r="H89" s="978"/>
      <c r="I89" s="976"/>
      <c r="J89" s="976"/>
      <c r="K89" s="976"/>
      <c r="L89" s="979"/>
      <c r="M89" s="975"/>
      <c r="N89" s="976"/>
      <c r="O89" s="976"/>
      <c r="P89" s="976"/>
      <c r="Q89" s="977"/>
      <c r="R89" s="978"/>
      <c r="S89" s="976"/>
      <c r="T89" s="976"/>
      <c r="U89" s="979"/>
      <c r="V89" s="664"/>
      <c r="W89" s="664"/>
      <c r="X89" s="664"/>
      <c r="Y89" s="664"/>
      <c r="Z89" s="664"/>
      <c r="AA89" s="664"/>
      <c r="AB89" s="664"/>
      <c r="AC89" s="664"/>
      <c r="AD89" s="664"/>
      <c r="AE89" s="664"/>
      <c r="AF89" s="664"/>
      <c r="AG89" s="664"/>
      <c r="AH89" s="664"/>
      <c r="AI89" s="664"/>
      <c r="AJ89" s="664"/>
      <c r="AK89" s="664"/>
      <c r="AL89" s="664"/>
      <c r="AM89" s="664"/>
      <c r="AN89" s="664"/>
      <c r="AO89" s="664"/>
      <c r="AP89" s="664"/>
      <c r="AQ89" s="664"/>
      <c r="AR89" s="664"/>
      <c r="AS89" s="664"/>
      <c r="AT89" s="664"/>
      <c r="AU89" s="664"/>
      <c r="AV89" s="664"/>
      <c r="AW89" s="664"/>
      <c r="AX89" s="664"/>
      <c r="AY89" s="664"/>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2130"/>
      <c r="BV89" s="2182"/>
      <c r="BW89" s="2182"/>
      <c r="BX89" s="2182"/>
      <c r="BY89" s="2183"/>
      <c r="BZ89" s="2183"/>
      <c r="CA89" s="2183"/>
      <c r="CB89" s="2183"/>
      <c r="CC89" s="2183"/>
      <c r="CD89" s="2183"/>
      <c r="CE89" s="2183"/>
      <c r="CF89" s="2183"/>
      <c r="CG89" s="2183"/>
      <c r="CH89" s="2183"/>
      <c r="CI89" s="2183"/>
      <c r="CJ89" s="2183"/>
      <c r="CK89" s="2183"/>
      <c r="CL89" s="2183"/>
      <c r="CM89" s="2183"/>
      <c r="CN89" s="2183"/>
      <c r="CO89" s="2183"/>
      <c r="CP89" s="2183"/>
      <c r="CQ89" s="2183"/>
      <c r="CR89" s="2183"/>
      <c r="CS89" s="2183"/>
      <c r="CT89" s="2183"/>
      <c r="CU89" s="2183"/>
      <c r="CV89" s="2183"/>
      <c r="CW89" s="2183"/>
      <c r="CX89" s="2183"/>
      <c r="CY89" s="2183"/>
      <c r="CZ89" s="2183"/>
    </row>
    <row r="90" s="131" customFormat="true" ht="15" customHeight="true" x14ac:dyDescent="0.2">
      <c r="A90" s="1101"/>
      <c r="B90" s="881"/>
      <c r="C90" s="975"/>
      <c r="D90" s="976"/>
      <c r="E90" s="976"/>
      <c r="F90" s="976"/>
      <c r="G90" s="977"/>
      <c r="H90" s="978"/>
      <c r="I90" s="976"/>
      <c r="J90" s="976"/>
      <c r="K90" s="976"/>
      <c r="L90" s="979"/>
      <c r="M90" s="975"/>
      <c r="N90" s="976"/>
      <c r="O90" s="976"/>
      <c r="P90" s="976"/>
      <c r="Q90" s="977"/>
      <c r="R90" s="978"/>
      <c r="S90" s="976"/>
      <c r="T90" s="976"/>
      <c r="U90" s="979"/>
      <c r="V90" s="664"/>
      <c r="W90" s="664"/>
      <c r="X90" s="664"/>
      <c r="Y90" s="664"/>
      <c r="Z90" s="664"/>
      <c r="AA90" s="664"/>
      <c r="AB90" s="664"/>
      <c r="AC90" s="664"/>
      <c r="AD90" s="664"/>
      <c r="AE90" s="664"/>
      <c r="AF90" s="664"/>
      <c r="AG90" s="664"/>
      <c r="AH90" s="664"/>
      <c r="AI90" s="664"/>
      <c r="AJ90" s="664"/>
      <c r="AK90" s="664"/>
      <c r="AL90" s="664"/>
      <c r="AM90" s="664"/>
      <c r="AN90" s="664"/>
      <c r="AO90" s="664"/>
      <c r="AP90" s="664"/>
      <c r="AQ90" s="664"/>
      <c r="AR90" s="664"/>
      <c r="AS90" s="664"/>
      <c r="AT90" s="664"/>
      <c r="AU90" s="664"/>
      <c r="AV90" s="664"/>
      <c r="AW90" s="664"/>
      <c r="AX90" s="664"/>
      <c r="AY90" s="664"/>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2130"/>
      <c r="BV90" s="2182"/>
      <c r="BW90" s="2182"/>
      <c r="BX90" s="2182"/>
      <c r="BY90" s="2183"/>
      <c r="BZ90" s="2183"/>
      <c r="CA90" s="2183"/>
      <c r="CB90" s="2183"/>
      <c r="CC90" s="2183"/>
      <c r="CD90" s="2183"/>
      <c r="CE90" s="2183"/>
      <c r="CF90" s="2183"/>
      <c r="CG90" s="2183"/>
      <c r="CH90" s="2183"/>
      <c r="CI90" s="2183"/>
      <c r="CJ90" s="2183"/>
      <c r="CK90" s="2183"/>
      <c r="CL90" s="2183"/>
      <c r="CM90" s="2183"/>
      <c r="CN90" s="2183"/>
      <c r="CO90" s="2183"/>
      <c r="CP90" s="2183"/>
      <c r="CQ90" s="2183"/>
      <c r="CR90" s="2183"/>
      <c r="CS90" s="2183"/>
      <c r="CT90" s="2183"/>
      <c r="CU90" s="2183"/>
      <c r="CV90" s="2183"/>
      <c r="CW90" s="2183"/>
      <c r="CX90" s="2183"/>
      <c r="CY90" s="2183"/>
      <c r="CZ90" s="2183"/>
    </row>
    <row r="91" s="131" customFormat="true" ht="15" customHeight="true" x14ac:dyDescent="0.2">
      <c r="A91" s="1101"/>
      <c r="B91" s="881"/>
      <c r="C91" s="975"/>
      <c r="D91" s="976"/>
      <c r="E91" s="976"/>
      <c r="F91" s="976"/>
      <c r="G91" s="977"/>
      <c r="H91" s="978"/>
      <c r="I91" s="976"/>
      <c r="J91" s="976"/>
      <c r="K91" s="976"/>
      <c r="L91" s="979"/>
      <c r="M91" s="975"/>
      <c r="N91" s="976"/>
      <c r="O91" s="976"/>
      <c r="P91" s="976"/>
      <c r="Q91" s="977"/>
      <c r="R91" s="978"/>
      <c r="S91" s="976"/>
      <c r="T91" s="976"/>
      <c r="U91" s="979"/>
      <c r="V91" s="664"/>
      <c r="W91" s="664"/>
      <c r="X91" s="664"/>
      <c r="Y91" s="664"/>
      <c r="Z91" s="664"/>
      <c r="AA91" s="664"/>
      <c r="AB91" s="664"/>
      <c r="AC91" s="664"/>
      <c r="AD91" s="664"/>
      <c r="AE91" s="664"/>
      <c r="AF91" s="664"/>
      <c r="AG91" s="664"/>
      <c r="AH91" s="664"/>
      <c r="AI91" s="664"/>
      <c r="AJ91" s="664"/>
      <c r="AK91" s="664"/>
      <c r="AL91" s="664"/>
      <c r="AM91" s="664"/>
      <c r="AN91" s="664"/>
      <c r="AO91" s="664"/>
      <c r="AP91" s="664"/>
      <c r="AQ91" s="664"/>
      <c r="AR91" s="664"/>
      <c r="AS91" s="664"/>
      <c r="AT91" s="664"/>
      <c r="AU91" s="664"/>
      <c r="AV91" s="664"/>
      <c r="AW91" s="664"/>
      <c r="AX91" s="664"/>
      <c r="AY91" s="664"/>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2130"/>
      <c r="BV91" s="2182"/>
      <c r="BW91" s="2182"/>
      <c r="BX91" s="2182"/>
      <c r="BY91" s="2183"/>
      <c r="BZ91" s="2183"/>
      <c r="CA91" s="2183"/>
      <c r="CB91" s="2183"/>
      <c r="CC91" s="2183"/>
      <c r="CD91" s="2183"/>
      <c r="CE91" s="2183"/>
      <c r="CF91" s="2183"/>
      <c r="CG91" s="2183"/>
      <c r="CH91" s="2183"/>
      <c r="CI91" s="2183"/>
      <c r="CJ91" s="2183"/>
      <c r="CK91" s="2183"/>
      <c r="CL91" s="2183"/>
      <c r="CM91" s="2183"/>
      <c r="CN91" s="2183"/>
      <c r="CO91" s="2183"/>
      <c r="CP91" s="2183"/>
      <c r="CQ91" s="2183"/>
      <c r="CR91" s="2183"/>
      <c r="CS91" s="2183"/>
      <c r="CT91" s="2183"/>
      <c r="CU91" s="2183"/>
      <c r="CV91" s="2183"/>
      <c r="CW91" s="2183"/>
      <c r="CX91" s="2183"/>
      <c r="CY91" s="2183"/>
      <c r="CZ91" s="2183"/>
    </row>
    <row r="92" s="131" customFormat="true" ht="15" customHeight="true" x14ac:dyDescent="0.2">
      <c r="A92" s="1101"/>
      <c r="B92" s="881"/>
      <c r="C92" s="975"/>
      <c r="D92" s="976"/>
      <c r="E92" s="976"/>
      <c r="F92" s="976"/>
      <c r="G92" s="977"/>
      <c r="H92" s="978"/>
      <c r="I92" s="976"/>
      <c r="J92" s="976"/>
      <c r="K92" s="976"/>
      <c r="L92" s="979"/>
      <c r="M92" s="975"/>
      <c r="N92" s="976"/>
      <c r="O92" s="976"/>
      <c r="P92" s="976"/>
      <c r="Q92" s="977"/>
      <c r="R92" s="978"/>
      <c r="S92" s="976"/>
      <c r="T92" s="976"/>
      <c r="U92" s="979"/>
      <c r="V92" s="664"/>
      <c r="W92" s="664"/>
      <c r="X92" s="664"/>
      <c r="Y92" s="664"/>
      <c r="Z92" s="664"/>
      <c r="AA92" s="664"/>
      <c r="AB92" s="664"/>
      <c r="AC92" s="664"/>
      <c r="AD92" s="664"/>
      <c r="AE92" s="664"/>
      <c r="AF92" s="664"/>
      <c r="AG92" s="664"/>
      <c r="AH92" s="664"/>
      <c r="AI92" s="664"/>
      <c r="AJ92" s="664"/>
      <c r="AK92" s="664"/>
      <c r="AL92" s="664"/>
      <c r="AM92" s="664"/>
      <c r="AN92" s="664"/>
      <c r="AO92" s="664"/>
      <c r="AP92" s="664"/>
      <c r="AQ92" s="664"/>
      <c r="AR92" s="664"/>
      <c r="AS92" s="664"/>
      <c r="AT92" s="664"/>
      <c r="AU92" s="664"/>
      <c r="AV92" s="664"/>
      <c r="AW92" s="664"/>
      <c r="AX92" s="664"/>
      <c r="AY92" s="664"/>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2130"/>
      <c r="BV92" s="2182"/>
      <c r="BW92" s="2182"/>
      <c r="BX92" s="2182"/>
      <c r="BY92" s="2183"/>
      <c r="BZ92" s="2183"/>
      <c r="CA92" s="2183"/>
      <c r="CB92" s="2183"/>
      <c r="CC92" s="2183"/>
      <c r="CD92" s="2183"/>
      <c r="CE92" s="2183"/>
      <c r="CF92" s="2183"/>
      <c r="CG92" s="2183"/>
      <c r="CH92" s="2183"/>
      <c r="CI92" s="2183"/>
      <c r="CJ92" s="2183"/>
      <c r="CK92" s="2183"/>
      <c r="CL92" s="2183"/>
      <c r="CM92" s="2183"/>
      <c r="CN92" s="2183"/>
      <c r="CO92" s="2183"/>
      <c r="CP92" s="2183"/>
      <c r="CQ92" s="2183"/>
      <c r="CR92" s="2183"/>
      <c r="CS92" s="2183"/>
      <c r="CT92" s="2183"/>
      <c r="CU92" s="2183"/>
      <c r="CV92" s="2183"/>
      <c r="CW92" s="2183"/>
      <c r="CX92" s="2183"/>
      <c r="CY92" s="2183"/>
      <c r="CZ92" s="2183"/>
    </row>
    <row r="93" s="131" customFormat="true" ht="15" customHeight="true" x14ac:dyDescent="0.2">
      <c r="A93" s="1101"/>
      <c r="B93" s="881"/>
      <c r="C93" s="975"/>
      <c r="D93" s="976"/>
      <c r="E93" s="976"/>
      <c r="F93" s="976"/>
      <c r="G93" s="977"/>
      <c r="H93" s="978"/>
      <c r="I93" s="976"/>
      <c r="J93" s="976"/>
      <c r="K93" s="976"/>
      <c r="L93" s="979"/>
      <c r="M93" s="975"/>
      <c r="N93" s="976"/>
      <c r="O93" s="976"/>
      <c r="P93" s="976"/>
      <c r="Q93" s="977"/>
      <c r="R93" s="978"/>
      <c r="S93" s="976"/>
      <c r="T93" s="976"/>
      <c r="U93" s="979"/>
      <c r="V93" s="664"/>
      <c r="W93" s="664"/>
      <c r="X93" s="664"/>
      <c r="Y93" s="664"/>
      <c r="Z93" s="664"/>
      <c r="AA93" s="664"/>
      <c r="AB93" s="664"/>
      <c r="AC93" s="664"/>
      <c r="AD93" s="664"/>
      <c r="AE93" s="664"/>
      <c r="AF93" s="664"/>
      <c r="AG93" s="664"/>
      <c r="AH93" s="664"/>
      <c r="AI93" s="664"/>
      <c r="AJ93" s="664"/>
      <c r="AK93" s="664"/>
      <c r="AL93" s="664"/>
      <c r="AM93" s="664"/>
      <c r="AN93" s="664"/>
      <c r="AO93" s="664"/>
      <c r="AP93" s="664"/>
      <c r="AQ93" s="664"/>
      <c r="AR93" s="664"/>
      <c r="AS93" s="664"/>
      <c r="AT93" s="664"/>
      <c r="AU93" s="664"/>
      <c r="AV93" s="664"/>
      <c r="AW93" s="664"/>
      <c r="AX93" s="664"/>
      <c r="AY93" s="664"/>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2130"/>
      <c r="BV93" s="2182"/>
      <c r="BW93" s="2182"/>
      <c r="BX93" s="2182"/>
      <c r="BY93" s="2183"/>
      <c r="BZ93" s="2183"/>
      <c r="CA93" s="2183"/>
      <c r="CB93" s="2183"/>
      <c r="CC93" s="2183"/>
      <c r="CD93" s="2183"/>
      <c r="CE93" s="2183"/>
      <c r="CF93" s="2183"/>
      <c r="CG93" s="2183"/>
      <c r="CH93" s="2183"/>
      <c r="CI93" s="2183"/>
      <c r="CJ93" s="2183"/>
      <c r="CK93" s="2183"/>
      <c r="CL93" s="2183"/>
      <c r="CM93" s="2183"/>
      <c r="CN93" s="2183"/>
      <c r="CO93" s="2183"/>
      <c r="CP93" s="2183"/>
      <c r="CQ93" s="2183"/>
      <c r="CR93" s="2183"/>
      <c r="CS93" s="2183"/>
      <c r="CT93" s="2183"/>
      <c r="CU93" s="2183"/>
      <c r="CV93" s="2183"/>
      <c r="CW93" s="2183"/>
      <c r="CX93" s="2183"/>
      <c r="CY93" s="2183"/>
      <c r="CZ93" s="2183"/>
    </row>
    <row r="94" s="131" customFormat="true" ht="15" customHeight="true" x14ac:dyDescent="0.2">
      <c r="A94" s="1101"/>
      <c r="B94" s="881"/>
      <c r="C94" s="975"/>
      <c r="D94" s="976"/>
      <c r="E94" s="976"/>
      <c r="F94" s="976"/>
      <c r="G94" s="977"/>
      <c r="H94" s="978"/>
      <c r="I94" s="976"/>
      <c r="J94" s="976"/>
      <c r="K94" s="976"/>
      <c r="L94" s="979"/>
      <c r="M94" s="975"/>
      <c r="N94" s="976"/>
      <c r="O94" s="976"/>
      <c r="P94" s="976"/>
      <c r="Q94" s="977"/>
      <c r="R94" s="978"/>
      <c r="S94" s="976"/>
      <c r="T94" s="976"/>
      <c r="U94" s="979"/>
      <c r="V94" s="664"/>
      <c r="W94" s="664"/>
      <c r="X94" s="664"/>
      <c r="Y94" s="664"/>
      <c r="Z94" s="664"/>
      <c r="AA94" s="664"/>
      <c r="AB94" s="664"/>
      <c r="AC94" s="664"/>
      <c r="AD94" s="664"/>
      <c r="AE94" s="664"/>
      <c r="AF94" s="664"/>
      <c r="AG94" s="664"/>
      <c r="AH94" s="664"/>
      <c r="AI94" s="664"/>
      <c r="AJ94" s="664"/>
      <c r="AK94" s="664"/>
      <c r="AL94" s="664"/>
      <c r="AM94" s="664"/>
      <c r="AN94" s="664"/>
      <c r="AO94" s="664"/>
      <c r="AP94" s="664"/>
      <c r="AQ94" s="664"/>
      <c r="AR94" s="664"/>
      <c r="AS94" s="664"/>
      <c r="AT94" s="664"/>
      <c r="AU94" s="664"/>
      <c r="AV94" s="664"/>
      <c r="AW94" s="664"/>
      <c r="AX94" s="664"/>
      <c r="AY94" s="664"/>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2130"/>
      <c r="BV94" s="2182"/>
      <c r="BW94" s="2182"/>
      <c r="BX94" s="2182"/>
      <c r="BY94" s="2183"/>
      <c r="BZ94" s="2183"/>
      <c r="CA94" s="2183"/>
      <c r="CB94" s="2183"/>
      <c r="CC94" s="2183"/>
      <c r="CD94" s="2183"/>
      <c r="CE94" s="2183"/>
      <c r="CF94" s="2183"/>
      <c r="CG94" s="2183"/>
      <c r="CH94" s="2183"/>
      <c r="CI94" s="2183"/>
      <c r="CJ94" s="2183"/>
      <c r="CK94" s="2183"/>
      <c r="CL94" s="2183"/>
      <c r="CM94" s="2183"/>
      <c r="CN94" s="2183"/>
      <c r="CO94" s="2183"/>
      <c r="CP94" s="2183"/>
      <c r="CQ94" s="2183"/>
      <c r="CR94" s="2183"/>
      <c r="CS94" s="2183"/>
      <c r="CT94" s="2183"/>
      <c r="CU94" s="2183"/>
      <c r="CV94" s="2183"/>
      <c r="CW94" s="2183"/>
      <c r="CX94" s="2183"/>
      <c r="CY94" s="2183"/>
      <c r="CZ94" s="2183"/>
    </row>
    <row r="95" s="131" customFormat="true" ht="15" customHeight="true" x14ac:dyDescent="0.2">
      <c r="A95" s="1101"/>
      <c r="B95" s="881"/>
      <c r="C95" s="975"/>
      <c r="D95" s="976"/>
      <c r="E95" s="976"/>
      <c r="F95" s="976"/>
      <c r="G95" s="977"/>
      <c r="H95" s="978"/>
      <c r="I95" s="976"/>
      <c r="J95" s="976"/>
      <c r="K95" s="976"/>
      <c r="L95" s="979"/>
      <c r="M95" s="975"/>
      <c r="N95" s="976"/>
      <c r="O95" s="976"/>
      <c r="P95" s="976"/>
      <c r="Q95" s="977"/>
      <c r="R95" s="978"/>
      <c r="S95" s="976"/>
      <c r="T95" s="976"/>
      <c r="U95" s="979"/>
      <c r="V95" s="664"/>
      <c r="W95" s="664"/>
      <c r="X95" s="664"/>
      <c r="Y95" s="664"/>
      <c r="Z95" s="664"/>
      <c r="AA95" s="664"/>
      <c r="AB95" s="664"/>
      <c r="AC95" s="664"/>
      <c r="AD95" s="664"/>
      <c r="AE95" s="664"/>
      <c r="AF95" s="664"/>
      <c r="AG95" s="664"/>
      <c r="AH95" s="664"/>
      <c r="AI95" s="664"/>
      <c r="AJ95" s="664"/>
      <c r="AK95" s="664"/>
      <c r="AL95" s="664"/>
      <c r="AM95" s="664"/>
      <c r="AN95" s="664"/>
      <c r="AO95" s="664"/>
      <c r="AP95" s="664"/>
      <c r="AQ95" s="664"/>
      <c r="AR95" s="664"/>
      <c r="AS95" s="664"/>
      <c r="AT95" s="664"/>
      <c r="AU95" s="664"/>
      <c r="AV95" s="664"/>
      <c r="AW95" s="664"/>
      <c r="AX95" s="664"/>
      <c r="AY95" s="664"/>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2130"/>
      <c r="BV95" s="2182"/>
      <c r="BW95" s="2182"/>
      <c r="BX95" s="2182"/>
      <c r="BY95" s="2183"/>
      <c r="BZ95" s="2183"/>
      <c r="CA95" s="2183"/>
      <c r="CB95" s="2183"/>
      <c r="CC95" s="2183"/>
      <c r="CD95" s="2183"/>
      <c r="CE95" s="2183"/>
      <c r="CF95" s="2183"/>
      <c r="CG95" s="2183"/>
      <c r="CH95" s="2183"/>
      <c r="CI95" s="2183"/>
      <c r="CJ95" s="2183"/>
      <c r="CK95" s="2183"/>
      <c r="CL95" s="2183"/>
      <c r="CM95" s="2183"/>
      <c r="CN95" s="2183"/>
      <c r="CO95" s="2183"/>
      <c r="CP95" s="2183"/>
      <c r="CQ95" s="2183"/>
      <c r="CR95" s="2183"/>
      <c r="CS95" s="2183"/>
      <c r="CT95" s="2183"/>
      <c r="CU95" s="2183"/>
      <c r="CV95" s="2183"/>
      <c r="CW95" s="2183"/>
      <c r="CX95" s="2183"/>
      <c r="CY95" s="2183"/>
      <c r="CZ95" s="2183"/>
    </row>
    <row r="96" s="131" customFormat="true" ht="15" customHeight="true" x14ac:dyDescent="0.2">
      <c r="A96" s="1101"/>
      <c r="B96" s="881"/>
      <c r="C96" s="975"/>
      <c r="D96" s="976"/>
      <c r="E96" s="976"/>
      <c r="F96" s="976"/>
      <c r="G96" s="977"/>
      <c r="H96" s="978"/>
      <c r="I96" s="976"/>
      <c r="J96" s="976"/>
      <c r="K96" s="976"/>
      <c r="L96" s="979"/>
      <c r="M96" s="975"/>
      <c r="N96" s="976"/>
      <c r="O96" s="976"/>
      <c r="P96" s="976"/>
      <c r="Q96" s="977"/>
      <c r="R96" s="978"/>
      <c r="S96" s="976"/>
      <c r="T96" s="976"/>
      <c r="U96" s="979"/>
      <c r="V96" s="664"/>
      <c r="W96" s="664"/>
      <c r="X96" s="664"/>
      <c r="Y96" s="664"/>
      <c r="Z96" s="664"/>
      <c r="AA96" s="664"/>
      <c r="AB96" s="664"/>
      <c r="AC96" s="664"/>
      <c r="AD96" s="664"/>
      <c r="AE96" s="664"/>
      <c r="AF96" s="664"/>
      <c r="AG96" s="664"/>
      <c r="AH96" s="664"/>
      <c r="AI96" s="664"/>
      <c r="AJ96" s="664"/>
      <c r="AK96" s="664"/>
      <c r="AL96" s="664"/>
      <c r="AM96" s="664"/>
      <c r="AN96" s="664"/>
      <c r="AO96" s="664"/>
      <c r="AP96" s="664"/>
      <c r="AQ96" s="664"/>
      <c r="AR96" s="664"/>
      <c r="AS96" s="664"/>
      <c r="AT96" s="664"/>
      <c r="AU96" s="664"/>
      <c r="AV96" s="664"/>
      <c r="AW96" s="664"/>
      <c r="AX96" s="664"/>
      <c r="AY96" s="664"/>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2130"/>
      <c r="BV96" s="2182"/>
      <c r="BW96" s="2182"/>
      <c r="BX96" s="2182"/>
      <c r="BY96" s="2183"/>
      <c r="BZ96" s="2183"/>
      <c r="CA96" s="2183"/>
      <c r="CB96" s="2183"/>
      <c r="CC96" s="2183"/>
      <c r="CD96" s="2183"/>
      <c r="CE96" s="2183"/>
      <c r="CF96" s="2183"/>
      <c r="CG96" s="2183"/>
      <c r="CH96" s="2183"/>
      <c r="CI96" s="2183"/>
      <c r="CJ96" s="2183"/>
      <c r="CK96" s="2183"/>
      <c r="CL96" s="2183"/>
      <c r="CM96" s="2183"/>
      <c r="CN96" s="2183"/>
      <c r="CO96" s="2183"/>
      <c r="CP96" s="2183"/>
      <c r="CQ96" s="2183"/>
      <c r="CR96" s="2183"/>
      <c r="CS96" s="2183"/>
      <c r="CT96" s="2183"/>
      <c r="CU96" s="2183"/>
      <c r="CV96" s="2183"/>
      <c r="CW96" s="2183"/>
      <c r="CX96" s="2183"/>
      <c r="CY96" s="2183"/>
      <c r="CZ96" s="2183"/>
    </row>
    <row r="97" s="131" customFormat="true" ht="15" customHeight="true" x14ac:dyDescent="0.2">
      <c r="A97" s="1101"/>
      <c r="B97" s="881"/>
      <c r="C97" s="975"/>
      <c r="D97" s="976"/>
      <c r="E97" s="976"/>
      <c r="F97" s="976"/>
      <c r="G97" s="977"/>
      <c r="H97" s="978"/>
      <c r="I97" s="976"/>
      <c r="J97" s="976"/>
      <c r="K97" s="976"/>
      <c r="L97" s="979"/>
      <c r="M97" s="975"/>
      <c r="N97" s="976"/>
      <c r="O97" s="976"/>
      <c r="P97" s="976"/>
      <c r="Q97" s="977"/>
      <c r="R97" s="978"/>
      <c r="S97" s="976"/>
      <c r="T97" s="976"/>
      <c r="U97" s="979"/>
      <c r="V97" s="664"/>
      <c r="W97" s="664"/>
      <c r="X97" s="664"/>
      <c r="Y97" s="664"/>
      <c r="Z97" s="664"/>
      <c r="AA97" s="664"/>
      <c r="AB97" s="664"/>
      <c r="AC97" s="664"/>
      <c r="AD97" s="664"/>
      <c r="AE97" s="664"/>
      <c r="AF97" s="664"/>
      <c r="AG97" s="664"/>
      <c r="AH97" s="664"/>
      <c r="AI97" s="664"/>
      <c r="AJ97" s="664"/>
      <c r="AK97" s="664"/>
      <c r="AL97" s="664"/>
      <c r="AM97" s="664"/>
      <c r="AN97" s="664"/>
      <c r="AO97" s="664"/>
      <c r="AP97" s="664"/>
      <c r="AQ97" s="664"/>
      <c r="AR97" s="664"/>
      <c r="AS97" s="664"/>
      <c r="AT97" s="664"/>
      <c r="AU97" s="664"/>
      <c r="AV97" s="664"/>
      <c r="AW97" s="664"/>
      <c r="AX97" s="664"/>
      <c r="AY97" s="664"/>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2130"/>
      <c r="BV97" s="2182"/>
      <c r="BW97" s="2182"/>
      <c r="BX97" s="2182"/>
      <c r="BY97" s="2183"/>
      <c r="BZ97" s="2183"/>
      <c r="CA97" s="2183"/>
      <c r="CB97" s="2183"/>
      <c r="CC97" s="2183"/>
      <c r="CD97" s="2183"/>
      <c r="CE97" s="2183"/>
      <c r="CF97" s="2183"/>
      <c r="CG97" s="2183"/>
      <c r="CH97" s="2183"/>
      <c r="CI97" s="2183"/>
      <c r="CJ97" s="2183"/>
      <c r="CK97" s="2183"/>
      <c r="CL97" s="2183"/>
      <c r="CM97" s="2183"/>
      <c r="CN97" s="2183"/>
      <c r="CO97" s="2183"/>
      <c r="CP97" s="2183"/>
      <c r="CQ97" s="2183"/>
      <c r="CR97" s="2183"/>
      <c r="CS97" s="2183"/>
      <c r="CT97" s="2183"/>
      <c r="CU97" s="2183"/>
      <c r="CV97" s="2183"/>
      <c r="CW97" s="2183"/>
      <c r="CX97" s="2183"/>
      <c r="CY97" s="2183"/>
      <c r="CZ97" s="2183"/>
    </row>
    <row r="98" s="131" customFormat="true" ht="15" customHeight="true" x14ac:dyDescent="0.2">
      <c r="A98" s="1101"/>
      <c r="B98" s="881"/>
      <c r="C98" s="975"/>
      <c r="D98" s="976"/>
      <c r="E98" s="976"/>
      <c r="F98" s="976"/>
      <c r="G98" s="977"/>
      <c r="H98" s="978"/>
      <c r="I98" s="976"/>
      <c r="J98" s="976"/>
      <c r="K98" s="976"/>
      <c r="L98" s="979"/>
      <c r="M98" s="975"/>
      <c r="N98" s="976"/>
      <c r="O98" s="976"/>
      <c r="P98" s="976"/>
      <c r="Q98" s="977"/>
      <c r="R98" s="978"/>
      <c r="S98" s="976"/>
      <c r="T98" s="976"/>
      <c r="U98" s="979"/>
      <c r="V98" s="664"/>
      <c r="W98" s="664"/>
      <c r="X98" s="664"/>
      <c r="Y98" s="664"/>
      <c r="Z98" s="664"/>
      <c r="AA98" s="664"/>
      <c r="AB98" s="664"/>
      <c r="AC98" s="664"/>
      <c r="AD98" s="664"/>
      <c r="AE98" s="664"/>
      <c r="AF98" s="664"/>
      <c r="AG98" s="664"/>
      <c r="AH98" s="664"/>
      <c r="AI98" s="664"/>
      <c r="AJ98" s="664"/>
      <c r="AK98" s="664"/>
      <c r="AL98" s="664"/>
      <c r="AM98" s="664"/>
      <c r="AN98" s="664"/>
      <c r="AO98" s="664"/>
      <c r="AP98" s="664"/>
      <c r="AQ98" s="664"/>
      <c r="AR98" s="664"/>
      <c r="AS98" s="664"/>
      <c r="AT98" s="664"/>
      <c r="AU98" s="664"/>
      <c r="AV98" s="664"/>
      <c r="AW98" s="664"/>
      <c r="AX98" s="664"/>
      <c r="AY98" s="664"/>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2130"/>
      <c r="BV98" s="2182"/>
      <c r="BW98" s="2182"/>
      <c r="BX98" s="2182"/>
      <c r="BY98" s="2183"/>
      <c r="BZ98" s="2183"/>
      <c r="CA98" s="2183"/>
      <c r="CB98" s="2183"/>
      <c r="CC98" s="2183"/>
      <c r="CD98" s="2183"/>
      <c r="CE98" s="2183"/>
      <c r="CF98" s="2183"/>
      <c r="CG98" s="2183"/>
      <c r="CH98" s="2183"/>
      <c r="CI98" s="2183"/>
      <c r="CJ98" s="2183"/>
      <c r="CK98" s="2183"/>
      <c r="CL98" s="2183"/>
      <c r="CM98" s="2183"/>
      <c r="CN98" s="2183"/>
      <c r="CO98" s="2183"/>
      <c r="CP98" s="2183"/>
      <c r="CQ98" s="2183"/>
      <c r="CR98" s="2183"/>
      <c r="CS98" s="2183"/>
      <c r="CT98" s="2183"/>
      <c r="CU98" s="2183"/>
      <c r="CV98" s="2183"/>
      <c r="CW98" s="2183"/>
      <c r="CX98" s="2183"/>
      <c r="CY98" s="2183"/>
      <c r="CZ98" s="2183"/>
    </row>
    <row r="99" s="131" customFormat="true" ht="15" customHeight="true" x14ac:dyDescent="0.2">
      <c r="A99" s="1101"/>
      <c r="B99" s="881"/>
      <c r="C99" s="975"/>
      <c r="D99" s="976"/>
      <c r="E99" s="976"/>
      <c r="F99" s="976"/>
      <c r="G99" s="977"/>
      <c r="H99" s="978"/>
      <c r="I99" s="976"/>
      <c r="J99" s="976"/>
      <c r="K99" s="976"/>
      <c r="L99" s="979"/>
      <c r="M99" s="975"/>
      <c r="N99" s="976"/>
      <c r="O99" s="976"/>
      <c r="P99" s="976"/>
      <c r="Q99" s="977"/>
      <c r="R99" s="978"/>
      <c r="S99" s="976"/>
      <c r="T99" s="976"/>
      <c r="U99" s="979"/>
      <c r="V99" s="664"/>
      <c r="W99" s="664"/>
      <c r="X99" s="664"/>
      <c r="Y99" s="664"/>
      <c r="Z99" s="664"/>
      <c r="AA99" s="664"/>
      <c r="AB99" s="664"/>
      <c r="AC99" s="664"/>
      <c r="AD99" s="664"/>
      <c r="AE99" s="664"/>
      <c r="AF99" s="664"/>
      <c r="AG99" s="664"/>
      <c r="AH99" s="664"/>
      <c r="AI99" s="664"/>
      <c r="AJ99" s="664"/>
      <c r="AK99" s="664"/>
      <c r="AL99" s="664"/>
      <c r="AM99" s="664"/>
      <c r="AN99" s="664"/>
      <c r="AO99" s="664"/>
      <c r="AP99" s="664"/>
      <c r="AQ99" s="664"/>
      <c r="AR99" s="664"/>
      <c r="AS99" s="664"/>
      <c r="AT99" s="664"/>
      <c r="AU99" s="664"/>
      <c r="AV99" s="664"/>
      <c r="AW99" s="664"/>
      <c r="AX99" s="664"/>
      <c r="AY99" s="664"/>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2130"/>
      <c r="BV99" s="2182"/>
      <c r="BW99" s="2182"/>
      <c r="BX99" s="2182"/>
      <c r="BY99" s="2183"/>
      <c r="BZ99" s="2183"/>
      <c r="CA99" s="2183"/>
      <c r="CB99" s="2183"/>
      <c r="CC99" s="2183"/>
      <c r="CD99" s="2183"/>
      <c r="CE99" s="2183"/>
      <c r="CF99" s="2183"/>
      <c r="CG99" s="2183"/>
      <c r="CH99" s="2183"/>
      <c r="CI99" s="2183"/>
      <c r="CJ99" s="2183"/>
      <c r="CK99" s="2183"/>
      <c r="CL99" s="2183"/>
      <c r="CM99" s="2183"/>
      <c r="CN99" s="2183"/>
      <c r="CO99" s="2183"/>
      <c r="CP99" s="2183"/>
      <c r="CQ99" s="2183"/>
      <c r="CR99" s="2183"/>
      <c r="CS99" s="2183"/>
      <c r="CT99" s="2183"/>
      <c r="CU99" s="2183"/>
      <c r="CV99" s="2183"/>
      <c r="CW99" s="2183"/>
      <c r="CX99" s="2183"/>
      <c r="CY99" s="2183"/>
      <c r="CZ99" s="2183"/>
    </row>
    <row r="100" s="131" customFormat="true" ht="15" customHeight="true" x14ac:dyDescent="0.2">
      <c r="A100" s="1101"/>
      <c r="B100" s="881"/>
      <c r="C100" s="975"/>
      <c r="D100" s="976"/>
      <c r="E100" s="976"/>
      <c r="F100" s="976"/>
      <c r="G100" s="977"/>
      <c r="H100" s="978"/>
      <c r="I100" s="976"/>
      <c r="J100" s="976"/>
      <c r="K100" s="976"/>
      <c r="L100" s="979"/>
      <c r="M100" s="975"/>
      <c r="N100" s="976"/>
      <c r="O100" s="976"/>
      <c r="P100" s="976"/>
      <c r="Q100" s="977"/>
      <c r="R100" s="978"/>
      <c r="S100" s="976"/>
      <c r="T100" s="976"/>
      <c r="U100" s="979"/>
      <c r="V100" s="664"/>
      <c r="W100" s="664"/>
      <c r="X100" s="664"/>
      <c r="Y100" s="664"/>
      <c r="Z100" s="664"/>
      <c r="AA100" s="664"/>
      <c r="AB100" s="664"/>
      <c r="AC100" s="664"/>
      <c r="AD100" s="664"/>
      <c r="AE100" s="664"/>
      <c r="AF100" s="664"/>
      <c r="AG100" s="664"/>
      <c r="AH100" s="664"/>
      <c r="AI100" s="664"/>
      <c r="AJ100" s="664"/>
      <c r="AK100" s="664"/>
      <c r="AL100" s="664"/>
      <c r="AM100" s="664"/>
      <c r="AN100" s="664"/>
      <c r="AO100" s="664"/>
      <c r="AP100" s="664"/>
      <c r="AQ100" s="664"/>
      <c r="AR100" s="664"/>
      <c r="AS100" s="664"/>
      <c r="AT100" s="664"/>
      <c r="AU100" s="664"/>
      <c r="AV100" s="664"/>
      <c r="AW100" s="664"/>
      <c r="AX100" s="664"/>
      <c r="AY100" s="664"/>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2130"/>
      <c r="BV100" s="2182"/>
      <c r="BW100" s="2182"/>
      <c r="BX100" s="2182"/>
      <c r="BY100" s="2183"/>
      <c r="BZ100" s="2183"/>
      <c r="CA100" s="2183"/>
      <c r="CB100" s="2183"/>
      <c r="CC100" s="2183"/>
      <c r="CD100" s="2183"/>
      <c r="CE100" s="2183"/>
      <c r="CF100" s="2183"/>
      <c r="CG100" s="2183"/>
      <c r="CH100" s="2183"/>
      <c r="CI100" s="2183"/>
      <c r="CJ100" s="2183"/>
      <c r="CK100" s="2183"/>
      <c r="CL100" s="2183"/>
      <c r="CM100" s="2183"/>
      <c r="CN100" s="2183"/>
      <c r="CO100" s="2183"/>
      <c r="CP100" s="2183"/>
      <c r="CQ100" s="2183"/>
      <c r="CR100" s="2183"/>
      <c r="CS100" s="2183"/>
      <c r="CT100" s="2183"/>
      <c r="CU100" s="2183"/>
      <c r="CV100" s="2183"/>
      <c r="CW100" s="2183"/>
      <c r="CX100" s="2183"/>
      <c r="CY100" s="2183"/>
      <c r="CZ100" s="2183"/>
    </row>
    <row r="101" s="131" customFormat="true" ht="15" customHeight="true" x14ac:dyDescent="0.2">
      <c r="A101" s="1101"/>
      <c r="B101" s="881"/>
      <c r="C101" s="975"/>
      <c r="D101" s="976"/>
      <c r="E101" s="976"/>
      <c r="F101" s="976"/>
      <c r="G101" s="977"/>
      <c r="H101" s="978"/>
      <c r="I101" s="976"/>
      <c r="J101" s="976"/>
      <c r="K101" s="976"/>
      <c r="L101" s="979"/>
      <c r="M101" s="975"/>
      <c r="N101" s="976"/>
      <c r="O101" s="976"/>
      <c r="P101" s="976"/>
      <c r="Q101" s="977"/>
      <c r="R101" s="978"/>
      <c r="S101" s="976"/>
      <c r="T101" s="976"/>
      <c r="U101" s="979"/>
      <c r="V101" s="664"/>
      <c r="W101" s="664"/>
      <c r="X101" s="664"/>
      <c r="Y101" s="664"/>
      <c r="Z101" s="664"/>
      <c r="AA101" s="664"/>
      <c r="AB101" s="664"/>
      <c r="AC101" s="664"/>
      <c r="AD101" s="664"/>
      <c r="AE101" s="664"/>
      <c r="AF101" s="664"/>
      <c r="AG101" s="664"/>
      <c r="AH101" s="664"/>
      <c r="AI101" s="664"/>
      <c r="AJ101" s="664"/>
      <c r="AK101" s="664"/>
      <c r="AL101" s="664"/>
      <c r="AM101" s="664"/>
      <c r="AN101" s="664"/>
      <c r="AO101" s="664"/>
      <c r="AP101" s="664"/>
      <c r="AQ101" s="664"/>
      <c r="AR101" s="664"/>
      <c r="AS101" s="664"/>
      <c r="AT101" s="664"/>
      <c r="AU101" s="664"/>
      <c r="AV101" s="664"/>
      <c r="AW101" s="664"/>
      <c r="AX101" s="664"/>
      <c r="AY101" s="664"/>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2130"/>
      <c r="BV101" s="2182"/>
      <c r="BW101" s="2182"/>
      <c r="BX101" s="2182"/>
      <c r="BY101" s="2183"/>
      <c r="BZ101" s="2183"/>
      <c r="CA101" s="2183"/>
      <c r="CB101" s="2183"/>
      <c r="CC101" s="2183"/>
      <c r="CD101" s="2183"/>
      <c r="CE101" s="2183"/>
      <c r="CF101" s="2183"/>
      <c r="CG101" s="2183"/>
      <c r="CH101" s="2183"/>
      <c r="CI101" s="2183"/>
      <c r="CJ101" s="2183"/>
      <c r="CK101" s="2183"/>
      <c r="CL101" s="2183"/>
      <c r="CM101" s="2183"/>
      <c r="CN101" s="2183"/>
      <c r="CO101" s="2183"/>
      <c r="CP101" s="2183"/>
      <c r="CQ101" s="2183"/>
      <c r="CR101" s="2183"/>
      <c r="CS101" s="2183"/>
      <c r="CT101" s="2183"/>
      <c r="CU101" s="2183"/>
      <c r="CV101" s="2183"/>
      <c r="CW101" s="2183"/>
      <c r="CX101" s="2183"/>
      <c r="CY101" s="2183"/>
      <c r="CZ101" s="2183"/>
    </row>
    <row r="102" s="131" customFormat="true" ht="15" customHeight="true" x14ac:dyDescent="0.2">
      <c r="A102" s="1101"/>
      <c r="B102" s="881"/>
      <c r="C102" s="975"/>
      <c r="D102" s="976"/>
      <c r="E102" s="976"/>
      <c r="F102" s="976"/>
      <c r="G102" s="977"/>
      <c r="H102" s="978"/>
      <c r="I102" s="976"/>
      <c r="J102" s="976"/>
      <c r="K102" s="976"/>
      <c r="L102" s="979"/>
      <c r="M102" s="975"/>
      <c r="N102" s="976"/>
      <c r="O102" s="976"/>
      <c r="P102" s="976"/>
      <c r="Q102" s="977"/>
      <c r="R102" s="978"/>
      <c r="S102" s="976"/>
      <c r="T102" s="976"/>
      <c r="U102" s="979"/>
      <c r="V102" s="664"/>
      <c r="W102" s="664"/>
      <c r="X102" s="664"/>
      <c r="Y102" s="664"/>
      <c r="Z102" s="664"/>
      <c r="AA102" s="664"/>
      <c r="AB102" s="664"/>
      <c r="AC102" s="664"/>
      <c r="AD102" s="664"/>
      <c r="AE102" s="664"/>
      <c r="AF102" s="664"/>
      <c r="AG102" s="664"/>
      <c r="AH102" s="664"/>
      <c r="AI102" s="664"/>
      <c r="AJ102" s="664"/>
      <c r="AK102" s="664"/>
      <c r="AL102" s="664"/>
      <c r="AM102" s="664"/>
      <c r="AN102" s="664"/>
      <c r="AO102" s="664"/>
      <c r="AP102" s="664"/>
      <c r="AQ102" s="664"/>
      <c r="AR102" s="664"/>
      <c r="AS102" s="664"/>
      <c r="AT102" s="664"/>
      <c r="AU102" s="664"/>
      <c r="AV102" s="664"/>
      <c r="AW102" s="664"/>
      <c r="AX102" s="664"/>
      <c r="AY102" s="664"/>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2130"/>
      <c r="BV102" s="2182"/>
      <c r="BW102" s="2182"/>
      <c r="BX102" s="2182"/>
      <c r="BY102" s="2183"/>
      <c r="BZ102" s="2183"/>
      <c r="CA102" s="2183"/>
      <c r="CB102" s="2183"/>
      <c r="CC102" s="2183"/>
      <c r="CD102" s="2183"/>
      <c r="CE102" s="2183"/>
      <c r="CF102" s="2183"/>
      <c r="CG102" s="2183"/>
      <c r="CH102" s="2183"/>
      <c r="CI102" s="2183"/>
      <c r="CJ102" s="2183"/>
      <c r="CK102" s="2183"/>
      <c r="CL102" s="2183"/>
      <c r="CM102" s="2183"/>
      <c r="CN102" s="2183"/>
      <c r="CO102" s="2183"/>
      <c r="CP102" s="2183"/>
      <c r="CQ102" s="2183"/>
      <c r="CR102" s="2183"/>
      <c r="CS102" s="2183"/>
      <c r="CT102" s="2183"/>
      <c r="CU102" s="2183"/>
      <c r="CV102" s="2183"/>
      <c r="CW102" s="2183"/>
      <c r="CX102" s="2183"/>
      <c r="CY102" s="2183"/>
      <c r="CZ102" s="2183"/>
    </row>
    <row r="103" s="131" customFormat="true" ht="15" customHeight="true" x14ac:dyDescent="0.2">
      <c r="A103" s="1101"/>
      <c r="B103" s="881"/>
      <c r="C103" s="975"/>
      <c r="D103" s="976"/>
      <c r="E103" s="976"/>
      <c r="F103" s="976"/>
      <c r="G103" s="977"/>
      <c r="H103" s="978"/>
      <c r="I103" s="976"/>
      <c r="J103" s="976"/>
      <c r="K103" s="976"/>
      <c r="L103" s="979"/>
      <c r="M103" s="975"/>
      <c r="N103" s="976"/>
      <c r="O103" s="976"/>
      <c r="P103" s="976"/>
      <c r="Q103" s="977"/>
      <c r="R103" s="978"/>
      <c r="S103" s="976"/>
      <c r="T103" s="976"/>
      <c r="U103" s="979"/>
      <c r="V103" s="664"/>
      <c r="W103" s="664"/>
      <c r="X103" s="664"/>
      <c r="Y103" s="664"/>
      <c r="Z103" s="664"/>
      <c r="AA103" s="664"/>
      <c r="AB103" s="664"/>
      <c r="AC103" s="664"/>
      <c r="AD103" s="664"/>
      <c r="AE103" s="664"/>
      <c r="AF103" s="664"/>
      <c r="AG103" s="664"/>
      <c r="AH103" s="664"/>
      <c r="AI103" s="664"/>
      <c r="AJ103" s="664"/>
      <c r="AK103" s="664"/>
      <c r="AL103" s="664"/>
      <c r="AM103" s="664"/>
      <c r="AN103" s="664"/>
      <c r="AO103" s="664"/>
      <c r="AP103" s="664"/>
      <c r="AQ103" s="664"/>
      <c r="AR103" s="664"/>
      <c r="AS103" s="664"/>
      <c r="AT103" s="664"/>
      <c r="AU103" s="664"/>
      <c r="AV103" s="664"/>
      <c r="AW103" s="664"/>
      <c r="AX103" s="664"/>
      <c r="AY103" s="664"/>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2130"/>
      <c r="BV103" s="2182"/>
      <c r="BW103" s="2182"/>
      <c r="BX103" s="2182"/>
      <c r="BY103" s="2183"/>
      <c r="BZ103" s="2183"/>
      <c r="CA103" s="2183"/>
      <c r="CB103" s="2183"/>
      <c r="CC103" s="2183"/>
      <c r="CD103" s="2183"/>
      <c r="CE103" s="2183"/>
      <c r="CF103" s="2183"/>
      <c r="CG103" s="2183"/>
      <c r="CH103" s="2183"/>
      <c r="CI103" s="2183"/>
      <c r="CJ103" s="2183"/>
      <c r="CK103" s="2183"/>
      <c r="CL103" s="2183"/>
      <c r="CM103" s="2183"/>
      <c r="CN103" s="2183"/>
      <c r="CO103" s="2183"/>
      <c r="CP103" s="2183"/>
      <c r="CQ103" s="2183"/>
      <c r="CR103" s="2183"/>
      <c r="CS103" s="2183"/>
      <c r="CT103" s="2183"/>
      <c r="CU103" s="2183"/>
      <c r="CV103" s="2183"/>
      <c r="CW103" s="2183"/>
      <c r="CX103" s="2183"/>
      <c r="CY103" s="2183"/>
      <c r="CZ103" s="2183"/>
    </row>
    <row r="104" s="131" customFormat="true" ht="15" customHeight="true" x14ac:dyDescent="0.2">
      <c r="A104" s="1101"/>
      <c r="B104" s="881"/>
      <c r="C104" s="975"/>
      <c r="D104" s="976"/>
      <c r="E104" s="976"/>
      <c r="F104" s="976"/>
      <c r="G104" s="977"/>
      <c r="H104" s="978"/>
      <c r="I104" s="976"/>
      <c r="J104" s="976"/>
      <c r="K104" s="976"/>
      <c r="L104" s="979"/>
      <c r="M104" s="975"/>
      <c r="N104" s="976"/>
      <c r="O104" s="976"/>
      <c r="P104" s="976"/>
      <c r="Q104" s="977"/>
      <c r="R104" s="978"/>
      <c r="S104" s="976"/>
      <c r="T104" s="976"/>
      <c r="U104" s="979"/>
      <c r="V104" s="664"/>
      <c r="W104" s="664"/>
      <c r="X104" s="664"/>
      <c r="Y104" s="664"/>
      <c r="Z104" s="664"/>
      <c r="AA104" s="664"/>
      <c r="AB104" s="664"/>
      <c r="AC104" s="664"/>
      <c r="AD104" s="664"/>
      <c r="AE104" s="664"/>
      <c r="AF104" s="664"/>
      <c r="AG104" s="664"/>
      <c r="AH104" s="664"/>
      <c r="AI104" s="664"/>
      <c r="AJ104" s="664"/>
      <c r="AK104" s="664"/>
      <c r="AL104" s="664"/>
      <c r="AM104" s="664"/>
      <c r="AN104" s="664"/>
      <c r="AO104" s="664"/>
      <c r="AP104" s="664"/>
      <c r="AQ104" s="664"/>
      <c r="AR104" s="664"/>
      <c r="AS104" s="664"/>
      <c r="AT104" s="664"/>
      <c r="AU104" s="664"/>
      <c r="AV104" s="664"/>
      <c r="AW104" s="664"/>
      <c r="AX104" s="664"/>
      <c r="AY104" s="664"/>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2130"/>
      <c r="BV104" s="2182"/>
      <c r="BW104" s="2182"/>
      <c r="BX104" s="2182"/>
      <c r="BY104" s="2183"/>
      <c r="BZ104" s="2183"/>
      <c r="CA104" s="2183"/>
      <c r="CB104" s="2183"/>
      <c r="CC104" s="2183"/>
      <c r="CD104" s="2183"/>
      <c r="CE104" s="2183"/>
      <c r="CF104" s="2183"/>
      <c r="CG104" s="2183"/>
      <c r="CH104" s="2183"/>
      <c r="CI104" s="2183"/>
      <c r="CJ104" s="2183"/>
      <c r="CK104" s="2183"/>
      <c r="CL104" s="2183"/>
      <c r="CM104" s="2183"/>
      <c r="CN104" s="2183"/>
      <c r="CO104" s="2183"/>
      <c r="CP104" s="2183"/>
      <c r="CQ104" s="2183"/>
      <c r="CR104" s="2183"/>
      <c r="CS104" s="2183"/>
      <c r="CT104" s="2183"/>
      <c r="CU104" s="2183"/>
      <c r="CV104" s="2183"/>
      <c r="CW104" s="2183"/>
      <c r="CX104" s="2183"/>
      <c r="CY104" s="2183"/>
      <c r="CZ104" s="2183"/>
    </row>
    <row r="105" s="131" customFormat="true" ht="15" customHeight="true" x14ac:dyDescent="0.2">
      <c r="A105" s="876"/>
      <c r="B105" s="882"/>
      <c r="C105" s="980"/>
      <c r="D105" s="981"/>
      <c r="E105" s="981"/>
      <c r="F105" s="981"/>
      <c r="G105" s="982"/>
      <c r="H105" s="983"/>
      <c r="I105" s="981"/>
      <c r="J105" s="981"/>
      <c r="K105" s="981"/>
      <c r="L105" s="984"/>
      <c r="M105" s="980"/>
      <c r="N105" s="981"/>
      <c r="O105" s="981"/>
      <c r="P105" s="981"/>
      <c r="Q105" s="982"/>
      <c r="R105" s="983"/>
      <c r="S105" s="981"/>
      <c r="T105" s="981"/>
      <c r="U105" s="984"/>
      <c r="V105" s="664"/>
      <c r="W105" s="664"/>
      <c r="X105" s="664"/>
      <c r="Y105" s="664"/>
      <c r="Z105" s="664"/>
      <c r="AA105" s="664"/>
      <c r="AB105" s="664"/>
      <c r="AC105" s="664"/>
      <c r="AD105" s="664"/>
      <c r="AE105" s="664"/>
      <c r="AF105" s="664"/>
      <c r="AG105" s="664"/>
      <c r="AH105" s="664"/>
      <c r="AI105" s="664"/>
      <c r="AJ105" s="664"/>
      <c r="AK105" s="664"/>
      <c r="AL105" s="664"/>
      <c r="AM105" s="664"/>
      <c r="AN105" s="664"/>
      <c r="AO105" s="664"/>
      <c r="AP105" s="664"/>
      <c r="AQ105" s="664"/>
      <c r="AR105" s="664"/>
      <c r="AS105" s="664"/>
      <c r="AT105" s="664"/>
      <c r="AU105" s="664"/>
      <c r="AV105" s="664"/>
      <c r="AW105" s="664"/>
      <c r="AX105" s="664"/>
      <c r="AY105" s="664"/>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2131"/>
      <c r="BV105" s="2182"/>
      <c r="BW105" s="2182"/>
      <c r="BX105" s="2182"/>
      <c r="BY105" s="2183"/>
      <c r="BZ105" s="2183"/>
      <c r="CA105" s="2183"/>
      <c r="CB105" s="2183"/>
      <c r="CC105" s="2183"/>
      <c r="CD105" s="2183"/>
      <c r="CE105" s="2183"/>
      <c r="CF105" s="2183"/>
      <c r="CG105" s="2183"/>
      <c r="CH105" s="2183"/>
      <c r="CI105" s="2183"/>
      <c r="CJ105" s="2183"/>
      <c r="CK105" s="2183"/>
      <c r="CL105" s="2183"/>
      <c r="CM105" s="2183"/>
      <c r="CN105" s="2183"/>
      <c r="CO105" s="2183"/>
      <c r="CP105" s="2183"/>
      <c r="CQ105" s="2183"/>
      <c r="CR105" s="2183"/>
      <c r="CS105" s="2183"/>
      <c r="CT105" s="2183"/>
      <c r="CU105" s="2183"/>
      <c r="CV105" s="2183"/>
      <c r="CW105" s="2183"/>
      <c r="CX105" s="2183"/>
      <c r="CY105" s="2183"/>
      <c r="CZ105" s="2183"/>
    </row>
    <row r="106" s="131" customFormat="true" ht="250.15" customHeight="true" x14ac:dyDescent="0.2">
      <c r="A106" s="393"/>
      <c r="B106" s="695"/>
      <c r="C106" s="706"/>
      <c r="D106" s="706"/>
      <c r="E106" s="706"/>
      <c r="F106" s="706"/>
      <c r="G106" s="706"/>
      <c r="H106" s="706"/>
      <c r="I106" s="706"/>
      <c r="J106" s="706"/>
      <c r="K106" s="706"/>
      <c r="L106" s="706"/>
      <c r="M106" s="706"/>
      <c r="N106" s="706"/>
      <c r="O106" s="706"/>
      <c r="P106" s="706"/>
      <c r="Q106" s="706"/>
      <c r="R106" s="706"/>
      <c r="S106" s="706"/>
      <c r="T106" s="706"/>
      <c r="U106" s="706"/>
      <c r="V106" s="216"/>
      <c r="W106" s="216"/>
      <c r="X106" s="216"/>
      <c r="Y106" s="216"/>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299"/>
      <c r="BV106" s="215"/>
      <c r="BW106" s="215"/>
      <c r="BX106" s="215"/>
      <c r="BY106" s="215"/>
      <c r="BZ106" s="215"/>
      <c r="CA106" s="215"/>
      <c r="CB106" s="215"/>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3"/>
      <c r="B107" s="112"/>
      <c r="C107" s="278"/>
      <c r="D107" s="278"/>
      <c r="E107" s="278"/>
      <c r="F107" s="278"/>
      <c r="G107" s="278"/>
      <c r="H107" s="278"/>
      <c r="I107" s="278"/>
      <c r="J107" s="278"/>
      <c r="K107" s="278"/>
      <c r="L107" s="278"/>
      <c r="M107" s="278"/>
      <c r="N107" s="278"/>
      <c r="O107" s="278"/>
      <c r="P107" s="278"/>
      <c r="Q107" s="278"/>
      <c r="R107" s="278"/>
      <c r="S107" s="278"/>
      <c r="T107" s="278"/>
      <c r="U107" s="278"/>
      <c r="V107" s="211"/>
      <c r="W107" s="211"/>
      <c r="X107" s="211"/>
      <c r="Y107" s="211"/>
      <c r="Z107" s="211"/>
      <c r="AA107" s="211"/>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V107" s="211"/>
      <c r="BW107" s="211"/>
      <c r="BX107" s="211"/>
      <c r="BY107" s="211"/>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518" t="str">
        <f>A1026</f>
        <v>Angola</v>
      </c>
      <c r="B108" s="2519"/>
      <c r="C108" s="113"/>
      <c r="D108" s="113"/>
      <c r="E108" s="113"/>
      <c r="F108" s="113"/>
      <c r="G108" s="113"/>
      <c r="H108" s="113"/>
      <c r="I108" s="113"/>
      <c r="J108" s="113"/>
      <c r="K108" s="113"/>
      <c r="L108" s="113"/>
      <c r="M108" s="113"/>
      <c r="N108" s="113"/>
      <c r="O108" s="113"/>
      <c r="P108" s="113"/>
      <c r="Q108" s="113"/>
      <c r="R108" s="113"/>
      <c r="S108" s="113"/>
      <c r="T108" s="113"/>
      <c r="U108" s="113"/>
      <c r="V108" s="211"/>
      <c r="W108" s="211"/>
      <c r="X108" s="211"/>
      <c r="Y108" s="211"/>
      <c r="Z108" s="211"/>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V108" s="211"/>
      <c r="BW108" s="211"/>
      <c r="BX108" s="211"/>
      <c r="BY108" s="211"/>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2011</v>
      </c>
      <c r="B109" s="139"/>
      <c r="C109" s="113"/>
      <c r="D109" s="113"/>
      <c r="E109" s="113"/>
      <c r="F109" s="113"/>
      <c r="G109" s="113"/>
      <c r="H109" s="113"/>
      <c r="I109" s="113"/>
      <c r="J109" s="113"/>
      <c r="K109" s="113"/>
      <c r="L109" s="113"/>
      <c r="M109" s="113"/>
      <c r="N109" s="113"/>
      <c r="O109" s="113"/>
      <c r="P109" s="113"/>
      <c r="Q109" s="113"/>
      <c r="R109" s="113"/>
      <c r="S109" s="113"/>
      <c r="T109" s="113"/>
      <c r="U109" s="113"/>
      <c r="V109" s="211"/>
      <c r="W109" s="211"/>
      <c r="X109" s="211"/>
      <c r="Y109" s="211"/>
      <c r="Z109" s="211"/>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V109" s="211"/>
      <c r="BW109" s="211"/>
      <c r="BX109" s="211"/>
      <c r="BY109" s="211"/>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97</v>
      </c>
      <c r="B110" s="141"/>
      <c r="C110" s="113"/>
      <c r="D110" s="113"/>
      <c r="E110" s="113"/>
      <c r="F110" s="113"/>
      <c r="G110" s="113"/>
      <c r="H110" s="113"/>
      <c r="I110" s="113"/>
      <c r="J110" s="113"/>
      <c r="K110" s="113"/>
      <c r="L110" s="113"/>
      <c r="M110" s="113"/>
      <c r="N110" s="113"/>
      <c r="O110" s="113"/>
      <c r="P110" s="113"/>
      <c r="Q110" s="113"/>
      <c r="R110" s="113"/>
      <c r="S110" s="113"/>
      <c r="T110" s="113"/>
      <c r="U110" s="113"/>
      <c r="V110" s="211"/>
      <c r="W110" s="211"/>
      <c r="X110" s="211"/>
      <c r="Y110" s="211"/>
      <c r="Z110" s="211"/>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V110" s="211"/>
      <c r="BW110" s="211"/>
      <c r="BX110" s="211"/>
      <c r="BY110" s="211"/>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95</v>
      </c>
      <c r="B111" s="139"/>
      <c r="C111" s="113"/>
      <c r="D111" s="113"/>
      <c r="E111" s="113"/>
      <c r="F111" s="113"/>
      <c r="G111" s="113"/>
      <c r="H111" s="113"/>
      <c r="I111" s="113"/>
      <c r="J111" s="113"/>
      <c r="K111" s="113"/>
      <c r="L111" s="113"/>
      <c r="M111" s="113"/>
      <c r="N111" s="113"/>
      <c r="O111" s="113"/>
      <c r="P111" s="113"/>
      <c r="Q111" s="113"/>
      <c r="R111" s="113"/>
      <c r="S111" s="113"/>
      <c r="T111" s="113"/>
      <c r="U111" s="113"/>
      <c r="V111" s="211"/>
      <c r="W111" s="211"/>
      <c r="X111" s="211"/>
      <c r="Y111" s="211"/>
      <c r="Z111" s="211"/>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V111" s="211"/>
      <c r="BW111" s="211"/>
      <c r="BX111" s="211"/>
      <c r="BY111" s="211"/>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476" t="s">
        <v>96</v>
      </c>
      <c r="B112" s="222"/>
      <c r="C112" s="113"/>
      <c r="D112" s="113"/>
      <c r="E112" s="113"/>
      <c r="F112" s="113"/>
      <c r="G112" s="113"/>
      <c r="H112" s="113"/>
      <c r="I112" s="113"/>
      <c r="J112" s="113"/>
      <c r="K112" s="113"/>
      <c r="L112" s="113"/>
      <c r="M112" s="113"/>
      <c r="N112" s="113"/>
      <c r="O112" s="113"/>
      <c r="P112" s="113"/>
      <c r="Q112" s="113"/>
      <c r="R112" s="113"/>
      <c r="S112" s="113"/>
      <c r="T112" s="113"/>
      <c r="U112" s="113"/>
      <c r="V112" s="211"/>
      <c r="W112" s="211"/>
      <c r="X112" s="211"/>
      <c r="Y112" s="211"/>
      <c r="Z112" s="211"/>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V112" s="211"/>
      <c r="BW112" s="211"/>
      <c r="BX112" s="211"/>
      <c r="BY112" s="211"/>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V113" s="211"/>
      <c r="W113" s="211"/>
      <c r="X113" s="211"/>
      <c r="Y113" s="211"/>
      <c r="Z113" s="211"/>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V113" s="211"/>
      <c r="BW113" s="211"/>
      <c r="BX113" s="211"/>
      <c r="BY113" s="211"/>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V114" s="211"/>
      <c r="W114" s="211"/>
      <c r="X114" s="211"/>
      <c r="Y114" s="211"/>
      <c r="Z114" s="211"/>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V114" s="211"/>
      <c r="BW114" s="211"/>
      <c r="BX114" s="211"/>
      <c r="BY114" s="211"/>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132</v>
      </c>
      <c r="B115" s="221" t="str">
        <f>A1025</f>
        <v>MIS11</v>
      </c>
      <c r="C115" s="113"/>
      <c r="D115" s="113"/>
      <c r="E115" s="113"/>
      <c r="F115" s="113"/>
      <c r="G115" s="113"/>
      <c r="H115" s="113"/>
      <c r="I115" s="113"/>
      <c r="J115" s="113"/>
      <c r="K115" s="113"/>
      <c r="L115" s="113"/>
      <c r="M115" s="113"/>
      <c r="N115" s="113"/>
      <c r="O115" s="113"/>
      <c r="P115" s="113"/>
      <c r="Q115" s="113"/>
      <c r="R115" s="113"/>
      <c r="S115" s="113"/>
      <c r="T115" s="113"/>
      <c r="U115" s="113"/>
      <c r="V115" s="211"/>
      <c r="W115" s="211"/>
      <c r="X115" s="211"/>
      <c r="Y115" s="211"/>
      <c r="Z115" s="211"/>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V115" s="211"/>
      <c r="BW115" s="211"/>
      <c r="BX115" s="211"/>
      <c r="BY115" s="211"/>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700" t="str">
        <f>B1030</f>
        <v/>
      </c>
      <c r="B116" s="701"/>
      <c r="C116" s="113"/>
      <c r="D116" s="113"/>
      <c r="E116" s="113"/>
      <c r="F116" s="113"/>
      <c r="G116" s="113"/>
      <c r="H116" s="113"/>
      <c r="I116" s="113"/>
      <c r="J116" s="113"/>
      <c r="K116" s="113"/>
      <c r="L116" s="113"/>
      <c r="M116" s="113"/>
      <c r="N116" s="113"/>
      <c r="O116" s="113"/>
      <c r="P116" s="113"/>
      <c r="Q116" s="113"/>
      <c r="R116" s="113"/>
      <c r="S116" s="113"/>
      <c r="T116" s="113"/>
      <c r="U116" s="113"/>
      <c r="V116" s="211"/>
      <c r="W116" s="211"/>
      <c r="X116" s="211"/>
      <c r="Y116" s="211"/>
      <c r="Z116" s="211"/>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V116" s="211"/>
      <c r="BW116" s="211"/>
      <c r="BX116" s="211"/>
      <c r="BY116" s="211"/>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700" t="str">
        <f>B1029</f>
        <v>Ratio of Shared improved based on:</v>
      </c>
      <c r="B117" s="702" t="s">
        <v>169</v>
      </c>
      <c r="C117" s="113"/>
      <c r="D117" s="113"/>
      <c r="E117" s="113"/>
      <c r="F117" s="113"/>
      <c r="G117" s="113"/>
      <c r="H117" s="113"/>
      <c r="I117" s="113"/>
      <c r="J117" s="113"/>
      <c r="K117" s="113"/>
      <c r="L117" s="113"/>
      <c r="M117" s="113"/>
      <c r="N117" s="113"/>
      <c r="O117" s="113"/>
      <c r="P117" s="113"/>
      <c r="Q117" s="113"/>
      <c r="R117" s="113"/>
      <c r="S117" s="113"/>
      <c r="T117" s="113"/>
      <c r="U117" s="113"/>
      <c r="V117" s="211"/>
      <c r="W117" s="211"/>
      <c r="X117" s="211"/>
      <c r="Y117" s="211"/>
      <c r="Z117" s="211"/>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V117" s="211"/>
      <c r="BW117" s="211"/>
      <c r="BX117" s="211"/>
      <c r="BY117" s="211"/>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703"/>
      <c r="B118" s="701"/>
      <c r="C118" s="113"/>
      <c r="D118" s="113"/>
      <c r="E118" s="113"/>
      <c r="F118" s="113"/>
      <c r="G118" s="113"/>
      <c r="H118" s="113"/>
      <c r="I118" s="113"/>
      <c r="J118" s="113"/>
      <c r="K118" s="113"/>
      <c r="L118" s="113"/>
      <c r="M118" s="113"/>
      <c r="N118" s="113"/>
      <c r="O118" s="113"/>
      <c r="P118" s="113"/>
      <c r="Q118" s="113"/>
      <c r="R118" s="113"/>
      <c r="S118" s="113"/>
      <c r="T118" s="113"/>
      <c r="U118" s="113"/>
      <c r="V118" s="211"/>
      <c r="W118" s="211"/>
      <c r="X118" s="211"/>
      <c r="Y118" s="211"/>
      <c r="Z118" s="211"/>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V118" s="211"/>
      <c r="BW118" s="211"/>
      <c r="BX118" s="211"/>
      <c r="BY118" s="211"/>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704"/>
      <c r="B119" s="705"/>
      <c r="C119" s="113"/>
      <c r="D119" s="113"/>
      <c r="E119" s="113"/>
      <c r="F119" s="113"/>
      <c r="G119" s="113"/>
      <c r="H119" s="113"/>
      <c r="I119" s="113"/>
      <c r="J119" s="113"/>
      <c r="K119" s="113"/>
      <c r="L119" s="113"/>
      <c r="M119" s="113"/>
      <c r="N119" s="113"/>
      <c r="O119" s="113"/>
      <c r="P119" s="113"/>
      <c r="Q119" s="113"/>
      <c r="R119" s="113"/>
      <c r="S119" s="113"/>
      <c r="T119" s="113"/>
      <c r="U119" s="113"/>
      <c r="V119" s="211"/>
      <c r="W119" s="211"/>
      <c r="X119" s="211"/>
      <c r="Y119" s="211"/>
      <c r="Z119" s="211"/>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V119" s="211"/>
      <c r="BW119" s="211"/>
      <c r="BX119" s="211"/>
      <c r="BY119" s="211"/>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693" customFormat="true" ht="15" customHeight="true" x14ac:dyDescent="0.2">
      <c r="A120" s="116" t="s">
        <v>97</v>
      </c>
      <c r="B120" s="207"/>
      <c r="C120" s="2537" t="s">
        <v>113</v>
      </c>
      <c r="D120" s="2538"/>
      <c r="E120" s="2538"/>
      <c r="F120" s="2538"/>
      <c r="G120" s="2539"/>
      <c r="H120" s="2810" t="s">
        <v>38</v>
      </c>
      <c r="I120" s="2811"/>
      <c r="J120" s="2811"/>
      <c r="K120" s="2811"/>
      <c r="L120" s="2812"/>
      <c r="M120" s="2813" t="s">
        <v>37</v>
      </c>
      <c r="N120" s="2814"/>
      <c r="O120" s="2814"/>
      <c r="P120" s="2814"/>
      <c r="Q120" s="2815"/>
      <c r="R120" s="2287" t="s">
        <v>137</v>
      </c>
      <c r="S120" s="2296"/>
      <c r="T120" s="2296"/>
      <c r="U120" s="2297"/>
      <c r="V120" s="312"/>
      <c r="W120" s="312"/>
      <c r="X120" s="664"/>
      <c r="Y120" s="664"/>
      <c r="Z120" s="664"/>
      <c r="AA120" s="664"/>
      <c r="AB120" s="664"/>
      <c r="AC120" s="664"/>
      <c r="AD120" s="664"/>
      <c r="AE120" s="664"/>
      <c r="AF120" s="664"/>
      <c r="AG120" s="664"/>
      <c r="AH120" s="664"/>
      <c r="AI120" s="664"/>
      <c r="AJ120" s="664"/>
      <c r="AK120" s="664"/>
      <c r="AL120" s="664"/>
      <c r="AM120" s="664"/>
      <c r="AN120" s="664"/>
      <c r="AO120" s="664"/>
      <c r="AP120" s="664"/>
      <c r="AQ120" s="664"/>
      <c r="AR120" s="664"/>
      <c r="AS120" s="664"/>
      <c r="AT120" s="664"/>
      <c r="AU120" s="664"/>
      <c r="AV120" s="664"/>
      <c r="AW120" s="664"/>
      <c r="AX120" s="664"/>
      <c r="AY120" s="664"/>
      <c r="AZ120" s="216"/>
      <c r="BA120" s="217" t="s">
        <v>127</v>
      </c>
      <c r="BB120" s="116" t="s">
        <v>97</v>
      </c>
      <c r="BC120" s="2605" t="s">
        <v>113</v>
      </c>
      <c r="BD120" s="2606"/>
      <c r="BE120" s="2606"/>
      <c r="BF120" s="2606"/>
      <c r="BG120" s="2607"/>
      <c r="BH120" s="2608" t="s">
        <v>38</v>
      </c>
      <c r="BI120" s="2606"/>
      <c r="BJ120" s="2606"/>
      <c r="BK120" s="2606"/>
      <c r="BL120" s="2607"/>
      <c r="BM120" s="2608" t="s">
        <v>37</v>
      </c>
      <c r="BN120" s="2606"/>
      <c r="BO120" s="2606"/>
      <c r="BP120" s="2606"/>
      <c r="BQ120" s="2609"/>
      <c r="BR120" s="2049" t="s">
        <v>137</v>
      </c>
      <c r="BS120" s="2050"/>
      <c r="BT120" s="2050"/>
      <c r="BU120" s="2050"/>
      <c r="BV120" s="2184"/>
      <c r="BW120" s="2184"/>
      <c r="BX120" s="2184"/>
      <c r="BY120" s="2185"/>
      <c r="BZ120" s="215"/>
      <c r="CA120" s="215"/>
      <c r="CB120" s="215"/>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693" customFormat="true" ht="24" x14ac:dyDescent="0.2">
      <c r="A121" s="187" t="s">
        <v>86</v>
      </c>
      <c r="B121" s="245"/>
      <c r="C121" s="279" t="s">
        <v>0</v>
      </c>
      <c r="D121" s="280" t="s">
        <v>1</v>
      </c>
      <c r="E121" s="280" t="s">
        <v>2</v>
      </c>
      <c r="F121" s="280" t="s">
        <v>3</v>
      </c>
      <c r="G121" s="281" t="s">
        <v>4</v>
      </c>
      <c r="H121" s="1578" t="s">
        <v>0</v>
      </c>
      <c r="I121" s="1544" t="s">
        <v>1</v>
      </c>
      <c r="J121" s="1544" t="s">
        <v>2</v>
      </c>
      <c r="K121" s="1544" t="s">
        <v>3</v>
      </c>
      <c r="L121" s="1545" t="s">
        <v>4</v>
      </c>
      <c r="M121" s="1568" t="s">
        <v>0</v>
      </c>
      <c r="N121" s="1544" t="s">
        <v>1</v>
      </c>
      <c r="O121" s="1544" t="s">
        <v>2</v>
      </c>
      <c r="P121" s="1544" t="s">
        <v>3</v>
      </c>
      <c r="Q121" s="1590" t="s">
        <v>4</v>
      </c>
      <c r="R121" s="1578" t="s">
        <v>285</v>
      </c>
      <c r="S121" s="1544" t="s">
        <v>231</v>
      </c>
      <c r="T121" s="1544" t="s">
        <v>286</v>
      </c>
      <c r="U121" s="1546" t="s">
        <v>287</v>
      </c>
      <c r="V121" s="664"/>
      <c r="W121" s="664"/>
      <c r="X121" s="664"/>
      <c r="Y121" s="664"/>
      <c r="Z121" s="664"/>
      <c r="AA121" s="664"/>
      <c r="AB121" s="664"/>
      <c r="AC121" s="664"/>
      <c r="AD121" s="664"/>
      <c r="AE121" s="664"/>
      <c r="AF121" s="664"/>
      <c r="AG121" s="664"/>
      <c r="AH121" s="664"/>
      <c r="AI121" s="664"/>
      <c r="AJ121" s="664"/>
      <c r="AK121" s="664"/>
      <c r="AL121" s="664"/>
      <c r="AM121" s="664"/>
      <c r="AN121" s="664"/>
      <c r="AO121" s="664"/>
      <c r="AP121" s="664"/>
      <c r="AQ121" s="664"/>
      <c r="AR121" s="664"/>
      <c r="AS121" s="664"/>
      <c r="AT121" s="664"/>
      <c r="AU121" s="664"/>
      <c r="AV121" s="664"/>
      <c r="AW121" s="664"/>
      <c r="AX121" s="664"/>
      <c r="AY121" s="664"/>
      <c r="AZ121" s="216"/>
      <c r="BA121" s="198" t="s">
        <v>115</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285</v>
      </c>
      <c r="BS121" s="172" t="s">
        <v>231</v>
      </c>
      <c r="BT121" s="172" t="s">
        <v>286</v>
      </c>
      <c r="BU121" s="2132" t="s">
        <v>287</v>
      </c>
      <c r="BV121" s="2186"/>
      <c r="BW121" s="2186"/>
      <c r="BX121" s="2186"/>
      <c r="BY121" s="2187"/>
      <c r="BZ121" s="2187"/>
      <c r="CA121" s="2187"/>
      <c r="CB121" s="2187"/>
      <c r="CC121" s="2187"/>
      <c r="CD121" s="2187"/>
      <c r="CE121" s="2187"/>
      <c r="CF121" s="2187"/>
      <c r="CG121" s="2187"/>
      <c r="CH121" s="2187"/>
      <c r="CI121" s="2187"/>
      <c r="CJ121" s="2187"/>
      <c r="CK121" s="2187"/>
      <c r="CL121" s="2187"/>
      <c r="CM121" s="2187"/>
      <c r="CN121" s="2187"/>
      <c r="CO121" s="2187"/>
      <c r="CP121" s="2187"/>
      <c r="CQ121" s="2187"/>
      <c r="CR121" s="2187"/>
      <c r="CS121" s="2187"/>
      <c r="CT121" s="2187"/>
      <c r="CU121" s="2187"/>
      <c r="CV121" s="2187"/>
      <c r="CW121" s="2187"/>
      <c r="CX121" s="2187"/>
      <c r="CY121" s="2187"/>
      <c r="CZ121" s="2187"/>
    </row>
    <row r="122" s="693" customFormat="true" ht="15" customHeight="true" x14ac:dyDescent="0.2">
      <c r="A122" s="2804" t="s">
        <v>18</v>
      </c>
      <c r="B122" s="1729" t="s">
        <v>14</v>
      </c>
      <c r="C122" s="1653">
        <v>6.3606614480199832</v>
      </c>
      <c r="D122" s="1654">
        <v>15.499751584344232</v>
      </c>
      <c r="E122" s="1654">
        <v>36.670814662348747</v>
      </c>
      <c r="F122" s="1654">
        <v>83.076814667181296</v>
      </c>
      <c r="G122" s="1655">
        <v>97.529053126165564</v>
      </c>
      <c r="H122" s="1656">
        <v>63.865720995842587</v>
      </c>
      <c r="I122" s="1654">
        <v>87.966257426654167</v>
      </c>
      <c r="J122" s="1654">
        <v>95.3812557395825</v>
      </c>
      <c r="K122" s="1654">
        <v>97.718984939891556</v>
      </c>
      <c r="L122" s="1657">
        <v>99.167004496309914</v>
      </c>
      <c r="M122" s="1658">
        <v>6.5971412987522449</v>
      </c>
      <c r="N122" s="1654">
        <v>8.3270522303491763</v>
      </c>
      <c r="O122" s="1654">
        <v>13.746837162012573</v>
      </c>
      <c r="P122" s="1654">
        <v>19.576253805657824</v>
      </c>
      <c r="Q122" s="1655">
        <v>47.206336863403934</v>
      </c>
      <c r="R122" s="1656">
        <v>27.04918166521842</v>
      </c>
      <c r="S122" s="1654">
        <v>93.449277927262671</v>
      </c>
      <c r="T122" s="1654">
        <v>37.682922079854464</v>
      </c>
      <c r="U122" s="2310">
        <v>28.199924254921449</v>
      </c>
      <c r="V122" s="664"/>
      <c r="W122" s="664"/>
      <c r="X122" s="664"/>
      <c r="Y122" s="664"/>
      <c r="Z122" s="664"/>
      <c r="AA122" s="664"/>
      <c r="AB122" s="664"/>
      <c r="AC122" s="664"/>
      <c r="AD122" s="664"/>
      <c r="AE122" s="664"/>
      <c r="AF122" s="664"/>
      <c r="AG122" s="664"/>
      <c r="AH122" s="664"/>
      <c r="AI122" s="664"/>
      <c r="AJ122" s="664"/>
      <c r="AK122" s="664"/>
      <c r="AL122" s="664"/>
      <c r="AM122" s="664"/>
      <c r="AN122" s="664"/>
      <c r="AO122" s="664"/>
      <c r="AP122" s="664"/>
      <c r="AQ122" s="664"/>
      <c r="AR122" s="664"/>
      <c r="AS122" s="664"/>
      <c r="AT122" s="664"/>
      <c r="AU122" s="664"/>
      <c r="AV122" s="664"/>
      <c r="AW122" s="664"/>
      <c r="AX122" s="664"/>
      <c r="AY122" s="664"/>
      <c r="AZ122" s="216"/>
      <c r="BA122" s="2610" t="s">
        <v>18</v>
      </c>
      <c r="BB122" s="155" t="s">
        <v>14</v>
      </c>
      <c r="BC122" s="368">
        <v>515.63380799999948</v>
      </c>
      <c r="BD122" s="372">
        <v>1256.6736010000016</v>
      </c>
      <c r="BE122" s="372">
        <v>2975.417420999996</v>
      </c>
      <c r="BF122" s="372">
        <v>6725.5402230000855</v>
      </c>
      <c r="BG122" s="376">
        <v>7911.2165000000741</v>
      </c>
      <c r="BH122" s="380">
        <v>2133.1885460000021</v>
      </c>
      <c r="BI122" s="372">
        <v>2939.0996539999937</v>
      </c>
      <c r="BJ122" s="372">
        <v>3171.7426159999982</v>
      </c>
      <c r="BK122" s="372">
        <v>3281.4349709999929</v>
      </c>
      <c r="BL122" s="376">
        <v>3309.1784209999955</v>
      </c>
      <c r="BM122" s="380">
        <v>314.04270300000007</v>
      </c>
      <c r="BN122" s="372">
        <v>397.33546699999999</v>
      </c>
      <c r="BO122" s="372">
        <v>655.89501200000052</v>
      </c>
      <c r="BP122" s="372">
        <v>932.74904800000093</v>
      </c>
      <c r="BQ122" s="376">
        <v>2249.8151150000026</v>
      </c>
      <c r="BR122" s="380">
        <v>2230.3268570000014</v>
      </c>
      <c r="BS122" s="372">
        <v>9467.7074180000691</v>
      </c>
      <c r="BT122" s="372">
        <v>5713.2520919999833</v>
      </c>
      <c r="BU122" s="2277">
        <v>1973.1951860000015</v>
      </c>
      <c r="BV122" s="2280"/>
      <c r="BW122" s="2280"/>
      <c r="BX122" s="2280"/>
      <c r="BY122" s="2281"/>
      <c r="BZ122" s="2281"/>
      <c r="CA122" s="2281"/>
      <c r="CB122" s="2281"/>
      <c r="CC122" s="2281"/>
      <c r="CD122" s="2281"/>
      <c r="CE122" s="2281"/>
      <c r="CF122" s="2281"/>
      <c r="CG122" s="2281"/>
      <c r="CH122" s="2281"/>
      <c r="CI122" s="2281"/>
      <c r="CJ122" s="2281"/>
      <c r="CK122" s="2281"/>
      <c r="CL122" s="2281"/>
      <c r="CM122" s="2281"/>
      <c r="CN122" s="2281"/>
      <c r="CO122" s="2281"/>
      <c r="CP122" s="2281"/>
      <c r="CQ122" s="2281"/>
      <c r="CR122" s="2281"/>
      <c r="CS122" s="2281"/>
      <c r="CT122" s="2281"/>
      <c r="CU122" s="2281"/>
      <c r="CV122" s="2281"/>
      <c r="CW122" s="2281"/>
      <c r="CX122" s="2281"/>
      <c r="CY122" s="2281"/>
      <c r="CZ122" s="2189"/>
    </row>
    <row r="123" s="693" customFormat="true" ht="15" customHeight="true" x14ac:dyDescent="0.2">
      <c r="A123" s="2805"/>
      <c r="B123" s="1730" t="s">
        <v>51</v>
      </c>
      <c r="C123" s="1659">
        <v>93.63933855197989</v>
      </c>
      <c r="D123" s="1660">
        <v>84.500248415655818</v>
      </c>
      <c r="E123" s="1660">
        <v>63.329185337651161</v>
      </c>
      <c r="F123" s="1660">
        <v>16.923185332818345</v>
      </c>
      <c r="G123" s="1661">
        <v>2.4709468738343814</v>
      </c>
      <c r="H123" s="1662">
        <v>36.134279004157541</v>
      </c>
      <c r="I123" s="1660">
        <v>12.03374257334589</v>
      </c>
      <c r="J123" s="1660">
        <v>4.6187442604175111</v>
      </c>
      <c r="K123" s="1660">
        <v>2.2810150601084622</v>
      </c>
      <c r="L123" s="1663">
        <v>0.83299550369009079</v>
      </c>
      <c r="M123" s="1664">
        <v>93.402858701247851</v>
      </c>
      <c r="N123" s="1660">
        <v>91.67294776965079</v>
      </c>
      <c r="O123" s="1660">
        <v>86.253162837987333</v>
      </c>
      <c r="P123" s="1660">
        <v>80.423746194342272</v>
      </c>
      <c r="Q123" s="1661">
        <v>52.793663136596066</v>
      </c>
      <c r="R123" s="1662">
        <v>72.950818334781815</v>
      </c>
      <c r="S123" s="1660">
        <v>6.5507220727375151</v>
      </c>
      <c r="T123" s="1660">
        <v>62.317077920145948</v>
      </c>
      <c r="U123" s="2311">
        <v>71.800075745078288</v>
      </c>
      <c r="V123" s="664"/>
      <c r="W123" s="664"/>
      <c r="X123" s="664"/>
      <c r="Y123" s="664"/>
      <c r="Z123" s="664"/>
      <c r="AA123" s="664"/>
      <c r="AB123" s="664"/>
      <c r="AC123" s="664"/>
      <c r="AD123" s="664"/>
      <c r="AE123" s="664"/>
      <c r="AF123" s="664"/>
      <c r="AG123" s="664"/>
      <c r="AH123" s="664"/>
      <c r="AI123" s="664"/>
      <c r="AJ123" s="664"/>
      <c r="AK123" s="664"/>
      <c r="AL123" s="664"/>
      <c r="AM123" s="664"/>
      <c r="AN123" s="664"/>
      <c r="AO123" s="664"/>
      <c r="AP123" s="664"/>
      <c r="AQ123" s="664"/>
      <c r="AR123" s="664"/>
      <c r="AS123" s="664"/>
      <c r="AT123" s="664"/>
      <c r="AU123" s="664"/>
      <c r="AV123" s="664"/>
      <c r="AW123" s="664"/>
      <c r="AX123" s="664"/>
      <c r="AY123" s="664"/>
      <c r="AZ123" s="216"/>
      <c r="BA123" s="2611"/>
      <c r="BB123" s="156" t="s">
        <v>51</v>
      </c>
      <c r="BC123" s="369">
        <v>7590.9729060000209</v>
      </c>
      <c r="BD123" s="373">
        <v>6851.027959</v>
      </c>
      <c r="BE123" s="373">
        <v>5138.4394660000144</v>
      </c>
      <c r="BF123" s="373">
        <v>1370.0280169999994</v>
      </c>
      <c r="BG123" s="377">
        <v>200.43458899999999</v>
      </c>
      <c r="BH123" s="381">
        <v>1206.9264839999994</v>
      </c>
      <c r="BI123" s="373">
        <v>402.06744800000013</v>
      </c>
      <c r="BJ123" s="373">
        <v>153.58854200000005</v>
      </c>
      <c r="BK123" s="373">
        <v>76.597219999999993</v>
      </c>
      <c r="BL123" s="377">
        <v>27.796854000000003</v>
      </c>
      <c r="BM123" s="381">
        <v>4446.2419230000078</v>
      </c>
      <c r="BN123" s="373">
        <v>4374.2866629999999</v>
      </c>
      <c r="BO123" s="373">
        <v>4115.3480329999966</v>
      </c>
      <c r="BP123" s="373">
        <v>3831.9472890000011</v>
      </c>
      <c r="BQ123" s="377">
        <v>2516.1024809999976</v>
      </c>
      <c r="BR123" s="381">
        <v>6015.1235400000105</v>
      </c>
      <c r="BS123" s="373">
        <v>663.67896399999995</v>
      </c>
      <c r="BT123" s="373">
        <v>9448.130774999996</v>
      </c>
      <c r="BU123" s="2278">
        <v>5023.9696580000127</v>
      </c>
      <c r="BV123" s="2282"/>
      <c r="BW123" s="2282"/>
      <c r="BX123" s="2282"/>
      <c r="BY123" s="2283"/>
      <c r="BZ123" s="2283"/>
      <c r="CA123" s="2283"/>
      <c r="CB123" s="2283"/>
      <c r="CC123" s="2283"/>
      <c r="CD123" s="2283"/>
      <c r="CE123" s="2283"/>
      <c r="CF123" s="2283"/>
      <c r="CG123" s="2283"/>
      <c r="CH123" s="2283"/>
      <c r="CI123" s="2283"/>
      <c r="CJ123" s="2283"/>
      <c r="CK123" s="2283"/>
      <c r="CL123" s="2283"/>
      <c r="CM123" s="2283"/>
      <c r="CN123" s="2283"/>
      <c r="CO123" s="2283"/>
      <c r="CP123" s="2283"/>
      <c r="CQ123" s="2283"/>
      <c r="CR123" s="2283"/>
      <c r="CS123" s="2283"/>
      <c r="CT123" s="2283"/>
      <c r="CU123" s="2283"/>
      <c r="CV123" s="2283"/>
      <c r="CW123" s="2283"/>
      <c r="CX123" s="2283"/>
      <c r="CY123" s="2283"/>
      <c r="CZ123" s="2191"/>
    </row>
    <row r="124" s="693" customFormat="true" ht="15" customHeight="true" x14ac:dyDescent="0.2">
      <c r="A124" s="2805" t="s">
        <v>50</v>
      </c>
      <c r="B124" s="1730" t="s">
        <v>15</v>
      </c>
      <c r="C124" s="1659">
        <f>C122*'DHS16'!C129/100</f>
        <v>4.6135028791370862</v>
      </c>
      <c r="D124" s="1665">
        <f>D122*'DHS16'!D129/100</f>
        <v>10.179749501362574</v>
      </c>
      <c r="E124" s="1665">
        <f>E122*'DHS16'!E129/100</f>
        <v>21.715640315916463</v>
      </c>
      <c r="F124" s="1665">
        <f>F122*'DHS16'!F129/100</f>
        <v>54.850952454100977</v>
      </c>
      <c r="G124" s="1666">
        <f>G122*'DHS16'!G129/100</f>
        <v>85.630429266214108</v>
      </c>
      <c r="H124" s="1667">
        <f>H122*'DHS16'!H129/100</f>
        <v>33.118821965281299</v>
      </c>
      <c r="I124" s="1665">
        <f>I122*'DHS16'!I129/100</f>
        <v>50.669058842958577</v>
      </c>
      <c r="J124" s="1665">
        <f>J122*'DHS16'!J129/100</f>
        <v>59.330538510061864</v>
      </c>
      <c r="K124" s="1665">
        <f>K122*'DHS16'!K129/100</f>
        <v>72.938476117880114</v>
      </c>
      <c r="L124" s="1668">
        <f>L122*'DHS16'!L129/100</f>
        <v>92.525993914042772</v>
      </c>
      <c r="M124" s="1659">
        <f>M122*'DHS16'!M129/100</f>
        <v>5.1514373580949986</v>
      </c>
      <c r="N124" s="1665">
        <f>N122*'DHS16'!N129/100</f>
        <v>6.4187190408153878</v>
      </c>
      <c r="O124" s="1665">
        <f>O122*'DHS16'!O129/100</f>
        <v>11.4194153118492</v>
      </c>
      <c r="P124" s="1665">
        <f>P122*'DHS16'!P129/100</f>
        <v>15.436777602940545</v>
      </c>
      <c r="Q124" s="1666">
        <f>Q122*'DHS16'!Q129/100</f>
        <v>37.508262959548603</v>
      </c>
      <c r="R124" s="1667">
        <f>R122*'DHS16'!R129/100</f>
        <v>20.921776909996737</v>
      </c>
      <c r="S124" s="1665">
        <f>S122*'DHS16'!S129/100</f>
        <v>57.415703288580254</v>
      </c>
      <c r="T124" s="1665">
        <f>T122*'DHS16'!T129/100</f>
        <v>24.96534149258806</v>
      </c>
      <c r="U124" s="1668">
        <f>U122*'DHS16'!U129/100</f>
        <v>15.000912961462422</v>
      </c>
      <c r="V124" s="664"/>
      <c r="W124" s="664"/>
      <c r="X124" s="664"/>
      <c r="Y124" s="664"/>
      <c r="Z124" s="664"/>
      <c r="AA124" s="664"/>
      <c r="AB124" s="664"/>
      <c r="AC124" s="664"/>
      <c r="AD124" s="664"/>
      <c r="AE124" s="664"/>
      <c r="AF124" s="664"/>
      <c r="AG124" s="664"/>
      <c r="AH124" s="664"/>
      <c r="AI124" s="664"/>
      <c r="AJ124" s="664"/>
      <c r="AK124" s="664"/>
      <c r="AL124" s="664"/>
      <c r="AM124" s="664"/>
      <c r="AN124" s="664"/>
      <c r="AO124" s="664"/>
      <c r="AP124" s="664"/>
      <c r="AQ124" s="664"/>
      <c r="AR124" s="664"/>
      <c r="AS124" s="664"/>
      <c r="AT124" s="664"/>
      <c r="AU124" s="664"/>
      <c r="AV124" s="664"/>
      <c r="AW124" s="664"/>
      <c r="AX124" s="664"/>
      <c r="AY124" s="664"/>
      <c r="AZ124" s="216"/>
      <c r="BA124" s="2611" t="s">
        <v>50</v>
      </c>
      <c r="BB124" s="156" t="s">
        <v>15</v>
      </c>
      <c r="BC124" s="369">
        <v>0</v>
      </c>
      <c r="BD124" s="373">
        <v>33.865496</v>
      </c>
      <c r="BE124" s="373">
        <v>159.23812599999997</v>
      </c>
      <c r="BF124" s="373">
        <v>614.90364100000022</v>
      </c>
      <c r="BG124" s="377">
        <v>2542.5600549999976</v>
      </c>
      <c r="BH124" s="381">
        <v>189.95936599999999</v>
      </c>
      <c r="BI124" s="373">
        <v>304.39131099999997</v>
      </c>
      <c r="BJ124" s="373">
        <v>362.49992899999995</v>
      </c>
      <c r="BK124" s="373">
        <v>706.38151699999992</v>
      </c>
      <c r="BL124" s="377">
        <v>1667.7481400000006</v>
      </c>
      <c r="BM124" s="381">
        <v>0</v>
      </c>
      <c r="BN124" s="373">
        <v>7.5444899999999997</v>
      </c>
      <c r="BO124" s="373">
        <v>1.6313299999999999</v>
      </c>
      <c r="BP124" s="373">
        <v>40.156163999999997</v>
      </c>
      <c r="BQ124" s="377">
        <v>70.255070999999987</v>
      </c>
      <c r="BR124" s="381">
        <v>294.69467300000002</v>
      </c>
      <c r="BS124" s="373">
        <v>1952.0137259999999</v>
      </c>
      <c r="BT124" s="373">
        <v>806.7808829999999</v>
      </c>
      <c r="BU124" s="2278">
        <v>297.07803599999977</v>
      </c>
      <c r="BV124" s="2282"/>
      <c r="BW124" s="2282"/>
      <c r="BX124" s="2282"/>
      <c r="BY124" s="2283"/>
      <c r="BZ124" s="2283"/>
      <c r="CA124" s="2283"/>
      <c r="CB124" s="2283"/>
      <c r="CC124" s="2283"/>
      <c r="CD124" s="2283"/>
      <c r="CE124" s="2283"/>
      <c r="CF124" s="2283"/>
      <c r="CG124" s="2283"/>
      <c r="CH124" s="2283"/>
      <c r="CI124" s="2283"/>
      <c r="CJ124" s="2283"/>
      <c r="CK124" s="2283"/>
      <c r="CL124" s="2283"/>
      <c r="CM124" s="2283"/>
      <c r="CN124" s="2283"/>
      <c r="CO124" s="2283"/>
      <c r="CP124" s="2283"/>
      <c r="CQ124" s="2283"/>
      <c r="CR124" s="2283"/>
      <c r="CS124" s="2283"/>
      <c r="CT124" s="2283"/>
      <c r="CU124" s="2283"/>
      <c r="CV124" s="2283"/>
      <c r="CW124" s="2283"/>
      <c r="CX124" s="2283"/>
      <c r="CY124" s="2283"/>
      <c r="CZ124" s="2191"/>
    </row>
    <row r="125" s="693" customFormat="true" ht="15" customHeight="true" x14ac:dyDescent="0.2">
      <c r="A125" s="2805"/>
      <c r="B125" s="1730" t="s">
        <v>16</v>
      </c>
      <c r="C125" s="1659">
        <f>C122*'DHS16'!C128/100</f>
        <v>1.7471585688829014</v>
      </c>
      <c r="D125" s="1665">
        <f>D122*'DHS16'!D128/100</f>
        <v>5.3200020829816301</v>
      </c>
      <c r="E125" s="1665">
        <f>E122*'DHS16'!E128/100</f>
        <v>14.955174346432241</v>
      </c>
      <c r="F125" s="1665">
        <f>F122*'DHS16'!F128/100</f>
        <v>28.225862213080472</v>
      </c>
      <c r="G125" s="1666">
        <f>G122*'DHS16'!G128/100</f>
        <v>11.898623859951394</v>
      </c>
      <c r="H125" s="1667">
        <f>H122*'DHS16'!H128/100</f>
        <v>30.746899030561138</v>
      </c>
      <c r="I125" s="1665">
        <f>I122*'DHS16'!I128/100</f>
        <v>37.297198583695632</v>
      </c>
      <c r="J125" s="1665">
        <f>J122*'DHS16'!J128/100</f>
        <v>36.050717229520657</v>
      </c>
      <c r="K125" s="1665">
        <f>K122*'DHS16'!K128/100</f>
        <v>24.780508822011473</v>
      </c>
      <c r="L125" s="1668">
        <f>L122*'DHS16'!L128/100</f>
        <v>6.6410105822670618</v>
      </c>
      <c r="M125" s="1659">
        <f>M122*'DHS16'!M128/100</f>
        <v>1.4457039406572474</v>
      </c>
      <c r="N125" s="1665">
        <f>N122*'DHS16'!N128/100</f>
        <v>1.9083331895337972</v>
      </c>
      <c r="O125" s="1665">
        <f>O122*'DHS16'!O128/100</f>
        <v>2.3274218501633768</v>
      </c>
      <c r="P125" s="1665">
        <f>P122*'DHS16'!P128/100</f>
        <v>4.1394762027172689</v>
      </c>
      <c r="Q125" s="1666">
        <f>Q122*'DHS16'!Q128/100</f>
        <v>9.6980739038553168</v>
      </c>
      <c r="R125" s="1667">
        <f>R122*'DHS16'!R128/100</f>
        <v>6.1274047552216651</v>
      </c>
      <c r="S125" s="1665">
        <f>S122*'DHS16'!S128/100</f>
        <v>36.033574638682246</v>
      </c>
      <c r="T125" s="1665">
        <f>T122*'DHS16'!T128/100</f>
        <v>12.71758058726642</v>
      </c>
      <c r="U125" s="1668">
        <f>U122*'DHS16'!U128/100</f>
        <v>13.199011293459046</v>
      </c>
      <c r="V125" s="664"/>
      <c r="W125" s="664"/>
      <c r="X125" s="664"/>
      <c r="Y125" s="664"/>
      <c r="Z125" s="664"/>
      <c r="AA125" s="664"/>
      <c r="AB125" s="664"/>
      <c r="AC125" s="664"/>
      <c r="AD125" s="664"/>
      <c r="AE125" s="664"/>
      <c r="AF125" s="664"/>
      <c r="AG125" s="664"/>
      <c r="AH125" s="664"/>
      <c r="AI125" s="664"/>
      <c r="AJ125" s="664"/>
      <c r="AK125" s="664"/>
      <c r="AL125" s="664"/>
      <c r="AM125" s="664"/>
      <c r="AN125" s="664"/>
      <c r="AO125" s="664"/>
      <c r="AP125" s="664"/>
      <c r="AQ125" s="664"/>
      <c r="AR125" s="664"/>
      <c r="AS125" s="664"/>
      <c r="AT125" s="664"/>
      <c r="AU125" s="664"/>
      <c r="AV125" s="664"/>
      <c r="AW125" s="664"/>
      <c r="AX125" s="664"/>
      <c r="AY125" s="664"/>
      <c r="AZ125" s="216"/>
      <c r="BA125" s="2611"/>
      <c r="BB125" s="156" t="s">
        <v>16</v>
      </c>
      <c r="BC125" s="369">
        <v>34.480708</v>
      </c>
      <c r="BD125" s="373">
        <v>273.7945049999999</v>
      </c>
      <c r="BE125" s="373">
        <v>551.44019500000002</v>
      </c>
      <c r="BF125" s="373">
        <v>1669.1489179999985</v>
      </c>
      <c r="BG125" s="377">
        <v>2252.6842169999991</v>
      </c>
      <c r="BH125" s="381">
        <v>442.16021800000021</v>
      </c>
      <c r="BI125" s="373">
        <v>727.90867800000092</v>
      </c>
      <c r="BJ125" s="373">
        <v>897.26905200000044</v>
      </c>
      <c r="BK125" s="373">
        <v>1116.9095990000001</v>
      </c>
      <c r="BL125" s="377">
        <v>780.67235699999981</v>
      </c>
      <c r="BM125" s="381">
        <v>4.660749</v>
      </c>
      <c r="BN125" s="373">
        <v>73.574146999999996</v>
      </c>
      <c r="BO125" s="373">
        <v>122.41944499999995</v>
      </c>
      <c r="BP125" s="373">
        <v>137.267515</v>
      </c>
      <c r="BQ125" s="377">
        <v>478.70678300000026</v>
      </c>
      <c r="BR125" s="381">
        <v>240.93855199999985</v>
      </c>
      <c r="BS125" s="373">
        <v>2727.188346999998</v>
      </c>
      <c r="BT125" s="373">
        <v>1192.1564669999998</v>
      </c>
      <c r="BU125" s="2278">
        <v>621.26517699999908</v>
      </c>
      <c r="BV125" s="2282"/>
      <c r="BW125" s="2282"/>
      <c r="BX125" s="2282"/>
      <c r="BY125" s="2283"/>
      <c r="BZ125" s="2283"/>
      <c r="CA125" s="2283"/>
      <c r="CB125" s="2283"/>
      <c r="CC125" s="2283"/>
      <c r="CD125" s="2283"/>
      <c r="CE125" s="2283"/>
      <c r="CF125" s="2283"/>
      <c r="CG125" s="2283"/>
      <c r="CH125" s="2283"/>
      <c r="CI125" s="2283"/>
      <c r="CJ125" s="2283"/>
      <c r="CK125" s="2283"/>
      <c r="CL125" s="2283"/>
      <c r="CM125" s="2283"/>
      <c r="CN125" s="2283"/>
      <c r="CO125" s="2283"/>
      <c r="CP125" s="2283"/>
      <c r="CQ125" s="2283"/>
      <c r="CR125" s="2283"/>
      <c r="CS125" s="2283"/>
      <c r="CT125" s="2283"/>
      <c r="CU125" s="2283"/>
      <c r="CV125" s="2283"/>
      <c r="CW125" s="2283"/>
      <c r="CX125" s="2283"/>
      <c r="CY125" s="2283"/>
      <c r="CZ125" s="2191"/>
    </row>
    <row r="126" s="693" customFormat="true" ht="15" customHeight="true" x14ac:dyDescent="0.2">
      <c r="A126" s="2805"/>
      <c r="B126" s="1730" t="s">
        <v>22</v>
      </c>
      <c r="C126" s="1659">
        <f>100-(C124+C125+C127)</f>
        <v>12.916765373502869</v>
      </c>
      <c r="D126" s="1665">
        <f t="shared" ref="D126:U126" si="2">100-(D124+D125+D127)</f>
        <v>23.710048042271495</v>
      </c>
      <c r="E126" s="1665">
        <f t="shared" si="2"/>
        <v>26.760567745271601</v>
      </c>
      <c r="F126" s="1665">
        <f t="shared" si="2"/>
        <v>12.878104551682483</v>
      </c>
      <c r="G126" s="1666">
        <f t="shared" si="2"/>
        <v>2.1718044707187403</v>
      </c>
      <c r="H126" s="1667">
        <f t="shared" si="2"/>
        <v>20.577157727409187</v>
      </c>
      <c r="I126" s="1665">
        <f t="shared" si="2"/>
        <v>11.130981020894708</v>
      </c>
      <c r="J126" s="1665">
        <f t="shared" si="2"/>
        <v>4.0202438087520989</v>
      </c>
      <c r="K126" s="1665">
        <f t="shared" si="2"/>
        <v>2.281015060108416</v>
      </c>
      <c r="L126" s="1668">
        <f t="shared" si="2"/>
        <v>0.83299550369017084</v>
      </c>
      <c r="M126" s="1659">
        <f t="shared" si="2"/>
        <v>10.905362174450715</v>
      </c>
      <c r="N126" s="1665">
        <f t="shared" si="2"/>
        <v>16.608245192290624</v>
      </c>
      <c r="O126" s="1665">
        <f t="shared" si="2"/>
        <v>24.037483695195093</v>
      </c>
      <c r="P126" s="1665">
        <f t="shared" si="2"/>
        <v>29.848151034435944</v>
      </c>
      <c r="Q126" s="1666">
        <f t="shared" si="2"/>
        <v>24.791343412895998</v>
      </c>
      <c r="R126" s="1667">
        <f t="shared" si="2"/>
        <v>15.238994384796172</v>
      </c>
      <c r="S126" s="1665">
        <f t="shared" si="2"/>
        <v>5.7834109065370285</v>
      </c>
      <c r="T126" s="1665">
        <f t="shared" si="2"/>
        <v>22.896903563829369</v>
      </c>
      <c r="U126" s="1668">
        <f t="shared" si="2"/>
        <v>14.942334464173257</v>
      </c>
      <c r="V126" s="664"/>
      <c r="W126" s="664"/>
      <c r="X126" s="664"/>
      <c r="Y126" s="664"/>
      <c r="Z126" s="664"/>
      <c r="AA126" s="664"/>
      <c r="AB126" s="664"/>
      <c r="AC126" s="664"/>
      <c r="AD126" s="664"/>
      <c r="AE126" s="664"/>
      <c r="AF126" s="664"/>
      <c r="AG126" s="664"/>
      <c r="AH126" s="664"/>
      <c r="AI126" s="664"/>
      <c r="AJ126" s="664"/>
      <c r="AK126" s="664"/>
      <c r="AL126" s="664"/>
      <c r="AM126" s="664"/>
      <c r="AN126" s="664"/>
      <c r="AO126" s="664"/>
      <c r="AP126" s="664"/>
      <c r="AQ126" s="664"/>
      <c r="AR126" s="664"/>
      <c r="AS126" s="664"/>
      <c r="AT126" s="664"/>
      <c r="AU126" s="664"/>
      <c r="AV126" s="664"/>
      <c r="AW126" s="664"/>
      <c r="AX126" s="664"/>
      <c r="AY126" s="664"/>
      <c r="AZ126" s="216"/>
      <c r="BA126" s="2611"/>
      <c r="BB126" s="156" t="s">
        <v>22</v>
      </c>
      <c r="BC126" s="369">
        <v>310.19416699999994</v>
      </c>
      <c r="BD126" s="373">
        <v>581.75983900000062</v>
      </c>
      <c r="BE126" s="373">
        <v>549.42521099999999</v>
      </c>
      <c r="BF126" s="373">
        <v>542.91634899999985</v>
      </c>
      <c r="BG126" s="377">
        <v>316.47276000000005</v>
      </c>
      <c r="BH126" s="381">
        <v>350.31943100000001</v>
      </c>
      <c r="BI126" s="373">
        <v>254.57061100000007</v>
      </c>
      <c r="BJ126" s="373">
        <v>269.66996199999994</v>
      </c>
      <c r="BK126" s="373">
        <v>109.90766600000002</v>
      </c>
      <c r="BL126" s="377">
        <v>53.234669999999994</v>
      </c>
      <c r="BM126" s="381">
        <v>169.78386600000005</v>
      </c>
      <c r="BN126" s="373">
        <v>242.14904100000004</v>
      </c>
      <c r="BO126" s="373">
        <v>345.54153700000001</v>
      </c>
      <c r="BP126" s="373">
        <v>261.44912800000009</v>
      </c>
      <c r="BQ126" s="377">
        <v>244.14241399999995</v>
      </c>
      <c r="BR126" s="381">
        <v>683.64042999999992</v>
      </c>
      <c r="BS126" s="373">
        <v>400.48651500000005</v>
      </c>
      <c r="BT126" s="373">
        <v>801.50990900000102</v>
      </c>
      <c r="BU126" s="2278">
        <v>415.13147199999986</v>
      </c>
      <c r="BV126" s="2282"/>
      <c r="BW126" s="2282"/>
      <c r="BX126" s="2282"/>
      <c r="BY126" s="2283"/>
      <c r="BZ126" s="2283"/>
      <c r="CA126" s="2283"/>
      <c r="CB126" s="2283"/>
      <c r="CC126" s="2283"/>
      <c r="CD126" s="2283"/>
      <c r="CE126" s="2283"/>
      <c r="CF126" s="2283"/>
      <c r="CG126" s="2283"/>
      <c r="CH126" s="2283"/>
      <c r="CI126" s="2283"/>
      <c r="CJ126" s="2283"/>
      <c r="CK126" s="2283"/>
      <c r="CL126" s="2283"/>
      <c r="CM126" s="2283"/>
      <c r="CN126" s="2283"/>
      <c r="CO126" s="2283"/>
      <c r="CP126" s="2283"/>
      <c r="CQ126" s="2283"/>
      <c r="CR126" s="2283"/>
      <c r="CS126" s="2283"/>
      <c r="CT126" s="2283"/>
      <c r="CU126" s="2283"/>
      <c r="CV126" s="2283"/>
      <c r="CW126" s="2283"/>
      <c r="CX126" s="2283"/>
      <c r="CY126" s="2283"/>
      <c r="CZ126" s="2191"/>
    </row>
    <row r="127" s="693" customFormat="true" ht="15" customHeight="true" x14ac:dyDescent="0.2">
      <c r="A127" s="2805"/>
      <c r="B127" s="1730" t="s">
        <v>19</v>
      </c>
      <c r="C127" s="1659">
        <f>C161</f>
        <v>80.722573178477148</v>
      </c>
      <c r="D127" s="1665">
        <f t="shared" ref="D127:U127" si="3">D161</f>
        <v>60.790200373384309</v>
      </c>
      <c r="E127" s="1665">
        <f t="shared" si="3"/>
        <v>36.568617592379702</v>
      </c>
      <c r="F127" s="1665">
        <f t="shared" si="3"/>
        <v>4.0450807811360683</v>
      </c>
      <c r="G127" s="1666">
        <f t="shared" si="3"/>
        <v>0.29914240311575324</v>
      </c>
      <c r="H127" s="1667">
        <f t="shared" si="3"/>
        <v>15.557121276748376</v>
      </c>
      <c r="I127" s="1665">
        <f t="shared" si="3"/>
        <v>0.90276155245108347</v>
      </c>
      <c r="J127" s="1665">
        <f t="shared" si="3"/>
        <v>0.59850045166539201</v>
      </c>
      <c r="K127" s="1665">
        <f t="shared" si="3"/>
        <v>0</v>
      </c>
      <c r="L127" s="1668">
        <f t="shared" si="3"/>
        <v>0</v>
      </c>
      <c r="M127" s="1659">
        <f t="shared" si="3"/>
        <v>82.497496526797036</v>
      </c>
      <c r="N127" s="1665">
        <f t="shared" si="3"/>
        <v>75.064702577360194</v>
      </c>
      <c r="O127" s="1665">
        <f t="shared" si="3"/>
        <v>62.215679142792332</v>
      </c>
      <c r="P127" s="1665">
        <f t="shared" si="3"/>
        <v>50.575595159906243</v>
      </c>
      <c r="Q127" s="1666">
        <f t="shared" si="3"/>
        <v>28.002319723700086</v>
      </c>
      <c r="R127" s="1667">
        <f t="shared" si="3"/>
        <v>57.71182394998543</v>
      </c>
      <c r="S127" s="1665">
        <f t="shared" si="3"/>
        <v>0.76731116620046813</v>
      </c>
      <c r="T127" s="1665">
        <f t="shared" si="3"/>
        <v>39.420174356316146</v>
      </c>
      <c r="U127" s="1668">
        <f t="shared" si="3"/>
        <v>56.85774128090528</v>
      </c>
      <c r="V127" s="664"/>
      <c r="W127" s="664"/>
      <c r="X127" s="664"/>
      <c r="Y127" s="664"/>
      <c r="Z127" s="664"/>
      <c r="AA127" s="664"/>
      <c r="AB127" s="664"/>
      <c r="AC127" s="664"/>
      <c r="AD127" s="664"/>
      <c r="AE127" s="664"/>
      <c r="AF127" s="664"/>
      <c r="AG127" s="664"/>
      <c r="AH127" s="664"/>
      <c r="AI127" s="664"/>
      <c r="AJ127" s="664"/>
      <c r="AK127" s="664"/>
      <c r="AL127" s="664"/>
      <c r="AM127" s="664"/>
      <c r="AN127" s="664"/>
      <c r="AO127" s="664"/>
      <c r="AP127" s="664"/>
      <c r="AQ127" s="664"/>
      <c r="AR127" s="664"/>
      <c r="AS127" s="664"/>
      <c r="AT127" s="664"/>
      <c r="AU127" s="664"/>
      <c r="AV127" s="664"/>
      <c r="AW127" s="664"/>
      <c r="AX127" s="664"/>
      <c r="AY127" s="664"/>
      <c r="AZ127" s="216"/>
      <c r="BA127" s="2611"/>
      <c r="BB127" s="156" t="s">
        <v>19</v>
      </c>
      <c r="BC127" s="369">
        <v>37.631490000000007</v>
      </c>
      <c r="BD127" s="373">
        <v>21.043582999999998</v>
      </c>
      <c r="BE127" s="373">
        <v>48.642068999999999</v>
      </c>
      <c r="BF127" s="373">
        <v>39.119774000000007</v>
      </c>
      <c r="BG127" s="377">
        <v>2.6558609999999998</v>
      </c>
      <c r="BH127" s="381">
        <v>36.459306000000005</v>
      </c>
      <c r="BI127" s="373">
        <v>21.531714000000001</v>
      </c>
      <c r="BJ127" s="373">
        <v>0</v>
      </c>
      <c r="BK127" s="373">
        <v>0</v>
      </c>
      <c r="BL127" s="377">
        <v>2.6558609999999998</v>
      </c>
      <c r="BM127" s="381">
        <v>28.272902000000002</v>
      </c>
      <c r="BN127" s="373">
        <v>16.76501</v>
      </c>
      <c r="BO127" s="373">
        <v>4.6252630000000003</v>
      </c>
      <c r="BP127" s="373">
        <v>27.898133000000001</v>
      </c>
      <c r="BQ127" s="377">
        <v>10.884588000000001</v>
      </c>
      <c r="BR127" s="381">
        <v>107.82822400000003</v>
      </c>
      <c r="BS127" s="373">
        <v>6.1970089999999995</v>
      </c>
      <c r="BT127" s="373">
        <v>21.124572000000001</v>
      </c>
      <c r="BU127" s="2278">
        <v>13.942971999999999</v>
      </c>
      <c r="BV127" s="2282"/>
      <c r="BW127" s="2282"/>
      <c r="BX127" s="2282"/>
      <c r="BY127" s="2283"/>
      <c r="BZ127" s="2283"/>
      <c r="CA127" s="2283"/>
      <c r="CB127" s="2283"/>
      <c r="CC127" s="2283"/>
      <c r="CD127" s="2283"/>
      <c r="CE127" s="2283"/>
      <c r="CF127" s="2283"/>
      <c r="CG127" s="2283"/>
      <c r="CH127" s="2283"/>
      <c r="CI127" s="2283"/>
      <c r="CJ127" s="2283"/>
      <c r="CK127" s="2283"/>
      <c r="CL127" s="2283"/>
      <c r="CM127" s="2283"/>
      <c r="CN127" s="2283"/>
      <c r="CO127" s="2283"/>
      <c r="CP127" s="2283"/>
      <c r="CQ127" s="2283"/>
      <c r="CR127" s="2283"/>
      <c r="CS127" s="2283"/>
      <c r="CT127" s="2283"/>
      <c r="CU127" s="2283"/>
      <c r="CV127" s="2283"/>
      <c r="CW127" s="2283"/>
      <c r="CX127" s="2283"/>
      <c r="CY127" s="2283"/>
      <c r="CZ127" s="2191"/>
    </row>
    <row r="128" s="693" customFormat="true" ht="15" customHeight="true" x14ac:dyDescent="0.2">
      <c r="A128" s="2805" t="s">
        <v>170</v>
      </c>
      <c r="B128" s="1730" t="s">
        <v>49</v>
      </c>
      <c r="C128" s="1506" t="s">
        <v>35</v>
      </c>
      <c r="D128" s="1511" t="s">
        <v>35</v>
      </c>
      <c r="E128" s="1511" t="s">
        <v>35</v>
      </c>
      <c r="F128" s="1511" t="s">
        <v>35</v>
      </c>
      <c r="G128" s="1516" t="s">
        <v>35</v>
      </c>
      <c r="H128" s="1521" t="s">
        <v>35</v>
      </c>
      <c r="I128" s="1511" t="s">
        <v>35</v>
      </c>
      <c r="J128" s="1511" t="s">
        <v>35</v>
      </c>
      <c r="K128" s="1511" t="s">
        <v>35</v>
      </c>
      <c r="L128" s="1526" t="s">
        <v>35</v>
      </c>
      <c r="M128" s="1506" t="s">
        <v>35</v>
      </c>
      <c r="N128" s="1511" t="s">
        <v>35</v>
      </c>
      <c r="O128" s="1511" t="s">
        <v>35</v>
      </c>
      <c r="P128" s="1511" t="s">
        <v>35</v>
      </c>
      <c r="Q128" s="1516" t="s">
        <v>35</v>
      </c>
      <c r="R128" s="1521" t="s">
        <v>35</v>
      </c>
      <c r="S128" s="1511" t="s">
        <v>35</v>
      </c>
      <c r="T128" s="1511" t="s">
        <v>35</v>
      </c>
      <c r="U128" s="1526" t="s">
        <v>35</v>
      </c>
      <c r="V128" s="664"/>
      <c r="W128" s="664"/>
      <c r="X128" s="664"/>
      <c r="Y128" s="664"/>
      <c r="Z128" s="664"/>
      <c r="AA128" s="664"/>
      <c r="AB128" s="664"/>
      <c r="AC128" s="664"/>
      <c r="AD128" s="664"/>
      <c r="AE128" s="664"/>
      <c r="AF128" s="664"/>
      <c r="AG128" s="664"/>
      <c r="AH128" s="664"/>
      <c r="AI128" s="664"/>
      <c r="AJ128" s="664"/>
      <c r="AK128" s="664"/>
      <c r="AL128" s="664"/>
      <c r="AM128" s="664"/>
      <c r="AN128" s="664"/>
      <c r="AO128" s="664"/>
      <c r="AP128" s="664"/>
      <c r="AQ128" s="664"/>
      <c r="AR128" s="664"/>
      <c r="AS128" s="664"/>
      <c r="AT128" s="664"/>
      <c r="AU128" s="664"/>
      <c r="AV128" s="664"/>
      <c r="AW128" s="664"/>
      <c r="AX128" s="664"/>
      <c r="AY128" s="664"/>
      <c r="AZ128" s="216"/>
      <c r="BA128" s="2611" t="s">
        <v>107</v>
      </c>
      <c r="BB128" s="156" t="s">
        <v>49</v>
      </c>
      <c r="BC128" s="1204" t="s">
        <v>35</v>
      </c>
      <c r="BD128" s="1224" t="s">
        <v>35</v>
      </c>
      <c r="BE128" s="1224" t="s">
        <v>35</v>
      </c>
      <c r="BF128" s="1224" t="s">
        <v>35</v>
      </c>
      <c r="BG128" s="1245" t="s">
        <v>35</v>
      </c>
      <c r="BH128" s="1266" t="s">
        <v>35</v>
      </c>
      <c r="BI128" s="1224" t="s">
        <v>35</v>
      </c>
      <c r="BJ128" s="1224" t="s">
        <v>35</v>
      </c>
      <c r="BK128" s="1224" t="s">
        <v>35</v>
      </c>
      <c r="BL128" s="1245" t="s">
        <v>35</v>
      </c>
      <c r="BM128" s="1266" t="s">
        <v>35</v>
      </c>
      <c r="BN128" s="1224" t="s">
        <v>35</v>
      </c>
      <c r="BO128" s="1224" t="s">
        <v>35</v>
      </c>
      <c r="BP128" s="1224" t="s">
        <v>35</v>
      </c>
      <c r="BQ128" s="1245" t="s">
        <v>35</v>
      </c>
      <c r="BR128" s="1266" t="s">
        <v>35</v>
      </c>
      <c r="BS128" s="1224" t="s">
        <v>35</v>
      </c>
      <c r="BT128" s="1224" t="s">
        <v>35</v>
      </c>
      <c r="BU128" s="2134" t="s">
        <v>35</v>
      </c>
      <c r="BV128" s="2190"/>
      <c r="BW128" s="2190"/>
      <c r="BX128" s="2190"/>
      <c r="BY128" s="2191"/>
      <c r="BZ128" s="2191"/>
      <c r="CA128" s="2191"/>
      <c r="CB128" s="2191"/>
      <c r="CC128" s="2191"/>
      <c r="CD128" s="2191"/>
      <c r="CE128" s="2191"/>
      <c r="CF128" s="2191"/>
      <c r="CG128" s="2191"/>
      <c r="CH128" s="2191"/>
      <c r="CI128" s="2191"/>
      <c r="CJ128" s="2191"/>
      <c r="CK128" s="2191"/>
      <c r="CL128" s="2191"/>
      <c r="CM128" s="2191"/>
      <c r="CN128" s="2191"/>
      <c r="CO128" s="2191"/>
      <c r="CP128" s="2191"/>
      <c r="CQ128" s="2191"/>
      <c r="CR128" s="2191"/>
      <c r="CS128" s="2191"/>
      <c r="CT128" s="2191"/>
      <c r="CU128" s="2191"/>
      <c r="CV128" s="2191"/>
      <c r="CW128" s="2191"/>
      <c r="CX128" s="2191"/>
      <c r="CY128" s="2191"/>
      <c r="CZ128" s="2191"/>
    </row>
    <row r="129" s="693" customFormat="true" ht="15" customHeight="true" x14ac:dyDescent="0.2">
      <c r="A129" s="2806"/>
      <c r="B129" s="1731" t="s">
        <v>48</v>
      </c>
      <c r="C129" s="1507" t="s">
        <v>35</v>
      </c>
      <c r="D129" s="1512" t="s">
        <v>35</v>
      </c>
      <c r="E129" s="1512" t="s">
        <v>35</v>
      </c>
      <c r="F129" s="1512" t="s">
        <v>35</v>
      </c>
      <c r="G129" s="1517" t="s">
        <v>35</v>
      </c>
      <c r="H129" s="1522" t="s">
        <v>35</v>
      </c>
      <c r="I129" s="1512" t="s">
        <v>35</v>
      </c>
      <c r="J129" s="1512" t="s">
        <v>35</v>
      </c>
      <c r="K129" s="1512" t="s">
        <v>35</v>
      </c>
      <c r="L129" s="1527" t="s">
        <v>35</v>
      </c>
      <c r="M129" s="1507" t="s">
        <v>35</v>
      </c>
      <c r="N129" s="1512" t="s">
        <v>35</v>
      </c>
      <c r="O129" s="1512" t="s">
        <v>35</v>
      </c>
      <c r="P129" s="1512" t="s">
        <v>35</v>
      </c>
      <c r="Q129" s="1517" t="s">
        <v>35</v>
      </c>
      <c r="R129" s="1522" t="s">
        <v>35</v>
      </c>
      <c r="S129" s="1512" t="s">
        <v>35</v>
      </c>
      <c r="T129" s="1512" t="s">
        <v>35</v>
      </c>
      <c r="U129" s="1527" t="s">
        <v>35</v>
      </c>
      <c r="V129" s="664"/>
      <c r="W129" s="664"/>
      <c r="X129" s="664"/>
      <c r="Y129" s="664"/>
      <c r="Z129" s="664"/>
      <c r="AA129" s="664"/>
      <c r="AB129" s="664"/>
      <c r="AC129" s="664"/>
      <c r="AD129" s="664"/>
      <c r="AE129" s="664"/>
      <c r="AF129" s="664"/>
      <c r="AG129" s="664"/>
      <c r="AH129" s="664"/>
      <c r="AI129" s="664"/>
      <c r="AJ129" s="664"/>
      <c r="AK129" s="664"/>
      <c r="AL129" s="664"/>
      <c r="AM129" s="664"/>
      <c r="AN129" s="664"/>
      <c r="AO129" s="664"/>
      <c r="AP129" s="664"/>
      <c r="AQ129" s="664"/>
      <c r="AR129" s="664"/>
      <c r="AS129" s="664"/>
      <c r="AT129" s="664"/>
      <c r="AU129" s="664"/>
      <c r="AV129" s="664"/>
      <c r="AW129" s="664"/>
      <c r="AX129" s="664"/>
      <c r="AY129" s="664"/>
      <c r="AZ129" s="216"/>
      <c r="BA129" s="2612"/>
      <c r="BB129" s="157" t="s">
        <v>48</v>
      </c>
      <c r="BC129" s="1205" t="s">
        <v>35</v>
      </c>
      <c r="BD129" s="1225" t="s">
        <v>35</v>
      </c>
      <c r="BE129" s="1225" t="s">
        <v>35</v>
      </c>
      <c r="BF129" s="1225" t="s">
        <v>35</v>
      </c>
      <c r="BG129" s="1246" t="s">
        <v>35</v>
      </c>
      <c r="BH129" s="1267" t="s">
        <v>35</v>
      </c>
      <c r="BI129" s="1225" t="s">
        <v>35</v>
      </c>
      <c r="BJ129" s="1225" t="s">
        <v>35</v>
      </c>
      <c r="BK129" s="1225" t="s">
        <v>35</v>
      </c>
      <c r="BL129" s="1246" t="s">
        <v>35</v>
      </c>
      <c r="BM129" s="1267" t="s">
        <v>35</v>
      </c>
      <c r="BN129" s="1225" t="s">
        <v>35</v>
      </c>
      <c r="BO129" s="1225" t="s">
        <v>35</v>
      </c>
      <c r="BP129" s="1225" t="s">
        <v>35</v>
      </c>
      <c r="BQ129" s="1246" t="s">
        <v>35</v>
      </c>
      <c r="BR129" s="1267" t="s">
        <v>35</v>
      </c>
      <c r="BS129" s="1225" t="s">
        <v>35</v>
      </c>
      <c r="BT129" s="1225" t="s">
        <v>35</v>
      </c>
      <c r="BU129" s="2135" t="s">
        <v>35</v>
      </c>
      <c r="BV129" s="2192"/>
      <c r="BW129" s="2192"/>
      <c r="BX129" s="2192"/>
      <c r="BY129" s="2193"/>
      <c r="BZ129" s="2193"/>
      <c r="CA129" s="2193"/>
      <c r="CB129" s="2193"/>
      <c r="CC129" s="2193"/>
      <c r="CD129" s="2193"/>
      <c r="CE129" s="2193"/>
      <c r="CF129" s="2193"/>
      <c r="CG129" s="2193"/>
      <c r="CH129" s="2193"/>
      <c r="CI129" s="2193"/>
      <c r="CJ129" s="2193"/>
      <c r="CK129" s="2193"/>
      <c r="CL129" s="2193"/>
      <c r="CM129" s="2193"/>
      <c r="CN129" s="2193"/>
      <c r="CO129" s="2193"/>
      <c r="CP129" s="2193"/>
      <c r="CQ129" s="2193"/>
      <c r="CR129" s="2193"/>
      <c r="CS129" s="2193"/>
      <c r="CT129" s="2193"/>
      <c r="CU129" s="2193"/>
      <c r="CV129" s="2193"/>
      <c r="CW129" s="2193"/>
      <c r="CX129" s="2193"/>
      <c r="CY129" s="2193"/>
      <c r="CZ129" s="2193"/>
    </row>
    <row r="130" s="131" customFormat="true" ht="15" hidden="true" customHeight="true" x14ac:dyDescent="0.2">
      <c r="A130" s="2534" t="s">
        <v>47</v>
      </c>
      <c r="B130" s="248" t="s">
        <v>42</v>
      </c>
      <c r="C130" s="254"/>
      <c r="D130" s="255"/>
      <c r="E130" s="255"/>
      <c r="F130" s="255"/>
      <c r="G130" s="256"/>
      <c r="H130" s="257"/>
      <c r="I130" s="255"/>
      <c r="J130" s="255"/>
      <c r="K130" s="255"/>
      <c r="L130" s="258"/>
      <c r="M130" s="254"/>
      <c r="N130" s="255"/>
      <c r="O130" s="255"/>
      <c r="P130" s="255"/>
      <c r="Q130" s="256"/>
      <c r="R130" s="257"/>
      <c r="S130" s="255"/>
      <c r="T130" s="255"/>
      <c r="U130" s="258"/>
      <c r="V130" s="664"/>
      <c r="W130" s="664"/>
      <c r="X130" s="664"/>
      <c r="Y130" s="664"/>
      <c r="Z130" s="664"/>
      <c r="AA130" s="664"/>
      <c r="AB130" s="664"/>
      <c r="AC130" s="664"/>
      <c r="AD130" s="664"/>
      <c r="AE130" s="664"/>
      <c r="AF130" s="664"/>
      <c r="AG130" s="664"/>
      <c r="AH130" s="664"/>
      <c r="AI130" s="664"/>
      <c r="AJ130" s="664"/>
      <c r="AK130" s="664"/>
      <c r="AL130" s="664"/>
      <c r="AM130" s="664"/>
      <c r="AN130" s="664"/>
      <c r="AO130" s="664"/>
      <c r="AP130" s="664"/>
      <c r="AQ130" s="664"/>
      <c r="AR130" s="664"/>
      <c r="AS130" s="664"/>
      <c r="AT130" s="664"/>
      <c r="AU130" s="664"/>
      <c r="AV130" s="664"/>
      <c r="AW130" s="664"/>
      <c r="AX130" s="664"/>
      <c r="AY130" s="664"/>
      <c r="AZ130" s="216"/>
      <c r="BB130" s="133"/>
      <c r="BV130" s="216"/>
      <c r="BW130" s="216"/>
      <c r="BX130" s="216"/>
      <c r="BY130" s="216"/>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535"/>
      <c r="B131" s="240" t="s">
        <v>46</v>
      </c>
      <c r="C131" s="259"/>
      <c r="D131" s="260"/>
      <c r="E131" s="260"/>
      <c r="F131" s="260"/>
      <c r="G131" s="261"/>
      <c r="H131" s="262"/>
      <c r="I131" s="260"/>
      <c r="J131" s="260"/>
      <c r="K131" s="260"/>
      <c r="L131" s="263"/>
      <c r="M131" s="259"/>
      <c r="N131" s="260"/>
      <c r="O131" s="260"/>
      <c r="P131" s="260"/>
      <c r="Q131" s="261"/>
      <c r="R131" s="262"/>
      <c r="S131" s="260"/>
      <c r="T131" s="260"/>
      <c r="U131" s="263"/>
      <c r="V131" s="664"/>
      <c r="W131" s="664"/>
      <c r="X131" s="664"/>
      <c r="Y131" s="664"/>
      <c r="Z131" s="664"/>
      <c r="AA131" s="664"/>
      <c r="AB131" s="664"/>
      <c r="AC131" s="664"/>
      <c r="AD131" s="664"/>
      <c r="AE131" s="664"/>
      <c r="AF131" s="664"/>
      <c r="AG131" s="664"/>
      <c r="AH131" s="664"/>
      <c r="AI131" s="664"/>
      <c r="AJ131" s="664"/>
      <c r="AK131" s="664"/>
      <c r="AL131" s="664"/>
      <c r="AM131" s="664"/>
      <c r="AN131" s="664"/>
      <c r="AO131" s="664"/>
      <c r="AP131" s="664"/>
      <c r="AQ131" s="664"/>
      <c r="AR131" s="664"/>
      <c r="AS131" s="664"/>
      <c r="AT131" s="664"/>
      <c r="AU131" s="664"/>
      <c r="AV131" s="664"/>
      <c r="AW131" s="664"/>
      <c r="AX131" s="664"/>
      <c r="AY131" s="664"/>
      <c r="AZ131" s="216"/>
      <c r="BB131" s="133"/>
      <c r="BV131" s="216"/>
      <c r="BW131" s="216"/>
      <c r="BX131" s="216"/>
      <c r="BY131" s="216"/>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536"/>
      <c r="B132" s="241" t="s">
        <v>46</v>
      </c>
      <c r="C132" s="264"/>
      <c r="D132" s="265"/>
      <c r="E132" s="265"/>
      <c r="F132" s="265"/>
      <c r="G132" s="266"/>
      <c r="H132" s="267"/>
      <c r="I132" s="265"/>
      <c r="J132" s="265"/>
      <c r="K132" s="265"/>
      <c r="L132" s="268"/>
      <c r="M132" s="264"/>
      <c r="N132" s="265"/>
      <c r="O132" s="265"/>
      <c r="P132" s="265"/>
      <c r="Q132" s="266"/>
      <c r="R132" s="2037"/>
      <c r="S132" s="2038"/>
      <c r="T132" s="2038"/>
      <c r="U132" s="2079"/>
      <c r="V132" s="664"/>
      <c r="W132" s="664"/>
      <c r="X132" s="664"/>
      <c r="Y132" s="664"/>
      <c r="Z132" s="664"/>
      <c r="AA132" s="664"/>
      <c r="AB132" s="664"/>
      <c r="AC132" s="664"/>
      <c r="AD132" s="664"/>
      <c r="AE132" s="664"/>
      <c r="AF132" s="664"/>
      <c r="AG132" s="664"/>
      <c r="AH132" s="664"/>
      <c r="AI132" s="664"/>
      <c r="AJ132" s="664"/>
      <c r="AK132" s="664"/>
      <c r="AL132" s="664"/>
      <c r="AM132" s="664"/>
      <c r="AN132" s="664"/>
      <c r="AO132" s="664"/>
      <c r="AP132" s="664"/>
      <c r="AQ132" s="664"/>
      <c r="AR132" s="664"/>
      <c r="AS132" s="664"/>
      <c r="AT132" s="664"/>
      <c r="AU132" s="664"/>
      <c r="AV132" s="664"/>
      <c r="AW132" s="664"/>
      <c r="AX132" s="664"/>
      <c r="AY132" s="664"/>
      <c r="AZ132" s="216"/>
      <c r="BB132" s="133"/>
      <c r="BV132" s="216"/>
      <c r="BW132" s="216"/>
      <c r="BX132" s="216"/>
      <c r="BY132" s="216"/>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693" customFormat="true" ht="15" customHeight="true" x14ac:dyDescent="0.2">
      <c r="A133" s="130"/>
      <c r="B133" s="188"/>
      <c r="C133" s="2543" t="s">
        <v>113</v>
      </c>
      <c r="D133" s="2544"/>
      <c r="E133" s="2544"/>
      <c r="F133" s="2544"/>
      <c r="G133" s="2545"/>
      <c r="H133" s="2807" t="s">
        <v>38</v>
      </c>
      <c r="I133" s="2771"/>
      <c r="J133" s="2771"/>
      <c r="K133" s="2771"/>
      <c r="L133" s="2772"/>
      <c r="M133" s="2770" t="s">
        <v>37</v>
      </c>
      <c r="N133" s="2771"/>
      <c r="O133" s="2771"/>
      <c r="P133" s="2771"/>
      <c r="Q133" s="2772"/>
      <c r="R133" s="2288" t="s">
        <v>137</v>
      </c>
      <c r="S133" s="2298"/>
      <c r="T133" s="2298"/>
      <c r="U133" s="2299"/>
      <c r="V133" s="312"/>
      <c r="W133" s="312"/>
      <c r="X133" s="664"/>
      <c r="Y133" s="664"/>
      <c r="Z133" s="664"/>
      <c r="AA133" s="664"/>
      <c r="AB133" s="664"/>
      <c r="AC133" s="664"/>
      <c r="AD133" s="664"/>
      <c r="AE133" s="664"/>
      <c r="AF133" s="664"/>
      <c r="AG133" s="664"/>
      <c r="AH133" s="664"/>
      <c r="AI133" s="664"/>
      <c r="AJ133" s="664"/>
      <c r="AK133" s="664"/>
      <c r="AL133" s="664"/>
      <c r="AM133" s="664"/>
      <c r="AN133" s="664"/>
      <c r="AO133" s="664"/>
      <c r="AP133" s="664"/>
      <c r="AQ133" s="664"/>
      <c r="AR133" s="664"/>
      <c r="AS133" s="664"/>
      <c r="AT133" s="664"/>
      <c r="AU133" s="664"/>
      <c r="AV133" s="664"/>
      <c r="AW133" s="664"/>
      <c r="AX133" s="664"/>
      <c r="AY133" s="664"/>
      <c r="AZ133" s="216"/>
      <c r="BA133" s="217" t="s">
        <v>127</v>
      </c>
      <c r="BB133" s="116" t="s">
        <v>97</v>
      </c>
      <c r="BC133" s="2613" t="s">
        <v>113</v>
      </c>
      <c r="BD133" s="2614"/>
      <c r="BE133" s="2614"/>
      <c r="BF133" s="2614"/>
      <c r="BG133" s="2615"/>
      <c r="BH133" s="2616" t="s">
        <v>38</v>
      </c>
      <c r="BI133" s="2614"/>
      <c r="BJ133" s="2614"/>
      <c r="BK133" s="2614"/>
      <c r="BL133" s="2615"/>
      <c r="BM133" s="2616" t="s">
        <v>37</v>
      </c>
      <c r="BN133" s="2614"/>
      <c r="BO133" s="2614"/>
      <c r="BP133" s="2614"/>
      <c r="BQ133" s="2617"/>
      <c r="BR133" s="2052" t="s">
        <v>137</v>
      </c>
      <c r="BS133" s="2053"/>
      <c r="BT133" s="2053"/>
      <c r="BU133" s="2053"/>
      <c r="BV133" s="2194"/>
      <c r="BW133" s="2194"/>
      <c r="BX133" s="2194"/>
      <c r="BY133" s="2195"/>
      <c r="BZ133" s="215"/>
      <c r="CA133" s="215"/>
      <c r="CB133" s="215"/>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693" customFormat="true" ht="24" x14ac:dyDescent="0.2">
      <c r="A134" s="189" t="s">
        <v>68</v>
      </c>
      <c r="B134" s="246"/>
      <c r="C134" s="282" t="s">
        <v>0</v>
      </c>
      <c r="D134" s="283" t="s">
        <v>1</v>
      </c>
      <c r="E134" s="283" t="s">
        <v>2</v>
      </c>
      <c r="F134" s="283" t="s">
        <v>3</v>
      </c>
      <c r="G134" s="284" t="s">
        <v>4</v>
      </c>
      <c r="H134" s="1579" t="s">
        <v>0</v>
      </c>
      <c r="I134" s="1547" t="s">
        <v>1</v>
      </c>
      <c r="J134" s="1547" t="s">
        <v>2</v>
      </c>
      <c r="K134" s="1547" t="s">
        <v>3</v>
      </c>
      <c r="L134" s="1548" t="s">
        <v>4</v>
      </c>
      <c r="M134" s="1569" t="s">
        <v>0</v>
      </c>
      <c r="N134" s="1547" t="s">
        <v>1</v>
      </c>
      <c r="O134" s="1547" t="s">
        <v>2</v>
      </c>
      <c r="P134" s="1547" t="s">
        <v>3</v>
      </c>
      <c r="Q134" s="1591" t="s">
        <v>4</v>
      </c>
      <c r="R134" s="1579" t="s">
        <v>285</v>
      </c>
      <c r="S134" s="1547" t="s">
        <v>231</v>
      </c>
      <c r="T134" s="1547" t="s">
        <v>286</v>
      </c>
      <c r="U134" s="1549" t="s">
        <v>287</v>
      </c>
      <c r="V134" s="664"/>
      <c r="W134" s="664"/>
      <c r="X134" s="664"/>
      <c r="Y134" s="664"/>
      <c r="Z134" s="664"/>
      <c r="AA134" s="664"/>
      <c r="AB134" s="664"/>
      <c r="AC134" s="664"/>
      <c r="AD134" s="664"/>
      <c r="AE134" s="664"/>
      <c r="AF134" s="664"/>
      <c r="AG134" s="664"/>
      <c r="AH134" s="664"/>
      <c r="AI134" s="664"/>
      <c r="AJ134" s="664"/>
      <c r="AK134" s="664"/>
      <c r="AL134" s="664"/>
      <c r="AM134" s="664"/>
      <c r="AN134" s="664"/>
      <c r="AO134" s="664"/>
      <c r="AP134" s="664"/>
      <c r="AQ134" s="664"/>
      <c r="AR134" s="664"/>
      <c r="AS134" s="664"/>
      <c r="AT134" s="664"/>
      <c r="AU134" s="664"/>
      <c r="AV134" s="664"/>
      <c r="AW134" s="664"/>
      <c r="AX134" s="664"/>
      <c r="AY134" s="664"/>
      <c r="AZ134" s="216"/>
      <c r="BA134" s="200" t="s">
        <v>115</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285</v>
      </c>
      <c r="BS134" s="174" t="s">
        <v>231</v>
      </c>
      <c r="BT134" s="174" t="s">
        <v>286</v>
      </c>
      <c r="BU134" s="2136" t="s">
        <v>287</v>
      </c>
      <c r="BV134" s="2196"/>
      <c r="BW134" s="2196"/>
      <c r="BX134" s="2196"/>
      <c r="BY134" s="2197"/>
      <c r="BZ134" s="2197"/>
      <c r="CA134" s="2197"/>
      <c r="CB134" s="2197"/>
      <c r="CC134" s="2197"/>
      <c r="CD134" s="2197"/>
      <c r="CE134" s="2197"/>
      <c r="CF134" s="2197"/>
      <c r="CG134" s="2197"/>
      <c r="CH134" s="2197"/>
      <c r="CI134" s="2197"/>
      <c r="CJ134" s="2197"/>
      <c r="CK134" s="2197"/>
      <c r="CL134" s="2197"/>
      <c r="CM134" s="2197"/>
      <c r="CN134" s="2197"/>
      <c r="CO134" s="2197"/>
      <c r="CP134" s="2197"/>
      <c r="CQ134" s="2197"/>
      <c r="CR134" s="2197"/>
      <c r="CS134" s="2197"/>
      <c r="CT134" s="2197"/>
      <c r="CU134" s="2197"/>
      <c r="CV134" s="2197"/>
      <c r="CW134" s="2197"/>
      <c r="CX134" s="2197"/>
      <c r="CY134" s="2197"/>
      <c r="CZ134" s="2197"/>
    </row>
    <row r="135" s="693" customFormat="true" ht="15" customHeight="true" x14ac:dyDescent="0.2">
      <c r="A135" s="2773" t="s">
        <v>45</v>
      </c>
      <c r="B135" s="1732" t="s">
        <v>44</v>
      </c>
      <c r="C135" s="1669">
        <v>0</v>
      </c>
      <c r="D135" s="1670">
        <v>0.41769539430358626</v>
      </c>
      <c r="E135" s="1670">
        <v>1.9625454111118292</v>
      </c>
      <c r="F135" s="1670">
        <v>7.595558739925977</v>
      </c>
      <c r="G135" s="1671">
        <v>31.344544126754574</v>
      </c>
      <c r="H135" s="1672">
        <v>5.6872102994608582</v>
      </c>
      <c r="I135" s="1670">
        <v>9.1103288673527931</v>
      </c>
      <c r="J135" s="1670">
        <v>10.901167786790401</v>
      </c>
      <c r="K135" s="1670">
        <v>21.035579077925568</v>
      </c>
      <c r="L135" s="1673">
        <v>49.977839287406852</v>
      </c>
      <c r="M135" s="1674">
        <v>0</v>
      </c>
      <c r="N135" s="1670">
        <v>0.15811163990892121</v>
      </c>
      <c r="O135" s="1670">
        <v>3.4190880334833147E-2</v>
      </c>
      <c r="P135" s="1670">
        <v>0.84278537727933323</v>
      </c>
      <c r="Q135" s="1671">
        <v>1.4741142620460863</v>
      </c>
      <c r="R135" s="1672">
        <v>3.5740276008114864</v>
      </c>
      <c r="S135" s="1670">
        <v>19.266995181114101</v>
      </c>
      <c r="T135" s="1670">
        <v>5.3212882365501732</v>
      </c>
      <c r="U135" s="2312">
        <v>4.2456915425501212</v>
      </c>
      <c r="V135" s="664"/>
      <c r="W135" s="664"/>
      <c r="X135" s="664"/>
      <c r="Y135" s="664"/>
      <c r="Z135" s="664"/>
      <c r="AA135" s="664"/>
      <c r="AB135" s="664"/>
      <c r="AC135" s="664"/>
      <c r="AD135" s="664"/>
      <c r="AE135" s="664"/>
      <c r="AF135" s="664"/>
      <c r="AG135" s="664"/>
      <c r="AH135" s="664"/>
      <c r="AI135" s="664"/>
      <c r="AJ135" s="664"/>
      <c r="AK135" s="664"/>
      <c r="AL135" s="664"/>
      <c r="AM135" s="664"/>
      <c r="AN135" s="664"/>
      <c r="AO135" s="664"/>
      <c r="AP135" s="664"/>
      <c r="AQ135" s="664"/>
      <c r="AR135" s="664"/>
      <c r="AS135" s="664"/>
      <c r="AT135" s="664"/>
      <c r="AU135" s="664"/>
      <c r="AV135" s="664"/>
      <c r="AW135" s="664"/>
      <c r="AX135" s="664"/>
      <c r="AY135" s="664"/>
      <c r="AZ135" s="216"/>
      <c r="BA135" s="2618" t="s">
        <v>45</v>
      </c>
      <c r="BB135" s="158" t="s">
        <v>44</v>
      </c>
      <c r="BC135" s="1206" t="s">
        <v>35</v>
      </c>
      <c r="BD135" s="1226" t="s">
        <v>35</v>
      </c>
      <c r="BE135" s="1226" t="s">
        <v>35</v>
      </c>
      <c r="BF135" s="1226" t="s">
        <v>35</v>
      </c>
      <c r="BG135" s="1247" t="s">
        <v>35</v>
      </c>
      <c r="BH135" s="1268" t="s">
        <v>35</v>
      </c>
      <c r="BI135" s="1226" t="s">
        <v>35</v>
      </c>
      <c r="BJ135" s="1226" t="s">
        <v>35</v>
      </c>
      <c r="BK135" s="1226" t="s">
        <v>35</v>
      </c>
      <c r="BL135" s="1247" t="s">
        <v>35</v>
      </c>
      <c r="BM135" s="1268" t="s">
        <v>35</v>
      </c>
      <c r="BN135" s="1226" t="s">
        <v>35</v>
      </c>
      <c r="BO135" s="1226" t="s">
        <v>35</v>
      </c>
      <c r="BP135" s="1226" t="s">
        <v>35</v>
      </c>
      <c r="BQ135" s="1247" t="s">
        <v>35</v>
      </c>
      <c r="BR135" s="1268" t="s">
        <v>35</v>
      </c>
      <c r="BS135" s="1226" t="s">
        <v>35</v>
      </c>
      <c r="BT135" s="1226" t="s">
        <v>35</v>
      </c>
      <c r="BU135" s="2137" t="s">
        <v>35</v>
      </c>
      <c r="BV135" s="2198"/>
      <c r="BW135" s="2198"/>
      <c r="BX135" s="2198"/>
      <c r="BY135" s="2199"/>
      <c r="BZ135" s="2199"/>
      <c r="CA135" s="2199"/>
      <c r="CB135" s="2199"/>
      <c r="CC135" s="2199"/>
      <c r="CD135" s="2199"/>
      <c r="CE135" s="2199"/>
      <c r="CF135" s="2199"/>
      <c r="CG135" s="2199"/>
      <c r="CH135" s="2199"/>
      <c r="CI135" s="2199"/>
      <c r="CJ135" s="2199"/>
      <c r="CK135" s="2199"/>
      <c r="CL135" s="2199"/>
      <c r="CM135" s="2199"/>
      <c r="CN135" s="2199"/>
      <c r="CO135" s="2199"/>
      <c r="CP135" s="2199"/>
      <c r="CQ135" s="2199"/>
      <c r="CR135" s="2199"/>
      <c r="CS135" s="2199"/>
      <c r="CT135" s="2199"/>
      <c r="CU135" s="2199"/>
      <c r="CV135" s="2199"/>
      <c r="CW135" s="2199"/>
      <c r="CX135" s="2199"/>
      <c r="CY135" s="2199"/>
      <c r="CZ135" s="2199"/>
    </row>
    <row r="136" s="693" customFormat="true" ht="15" customHeight="true" x14ac:dyDescent="0.2">
      <c r="A136" s="2774"/>
      <c r="B136" s="1733" t="s">
        <v>43</v>
      </c>
      <c r="C136" s="1675">
        <v>0.42534082651933952</v>
      </c>
      <c r="D136" s="1676">
        <v>3.3769682193383548</v>
      </c>
      <c r="E136" s="1676">
        <v>6.7962770687207312</v>
      </c>
      <c r="F136" s="1676">
        <v>20.618057541072311</v>
      </c>
      <c r="G136" s="1677">
        <v>27.770970327542617</v>
      </c>
      <c r="H136" s="1678">
        <v>13.237873966274766</v>
      </c>
      <c r="I136" s="1676">
        <v>21.78606025314572</v>
      </c>
      <c r="J136" s="1676">
        <v>26.982848004216759</v>
      </c>
      <c r="K136" s="1676">
        <v>33.260836569508712</v>
      </c>
      <c r="L136" s="1679">
        <v>23.394610168335777</v>
      </c>
      <c r="M136" s="1680">
        <v>9.7909040449884993E-2</v>
      </c>
      <c r="N136" s="1676">
        <v>1.5419105913149911</v>
      </c>
      <c r="O136" s="1676">
        <v>2.5657767555624473</v>
      </c>
      <c r="P136" s="1676">
        <v>2.8809289258175044</v>
      </c>
      <c r="Q136" s="1677">
        <v>10.044378094194817</v>
      </c>
      <c r="R136" s="1678">
        <v>2.9220787270476141</v>
      </c>
      <c r="S136" s="1676">
        <v>26.918214784950489</v>
      </c>
      <c r="T136" s="1676">
        <v>7.8631116795739864</v>
      </c>
      <c r="U136" s="2313">
        <v>8.8788129313935631</v>
      </c>
      <c r="V136" s="664"/>
      <c r="W136" s="664"/>
      <c r="X136" s="664"/>
      <c r="Y136" s="664"/>
      <c r="Z136" s="664"/>
      <c r="AA136" s="664"/>
      <c r="AB136" s="664"/>
      <c r="AC136" s="664"/>
      <c r="AD136" s="664"/>
      <c r="AE136" s="664"/>
      <c r="AF136" s="664"/>
      <c r="AG136" s="664"/>
      <c r="AH136" s="664"/>
      <c r="AI136" s="664"/>
      <c r="AJ136" s="664"/>
      <c r="AK136" s="664"/>
      <c r="AL136" s="664"/>
      <c r="AM136" s="664"/>
      <c r="AN136" s="664"/>
      <c r="AO136" s="664"/>
      <c r="AP136" s="664"/>
      <c r="AQ136" s="664"/>
      <c r="AR136" s="664"/>
      <c r="AS136" s="664"/>
      <c r="AT136" s="664"/>
      <c r="AU136" s="664"/>
      <c r="AV136" s="664"/>
      <c r="AW136" s="664"/>
      <c r="AX136" s="664"/>
      <c r="AY136" s="664"/>
      <c r="AZ136" s="216"/>
      <c r="BA136" s="2573"/>
      <c r="BB136" s="159" t="s">
        <v>43</v>
      </c>
      <c r="BC136" s="1207" t="s">
        <v>35</v>
      </c>
      <c r="BD136" s="1227" t="s">
        <v>35</v>
      </c>
      <c r="BE136" s="1227" t="s">
        <v>35</v>
      </c>
      <c r="BF136" s="1227" t="s">
        <v>35</v>
      </c>
      <c r="BG136" s="1248" t="s">
        <v>35</v>
      </c>
      <c r="BH136" s="1269" t="s">
        <v>35</v>
      </c>
      <c r="BI136" s="1227" t="s">
        <v>35</v>
      </c>
      <c r="BJ136" s="1227" t="s">
        <v>35</v>
      </c>
      <c r="BK136" s="1227" t="s">
        <v>35</v>
      </c>
      <c r="BL136" s="1248" t="s">
        <v>35</v>
      </c>
      <c r="BM136" s="1269" t="s">
        <v>35</v>
      </c>
      <c r="BN136" s="1227" t="s">
        <v>35</v>
      </c>
      <c r="BO136" s="1227" t="s">
        <v>35</v>
      </c>
      <c r="BP136" s="1227" t="s">
        <v>35</v>
      </c>
      <c r="BQ136" s="1248" t="s">
        <v>35</v>
      </c>
      <c r="BR136" s="1269" t="s">
        <v>35</v>
      </c>
      <c r="BS136" s="1227" t="s">
        <v>35</v>
      </c>
      <c r="BT136" s="1227" t="s">
        <v>35</v>
      </c>
      <c r="BU136" s="2138" t="s">
        <v>35</v>
      </c>
      <c r="BV136" s="2200"/>
      <c r="BW136" s="2200"/>
      <c r="BX136" s="2200"/>
      <c r="BY136" s="2201"/>
      <c r="BZ136" s="2201"/>
      <c r="CA136" s="2201"/>
      <c r="CB136" s="2201"/>
      <c r="CC136" s="2201"/>
      <c r="CD136" s="2201"/>
      <c r="CE136" s="2201"/>
      <c r="CF136" s="2201"/>
      <c r="CG136" s="2201"/>
      <c r="CH136" s="2201"/>
      <c r="CI136" s="2201"/>
      <c r="CJ136" s="2201"/>
      <c r="CK136" s="2201"/>
      <c r="CL136" s="2201"/>
      <c r="CM136" s="2201"/>
      <c r="CN136" s="2201"/>
      <c r="CO136" s="2201"/>
      <c r="CP136" s="2201"/>
      <c r="CQ136" s="2201"/>
      <c r="CR136" s="2201"/>
      <c r="CS136" s="2201"/>
      <c r="CT136" s="2201"/>
      <c r="CU136" s="2201"/>
      <c r="CV136" s="2201"/>
      <c r="CW136" s="2201"/>
      <c r="CX136" s="2201"/>
      <c r="CY136" s="2201"/>
      <c r="CZ136" s="2201"/>
    </row>
    <row r="137" s="693" customFormat="true" ht="15" customHeight="true" x14ac:dyDescent="0.2">
      <c r="A137" s="2774"/>
      <c r="B137" s="1733" t="s">
        <v>42</v>
      </c>
      <c r="C137" s="1675">
        <v>5.9353206215006447</v>
      </c>
      <c r="D137" s="1676">
        <v>11.705087970702285</v>
      </c>
      <c r="E137" s="1676">
        <v>27.911992182516233</v>
      </c>
      <c r="F137" s="1676">
        <v>54.863198386182034</v>
      </c>
      <c r="G137" s="1677">
        <v>38.413538671867386</v>
      </c>
      <c r="H137" s="1678">
        <v>44.940636730106931</v>
      </c>
      <c r="I137" s="1676">
        <v>57.069868306155847</v>
      </c>
      <c r="J137" s="1676">
        <v>57.49723994857542</v>
      </c>
      <c r="K137" s="1676">
        <v>43.422569292457489</v>
      </c>
      <c r="L137" s="1679">
        <v>25.794555040567424</v>
      </c>
      <c r="M137" s="1680">
        <v>6.4992322583023592</v>
      </c>
      <c r="N137" s="1676">
        <v>6.6270299991252601</v>
      </c>
      <c r="O137" s="1676">
        <v>11.146869526115289</v>
      </c>
      <c r="P137" s="1676">
        <v>15.852539502560974</v>
      </c>
      <c r="Q137" s="1677">
        <v>35.687844507163007</v>
      </c>
      <c r="R137" s="1678">
        <v>20.553075337359306</v>
      </c>
      <c r="S137" s="1676">
        <v>47.264067961197462</v>
      </c>
      <c r="T137" s="1676">
        <v>24.498522163730346</v>
      </c>
      <c r="U137" s="2313">
        <v>15.075419780977745</v>
      </c>
      <c r="V137" s="664"/>
      <c r="W137" s="664"/>
      <c r="X137" s="664"/>
      <c r="Y137" s="664"/>
      <c r="Z137" s="664"/>
      <c r="AA137" s="664"/>
      <c r="AB137" s="664"/>
      <c r="AC137" s="664"/>
      <c r="AD137" s="664"/>
      <c r="AE137" s="664"/>
      <c r="AF137" s="664"/>
      <c r="AG137" s="664"/>
      <c r="AH137" s="664"/>
      <c r="AI137" s="664"/>
      <c r="AJ137" s="664"/>
      <c r="AK137" s="664"/>
      <c r="AL137" s="664"/>
      <c r="AM137" s="664"/>
      <c r="AN137" s="664"/>
      <c r="AO137" s="664"/>
      <c r="AP137" s="664"/>
      <c r="AQ137" s="664"/>
      <c r="AR137" s="664"/>
      <c r="AS137" s="664"/>
      <c r="AT137" s="664"/>
      <c r="AU137" s="664"/>
      <c r="AV137" s="664"/>
      <c r="AW137" s="664"/>
      <c r="AX137" s="664"/>
      <c r="AY137" s="664"/>
      <c r="AZ137" s="216"/>
      <c r="BA137" s="2573"/>
      <c r="BB137" s="159" t="s">
        <v>42</v>
      </c>
      <c r="BC137" s="1207" t="s">
        <v>35</v>
      </c>
      <c r="BD137" s="1227" t="s">
        <v>35</v>
      </c>
      <c r="BE137" s="1227" t="s">
        <v>35</v>
      </c>
      <c r="BF137" s="1227" t="s">
        <v>35</v>
      </c>
      <c r="BG137" s="1248" t="s">
        <v>35</v>
      </c>
      <c r="BH137" s="1269" t="s">
        <v>35</v>
      </c>
      <c r="BI137" s="1227" t="s">
        <v>35</v>
      </c>
      <c r="BJ137" s="1227" t="s">
        <v>35</v>
      </c>
      <c r="BK137" s="1227" t="s">
        <v>35</v>
      </c>
      <c r="BL137" s="1248" t="s">
        <v>35</v>
      </c>
      <c r="BM137" s="1269" t="s">
        <v>35</v>
      </c>
      <c r="BN137" s="1227" t="s">
        <v>35</v>
      </c>
      <c r="BO137" s="1227" t="s">
        <v>35</v>
      </c>
      <c r="BP137" s="1227" t="s">
        <v>35</v>
      </c>
      <c r="BQ137" s="1248" t="s">
        <v>35</v>
      </c>
      <c r="BR137" s="1269" t="s">
        <v>35</v>
      </c>
      <c r="BS137" s="1227" t="s">
        <v>35</v>
      </c>
      <c r="BT137" s="1227" t="s">
        <v>35</v>
      </c>
      <c r="BU137" s="2138" t="s">
        <v>35</v>
      </c>
      <c r="BV137" s="2200"/>
      <c r="BW137" s="2200"/>
      <c r="BX137" s="2200"/>
      <c r="BY137" s="2201"/>
      <c r="BZ137" s="2201"/>
      <c r="CA137" s="2201"/>
      <c r="CB137" s="2201"/>
      <c r="CC137" s="2201"/>
      <c r="CD137" s="2201"/>
      <c r="CE137" s="2201"/>
      <c r="CF137" s="2201"/>
      <c r="CG137" s="2201"/>
      <c r="CH137" s="2201"/>
      <c r="CI137" s="2201"/>
      <c r="CJ137" s="2201"/>
      <c r="CK137" s="2201"/>
      <c r="CL137" s="2201"/>
      <c r="CM137" s="2201"/>
      <c r="CN137" s="2201"/>
      <c r="CO137" s="2201"/>
      <c r="CP137" s="2201"/>
      <c r="CQ137" s="2201"/>
      <c r="CR137" s="2201"/>
      <c r="CS137" s="2201"/>
      <c r="CT137" s="2201"/>
      <c r="CU137" s="2201"/>
      <c r="CV137" s="2201"/>
      <c r="CW137" s="2201"/>
      <c r="CX137" s="2201"/>
      <c r="CY137" s="2201"/>
      <c r="CZ137" s="2201"/>
    </row>
    <row r="138" s="693" customFormat="true" ht="15" customHeight="true" x14ac:dyDescent="0.2">
      <c r="A138" s="2774"/>
      <c r="B138" s="1733" t="s">
        <v>41</v>
      </c>
      <c r="C138" s="1675">
        <v>12.916765373502692</v>
      </c>
      <c r="D138" s="1676">
        <v>23.710048042271577</v>
      </c>
      <c r="E138" s="1676">
        <v>26.760567745271302</v>
      </c>
      <c r="F138" s="1676">
        <v>12.878104551682288</v>
      </c>
      <c r="G138" s="1677">
        <v>2.1718044707186288</v>
      </c>
      <c r="H138" s="1678">
        <v>20.577157727409183</v>
      </c>
      <c r="I138" s="1676">
        <v>11.130981020894806</v>
      </c>
      <c r="J138" s="1676">
        <v>4.0202438087521184</v>
      </c>
      <c r="K138" s="1676">
        <v>2.2810150601084622</v>
      </c>
      <c r="L138" s="1679">
        <v>0.83299550369009079</v>
      </c>
      <c r="M138" s="1680">
        <v>10.90536217445077</v>
      </c>
      <c r="N138" s="1676">
        <v>16.608245192290617</v>
      </c>
      <c r="O138" s="1676">
        <v>24.037483695195007</v>
      </c>
      <c r="P138" s="1676">
        <v>29.84815103443605</v>
      </c>
      <c r="Q138" s="1677">
        <v>24.791343412896079</v>
      </c>
      <c r="R138" s="1678">
        <v>15.238994384796362</v>
      </c>
      <c r="S138" s="1676">
        <v>5.7834109065370445</v>
      </c>
      <c r="T138" s="1676">
        <v>22.896903563829905</v>
      </c>
      <c r="U138" s="2313">
        <v>14.942334464172813</v>
      </c>
      <c r="V138" s="664"/>
      <c r="W138" s="664"/>
      <c r="X138" s="664"/>
      <c r="Y138" s="664"/>
      <c r="Z138" s="664"/>
      <c r="AA138" s="664"/>
      <c r="AB138" s="664"/>
      <c r="AC138" s="664"/>
      <c r="AD138" s="664"/>
      <c r="AE138" s="664"/>
      <c r="AF138" s="664"/>
      <c r="AG138" s="664"/>
      <c r="AH138" s="664"/>
      <c r="AI138" s="664"/>
      <c r="AJ138" s="664"/>
      <c r="AK138" s="664"/>
      <c r="AL138" s="664"/>
      <c r="AM138" s="664"/>
      <c r="AN138" s="664"/>
      <c r="AO138" s="664"/>
      <c r="AP138" s="664"/>
      <c r="AQ138" s="664"/>
      <c r="AR138" s="664"/>
      <c r="AS138" s="664"/>
      <c r="AT138" s="664"/>
      <c r="AU138" s="664"/>
      <c r="AV138" s="664"/>
      <c r="AW138" s="664"/>
      <c r="AX138" s="664"/>
      <c r="AY138" s="664"/>
      <c r="AZ138" s="216"/>
      <c r="BA138" s="2573"/>
      <c r="BB138" s="159" t="s">
        <v>41</v>
      </c>
      <c r="BC138" s="1207" t="s">
        <v>35</v>
      </c>
      <c r="BD138" s="1227" t="s">
        <v>35</v>
      </c>
      <c r="BE138" s="1227" t="s">
        <v>35</v>
      </c>
      <c r="BF138" s="1227" t="s">
        <v>35</v>
      </c>
      <c r="BG138" s="1248" t="s">
        <v>35</v>
      </c>
      <c r="BH138" s="1269" t="s">
        <v>35</v>
      </c>
      <c r="BI138" s="1227" t="s">
        <v>35</v>
      </c>
      <c r="BJ138" s="1227" t="s">
        <v>35</v>
      </c>
      <c r="BK138" s="1227" t="s">
        <v>35</v>
      </c>
      <c r="BL138" s="1248" t="s">
        <v>35</v>
      </c>
      <c r="BM138" s="1269" t="s">
        <v>35</v>
      </c>
      <c r="BN138" s="1227" t="s">
        <v>35</v>
      </c>
      <c r="BO138" s="1227" t="s">
        <v>35</v>
      </c>
      <c r="BP138" s="1227" t="s">
        <v>35</v>
      </c>
      <c r="BQ138" s="1248" t="s">
        <v>35</v>
      </c>
      <c r="BR138" s="1269" t="s">
        <v>35</v>
      </c>
      <c r="BS138" s="1227" t="s">
        <v>35</v>
      </c>
      <c r="BT138" s="1227" t="s">
        <v>35</v>
      </c>
      <c r="BU138" s="2138" t="s">
        <v>35</v>
      </c>
      <c r="BV138" s="2200"/>
      <c r="BW138" s="2200"/>
      <c r="BX138" s="2200"/>
      <c r="BY138" s="2201"/>
      <c r="BZ138" s="2201"/>
      <c r="CA138" s="2201"/>
      <c r="CB138" s="2201"/>
      <c r="CC138" s="2201"/>
      <c r="CD138" s="2201"/>
      <c r="CE138" s="2201"/>
      <c r="CF138" s="2201"/>
      <c r="CG138" s="2201"/>
      <c r="CH138" s="2201"/>
      <c r="CI138" s="2201"/>
      <c r="CJ138" s="2201"/>
      <c r="CK138" s="2201"/>
      <c r="CL138" s="2201"/>
      <c r="CM138" s="2201"/>
      <c r="CN138" s="2201"/>
      <c r="CO138" s="2201"/>
      <c r="CP138" s="2201"/>
      <c r="CQ138" s="2201"/>
      <c r="CR138" s="2201"/>
      <c r="CS138" s="2201"/>
      <c r="CT138" s="2201"/>
      <c r="CU138" s="2201"/>
      <c r="CV138" s="2201"/>
      <c r="CW138" s="2201"/>
      <c r="CX138" s="2201"/>
      <c r="CY138" s="2201"/>
      <c r="CZ138" s="2201"/>
    </row>
    <row r="139" s="693" customFormat="true" ht="15" customHeight="true" x14ac:dyDescent="0.2">
      <c r="A139" s="2774"/>
      <c r="B139" s="1733" t="s">
        <v>19</v>
      </c>
      <c r="C139" s="1675">
        <v>80.722573178477148</v>
      </c>
      <c r="D139" s="1676">
        <v>60.790200373384309</v>
      </c>
      <c r="E139" s="1676">
        <v>36.568617592379702</v>
      </c>
      <c r="F139" s="1676">
        <v>4.0450807811360683</v>
      </c>
      <c r="G139" s="1677">
        <v>0.29914240311575324</v>
      </c>
      <c r="H139" s="1678">
        <v>15.557121276748376</v>
      </c>
      <c r="I139" s="1676">
        <v>0.90276155245108347</v>
      </c>
      <c r="J139" s="1676">
        <v>0.59850045166539201</v>
      </c>
      <c r="K139" s="1676">
        <v>0</v>
      </c>
      <c r="L139" s="1679">
        <v>0</v>
      </c>
      <c r="M139" s="1680">
        <v>82.497496526797036</v>
      </c>
      <c r="N139" s="1676">
        <v>75.064702577360194</v>
      </c>
      <c r="O139" s="1676">
        <v>62.215679142792332</v>
      </c>
      <c r="P139" s="1676">
        <v>50.575595159906243</v>
      </c>
      <c r="Q139" s="1677">
        <v>28.002319723700086</v>
      </c>
      <c r="R139" s="1678">
        <v>57.71182394998543</v>
      </c>
      <c r="S139" s="1676">
        <v>0.76731116620046813</v>
      </c>
      <c r="T139" s="1676">
        <v>39.420174356316146</v>
      </c>
      <c r="U139" s="2313">
        <v>56.85774128090528</v>
      </c>
      <c r="V139" s="664"/>
      <c r="W139" s="664"/>
      <c r="X139" s="664"/>
      <c r="Y139" s="664"/>
      <c r="Z139" s="664"/>
      <c r="AA139" s="664"/>
      <c r="AB139" s="664"/>
      <c r="AC139" s="664"/>
      <c r="AD139" s="664"/>
      <c r="AE139" s="664"/>
      <c r="AF139" s="664"/>
      <c r="AG139" s="664"/>
      <c r="AH139" s="664"/>
      <c r="AI139" s="664"/>
      <c r="AJ139" s="664"/>
      <c r="AK139" s="664"/>
      <c r="AL139" s="664"/>
      <c r="AM139" s="664"/>
      <c r="AN139" s="664"/>
      <c r="AO139" s="664"/>
      <c r="AP139" s="664"/>
      <c r="AQ139" s="664"/>
      <c r="AR139" s="664"/>
      <c r="AS139" s="664"/>
      <c r="AT139" s="664"/>
      <c r="AU139" s="664"/>
      <c r="AV139" s="664"/>
      <c r="AW139" s="664"/>
      <c r="AX139" s="664"/>
      <c r="AY139" s="664"/>
      <c r="AZ139" s="216"/>
      <c r="BA139" s="2573"/>
      <c r="BB139" s="159" t="s">
        <v>19</v>
      </c>
      <c r="BC139" s="1207" t="s">
        <v>35</v>
      </c>
      <c r="BD139" s="1227" t="s">
        <v>35</v>
      </c>
      <c r="BE139" s="1227" t="s">
        <v>35</v>
      </c>
      <c r="BF139" s="1227" t="s">
        <v>35</v>
      </c>
      <c r="BG139" s="1248" t="s">
        <v>35</v>
      </c>
      <c r="BH139" s="1269" t="s">
        <v>35</v>
      </c>
      <c r="BI139" s="1227" t="s">
        <v>35</v>
      </c>
      <c r="BJ139" s="1227" t="s">
        <v>35</v>
      </c>
      <c r="BK139" s="1227" t="s">
        <v>35</v>
      </c>
      <c r="BL139" s="1248" t="s">
        <v>35</v>
      </c>
      <c r="BM139" s="1269" t="s">
        <v>35</v>
      </c>
      <c r="BN139" s="1227" t="s">
        <v>35</v>
      </c>
      <c r="BO139" s="1227" t="s">
        <v>35</v>
      </c>
      <c r="BP139" s="1227" t="s">
        <v>35</v>
      </c>
      <c r="BQ139" s="1248" t="s">
        <v>35</v>
      </c>
      <c r="BR139" s="1269" t="s">
        <v>35</v>
      </c>
      <c r="BS139" s="1227" t="s">
        <v>35</v>
      </c>
      <c r="BT139" s="1227" t="s">
        <v>35</v>
      </c>
      <c r="BU139" s="2138" t="s">
        <v>35</v>
      </c>
      <c r="BV139" s="2200"/>
      <c r="BW139" s="2200"/>
      <c r="BX139" s="2200"/>
      <c r="BY139" s="2201"/>
      <c r="BZ139" s="2201"/>
      <c r="CA139" s="2201"/>
      <c r="CB139" s="2201"/>
      <c r="CC139" s="2201"/>
      <c r="CD139" s="2201"/>
      <c r="CE139" s="2201"/>
      <c r="CF139" s="2201"/>
      <c r="CG139" s="2201"/>
      <c r="CH139" s="2201"/>
      <c r="CI139" s="2201"/>
      <c r="CJ139" s="2201"/>
      <c r="CK139" s="2201"/>
      <c r="CL139" s="2201"/>
      <c r="CM139" s="2201"/>
      <c r="CN139" s="2201"/>
      <c r="CO139" s="2201"/>
      <c r="CP139" s="2201"/>
      <c r="CQ139" s="2201"/>
      <c r="CR139" s="2201"/>
      <c r="CS139" s="2201"/>
      <c r="CT139" s="2201"/>
      <c r="CU139" s="2201"/>
      <c r="CV139" s="2201"/>
      <c r="CW139" s="2201"/>
      <c r="CX139" s="2201"/>
      <c r="CY139" s="2201"/>
      <c r="CZ139" s="2201"/>
    </row>
    <row r="140" s="130" customFormat="true" ht="15" customHeight="true" x14ac:dyDescent="0.2">
      <c r="A140" s="2516" t="s">
        <v>105</v>
      </c>
      <c r="B140" s="252" t="s">
        <v>63</v>
      </c>
      <c r="C140" s="1138" t="s">
        <v>35</v>
      </c>
      <c r="D140" s="1148" t="s">
        <v>35</v>
      </c>
      <c r="E140" s="1148" t="s">
        <v>35</v>
      </c>
      <c r="F140" s="1148" t="s">
        <v>35</v>
      </c>
      <c r="G140" s="1158" t="s">
        <v>35</v>
      </c>
      <c r="H140" s="1168" t="s">
        <v>35</v>
      </c>
      <c r="I140" s="1148" t="s">
        <v>35</v>
      </c>
      <c r="J140" s="1148" t="s">
        <v>35</v>
      </c>
      <c r="K140" s="1148" t="s">
        <v>35</v>
      </c>
      <c r="L140" s="1178" t="s">
        <v>35</v>
      </c>
      <c r="M140" s="1185" t="s">
        <v>35</v>
      </c>
      <c r="N140" s="1148" t="s">
        <v>35</v>
      </c>
      <c r="O140" s="1148" t="s">
        <v>35</v>
      </c>
      <c r="P140" s="1148" t="s">
        <v>35</v>
      </c>
      <c r="Q140" s="1158" t="s">
        <v>35</v>
      </c>
      <c r="R140" s="1168" t="s">
        <v>35</v>
      </c>
      <c r="S140" s="1148" t="s">
        <v>35</v>
      </c>
      <c r="T140" s="1148" t="s">
        <v>35</v>
      </c>
      <c r="U140" s="2096" t="s">
        <v>35</v>
      </c>
      <c r="V140" s="2117"/>
      <c r="W140" s="2117"/>
      <c r="X140" s="2117"/>
      <c r="Y140" s="2118"/>
      <c r="Z140" s="2118"/>
      <c r="AA140" s="2118"/>
      <c r="AB140" s="2118"/>
      <c r="AC140" s="2118"/>
      <c r="AD140" s="2118"/>
      <c r="AE140" s="2118"/>
      <c r="AF140" s="2118"/>
      <c r="AG140" s="2118"/>
      <c r="AH140" s="2118"/>
      <c r="AI140" s="2118"/>
      <c r="AJ140" s="2118"/>
      <c r="AK140" s="2118"/>
      <c r="AL140" s="2118"/>
      <c r="AM140" s="2118"/>
      <c r="AN140" s="2118"/>
      <c r="AO140" s="2118"/>
      <c r="AP140" s="2118"/>
      <c r="AQ140" s="2118"/>
      <c r="AR140" s="2118"/>
      <c r="AS140" s="2118"/>
      <c r="AT140" s="2118"/>
      <c r="AU140" s="2118"/>
      <c r="AV140" s="2118"/>
      <c r="AW140" s="2118"/>
      <c r="AX140" s="2118"/>
      <c r="AY140" s="2118"/>
      <c r="AZ140" s="215"/>
      <c r="BA140" s="2573" t="s">
        <v>105</v>
      </c>
      <c r="BB140" s="159" t="s">
        <v>63</v>
      </c>
      <c r="BC140" s="1207" t="s">
        <v>35</v>
      </c>
      <c r="BD140" s="1227" t="s">
        <v>35</v>
      </c>
      <c r="BE140" s="1227" t="s">
        <v>35</v>
      </c>
      <c r="BF140" s="1227" t="s">
        <v>35</v>
      </c>
      <c r="BG140" s="1248" t="s">
        <v>35</v>
      </c>
      <c r="BH140" s="1269" t="s">
        <v>35</v>
      </c>
      <c r="BI140" s="1227" t="s">
        <v>35</v>
      </c>
      <c r="BJ140" s="1227" t="s">
        <v>35</v>
      </c>
      <c r="BK140" s="1227" t="s">
        <v>35</v>
      </c>
      <c r="BL140" s="1248" t="s">
        <v>35</v>
      </c>
      <c r="BM140" s="1269" t="s">
        <v>35</v>
      </c>
      <c r="BN140" s="1227" t="s">
        <v>35</v>
      </c>
      <c r="BO140" s="1227" t="s">
        <v>35</v>
      </c>
      <c r="BP140" s="1227" t="s">
        <v>35</v>
      </c>
      <c r="BQ140" s="1248" t="s">
        <v>35</v>
      </c>
      <c r="BR140" s="1269" t="s">
        <v>35</v>
      </c>
      <c r="BS140" s="1227" t="s">
        <v>35</v>
      </c>
      <c r="BT140" s="1227" t="s">
        <v>35</v>
      </c>
      <c r="BU140" s="2138" t="s">
        <v>35</v>
      </c>
      <c r="BV140" s="2200"/>
      <c r="BW140" s="2200"/>
      <c r="BX140" s="2200"/>
      <c r="BY140" s="2201"/>
      <c r="BZ140" s="2201"/>
      <c r="CA140" s="2201"/>
      <c r="CB140" s="2201"/>
      <c r="CC140" s="2201"/>
      <c r="CD140" s="2201"/>
      <c r="CE140" s="2201"/>
      <c r="CF140" s="2201"/>
      <c r="CG140" s="2201"/>
      <c r="CH140" s="2201"/>
      <c r="CI140" s="2201"/>
      <c r="CJ140" s="2201"/>
      <c r="CK140" s="2201"/>
      <c r="CL140" s="2201"/>
      <c r="CM140" s="2201"/>
      <c r="CN140" s="2201"/>
      <c r="CO140" s="2201"/>
      <c r="CP140" s="2201"/>
      <c r="CQ140" s="2201"/>
      <c r="CR140" s="2201"/>
      <c r="CS140" s="2201"/>
      <c r="CT140" s="2201"/>
      <c r="CU140" s="2201"/>
      <c r="CV140" s="2201"/>
      <c r="CW140" s="2201"/>
      <c r="CX140" s="2201"/>
      <c r="CY140" s="2201"/>
      <c r="CZ140" s="2201"/>
    </row>
    <row r="141" s="130" customFormat="true" ht="15" customHeight="true" x14ac:dyDescent="0.2">
      <c r="A141" s="2516"/>
      <c r="B141" s="252" t="s">
        <v>64</v>
      </c>
      <c r="C141" s="1138" t="s">
        <v>35</v>
      </c>
      <c r="D141" s="1148" t="s">
        <v>35</v>
      </c>
      <c r="E141" s="1148" t="s">
        <v>35</v>
      </c>
      <c r="F141" s="1148" t="s">
        <v>35</v>
      </c>
      <c r="G141" s="1158" t="s">
        <v>35</v>
      </c>
      <c r="H141" s="1168" t="s">
        <v>35</v>
      </c>
      <c r="I141" s="1148" t="s">
        <v>35</v>
      </c>
      <c r="J141" s="1148" t="s">
        <v>35</v>
      </c>
      <c r="K141" s="1148" t="s">
        <v>35</v>
      </c>
      <c r="L141" s="1178" t="s">
        <v>35</v>
      </c>
      <c r="M141" s="1185" t="s">
        <v>35</v>
      </c>
      <c r="N141" s="1148" t="s">
        <v>35</v>
      </c>
      <c r="O141" s="1148" t="s">
        <v>35</v>
      </c>
      <c r="P141" s="1148" t="s">
        <v>35</v>
      </c>
      <c r="Q141" s="1158" t="s">
        <v>35</v>
      </c>
      <c r="R141" s="1168" t="s">
        <v>35</v>
      </c>
      <c r="S141" s="1148" t="s">
        <v>35</v>
      </c>
      <c r="T141" s="1148" t="s">
        <v>35</v>
      </c>
      <c r="U141" s="2096" t="s">
        <v>35</v>
      </c>
      <c r="V141" s="2117"/>
      <c r="W141" s="2117"/>
      <c r="X141" s="2117"/>
      <c r="Y141" s="2118"/>
      <c r="Z141" s="2118"/>
      <c r="AA141" s="2118"/>
      <c r="AB141" s="2118"/>
      <c r="AC141" s="2118"/>
      <c r="AD141" s="2118"/>
      <c r="AE141" s="2118"/>
      <c r="AF141" s="2118"/>
      <c r="AG141" s="2118"/>
      <c r="AH141" s="2118"/>
      <c r="AI141" s="2118"/>
      <c r="AJ141" s="2118"/>
      <c r="AK141" s="2118"/>
      <c r="AL141" s="2118"/>
      <c r="AM141" s="2118"/>
      <c r="AN141" s="2118"/>
      <c r="AO141" s="2118"/>
      <c r="AP141" s="2118"/>
      <c r="AQ141" s="2118"/>
      <c r="AR141" s="2118"/>
      <c r="AS141" s="2118"/>
      <c r="AT141" s="2118"/>
      <c r="AU141" s="2118"/>
      <c r="AV141" s="2118"/>
      <c r="AW141" s="2118"/>
      <c r="AX141" s="2118"/>
      <c r="AY141" s="2118"/>
      <c r="AZ141" s="215"/>
      <c r="BA141" s="2573"/>
      <c r="BB141" s="159" t="s">
        <v>64</v>
      </c>
      <c r="BC141" s="1207" t="s">
        <v>35</v>
      </c>
      <c r="BD141" s="1227" t="s">
        <v>35</v>
      </c>
      <c r="BE141" s="1227" t="s">
        <v>35</v>
      </c>
      <c r="BF141" s="1227" t="s">
        <v>35</v>
      </c>
      <c r="BG141" s="1248" t="s">
        <v>35</v>
      </c>
      <c r="BH141" s="1269" t="s">
        <v>35</v>
      </c>
      <c r="BI141" s="1227" t="s">
        <v>35</v>
      </c>
      <c r="BJ141" s="1227" t="s">
        <v>35</v>
      </c>
      <c r="BK141" s="1227" t="s">
        <v>35</v>
      </c>
      <c r="BL141" s="1248" t="s">
        <v>35</v>
      </c>
      <c r="BM141" s="1269" t="s">
        <v>35</v>
      </c>
      <c r="BN141" s="1227" t="s">
        <v>35</v>
      </c>
      <c r="BO141" s="1227" t="s">
        <v>35</v>
      </c>
      <c r="BP141" s="1227" t="s">
        <v>35</v>
      </c>
      <c r="BQ141" s="1248" t="s">
        <v>35</v>
      </c>
      <c r="BR141" s="1269" t="s">
        <v>35</v>
      </c>
      <c r="BS141" s="1227" t="s">
        <v>35</v>
      </c>
      <c r="BT141" s="1227" t="s">
        <v>35</v>
      </c>
      <c r="BU141" s="2138" t="s">
        <v>35</v>
      </c>
      <c r="BV141" s="2200"/>
      <c r="BW141" s="2200"/>
      <c r="BX141" s="2200"/>
      <c r="BY141" s="2201"/>
      <c r="BZ141" s="2201"/>
      <c r="CA141" s="2201"/>
      <c r="CB141" s="2201"/>
      <c r="CC141" s="2201"/>
      <c r="CD141" s="2201"/>
      <c r="CE141" s="2201"/>
      <c r="CF141" s="2201"/>
      <c r="CG141" s="2201"/>
      <c r="CH141" s="2201"/>
      <c r="CI141" s="2201"/>
      <c r="CJ141" s="2201"/>
      <c r="CK141" s="2201"/>
      <c r="CL141" s="2201"/>
      <c r="CM141" s="2201"/>
      <c r="CN141" s="2201"/>
      <c r="CO141" s="2201"/>
      <c r="CP141" s="2201"/>
      <c r="CQ141" s="2201"/>
      <c r="CR141" s="2201"/>
      <c r="CS141" s="2201"/>
      <c r="CT141" s="2201"/>
      <c r="CU141" s="2201"/>
      <c r="CV141" s="2201"/>
      <c r="CW141" s="2201"/>
      <c r="CX141" s="2201"/>
      <c r="CY141" s="2201"/>
      <c r="CZ141" s="2201"/>
    </row>
    <row r="142" s="130" customFormat="true" ht="15" customHeight="true" x14ac:dyDescent="0.2">
      <c r="A142" s="2516"/>
      <c r="B142" s="252" t="s">
        <v>65</v>
      </c>
      <c r="C142" s="1138" t="s">
        <v>35</v>
      </c>
      <c r="D142" s="1148" t="s">
        <v>35</v>
      </c>
      <c r="E142" s="1148" t="s">
        <v>35</v>
      </c>
      <c r="F142" s="1148" t="s">
        <v>35</v>
      </c>
      <c r="G142" s="1158" t="s">
        <v>35</v>
      </c>
      <c r="H142" s="1168" t="s">
        <v>35</v>
      </c>
      <c r="I142" s="1148" t="s">
        <v>35</v>
      </c>
      <c r="J142" s="1148" t="s">
        <v>35</v>
      </c>
      <c r="K142" s="1148" t="s">
        <v>35</v>
      </c>
      <c r="L142" s="1178" t="s">
        <v>35</v>
      </c>
      <c r="M142" s="1185" t="s">
        <v>35</v>
      </c>
      <c r="N142" s="1148" t="s">
        <v>35</v>
      </c>
      <c r="O142" s="1148" t="s">
        <v>35</v>
      </c>
      <c r="P142" s="1148" t="s">
        <v>35</v>
      </c>
      <c r="Q142" s="1158" t="s">
        <v>35</v>
      </c>
      <c r="R142" s="1168" t="s">
        <v>35</v>
      </c>
      <c r="S142" s="1148" t="s">
        <v>35</v>
      </c>
      <c r="T142" s="1148" t="s">
        <v>35</v>
      </c>
      <c r="U142" s="2096" t="s">
        <v>35</v>
      </c>
      <c r="V142" s="2117"/>
      <c r="W142" s="2117"/>
      <c r="X142" s="2117"/>
      <c r="Y142" s="2118"/>
      <c r="Z142" s="2118"/>
      <c r="AA142" s="2118"/>
      <c r="AB142" s="2118"/>
      <c r="AC142" s="2118"/>
      <c r="AD142" s="2118"/>
      <c r="AE142" s="2118"/>
      <c r="AF142" s="2118"/>
      <c r="AG142" s="2118"/>
      <c r="AH142" s="2118"/>
      <c r="AI142" s="2118"/>
      <c r="AJ142" s="2118"/>
      <c r="AK142" s="2118"/>
      <c r="AL142" s="2118"/>
      <c r="AM142" s="2118"/>
      <c r="AN142" s="2118"/>
      <c r="AO142" s="2118"/>
      <c r="AP142" s="2118"/>
      <c r="AQ142" s="2118"/>
      <c r="AR142" s="2118"/>
      <c r="AS142" s="2118"/>
      <c r="AT142" s="2118"/>
      <c r="AU142" s="2118"/>
      <c r="AV142" s="2118"/>
      <c r="AW142" s="2118"/>
      <c r="AX142" s="2118"/>
      <c r="AY142" s="2118"/>
      <c r="AZ142" s="215"/>
      <c r="BA142" s="2573"/>
      <c r="BB142" s="159" t="s">
        <v>65</v>
      </c>
      <c r="BC142" s="1207" t="s">
        <v>35</v>
      </c>
      <c r="BD142" s="1227" t="s">
        <v>35</v>
      </c>
      <c r="BE142" s="1227" t="s">
        <v>35</v>
      </c>
      <c r="BF142" s="1227" t="s">
        <v>35</v>
      </c>
      <c r="BG142" s="1248" t="s">
        <v>35</v>
      </c>
      <c r="BH142" s="1269" t="s">
        <v>35</v>
      </c>
      <c r="BI142" s="1227" t="s">
        <v>35</v>
      </c>
      <c r="BJ142" s="1227" t="s">
        <v>35</v>
      </c>
      <c r="BK142" s="1227" t="s">
        <v>35</v>
      </c>
      <c r="BL142" s="1248" t="s">
        <v>35</v>
      </c>
      <c r="BM142" s="1269" t="s">
        <v>35</v>
      </c>
      <c r="BN142" s="1227" t="s">
        <v>35</v>
      </c>
      <c r="BO142" s="1227" t="s">
        <v>35</v>
      </c>
      <c r="BP142" s="1227" t="s">
        <v>35</v>
      </c>
      <c r="BQ142" s="1248" t="s">
        <v>35</v>
      </c>
      <c r="BR142" s="1269" t="s">
        <v>35</v>
      </c>
      <c r="BS142" s="1227" t="s">
        <v>35</v>
      </c>
      <c r="BT142" s="1227" t="s">
        <v>35</v>
      </c>
      <c r="BU142" s="2138" t="s">
        <v>35</v>
      </c>
      <c r="BV142" s="2200"/>
      <c r="BW142" s="2200"/>
      <c r="BX142" s="2200"/>
      <c r="BY142" s="2201"/>
      <c r="BZ142" s="2201"/>
      <c r="CA142" s="2201"/>
      <c r="CB142" s="2201"/>
      <c r="CC142" s="2201"/>
      <c r="CD142" s="2201"/>
      <c r="CE142" s="2201"/>
      <c r="CF142" s="2201"/>
      <c r="CG142" s="2201"/>
      <c r="CH142" s="2201"/>
      <c r="CI142" s="2201"/>
      <c r="CJ142" s="2201"/>
      <c r="CK142" s="2201"/>
      <c r="CL142" s="2201"/>
      <c r="CM142" s="2201"/>
      <c r="CN142" s="2201"/>
      <c r="CO142" s="2201"/>
      <c r="CP142" s="2201"/>
      <c r="CQ142" s="2201"/>
      <c r="CR142" s="2201"/>
      <c r="CS142" s="2201"/>
      <c r="CT142" s="2201"/>
      <c r="CU142" s="2201"/>
      <c r="CV142" s="2201"/>
      <c r="CW142" s="2201"/>
      <c r="CX142" s="2201"/>
      <c r="CY142" s="2201"/>
      <c r="CZ142" s="2201"/>
    </row>
    <row r="143" s="130" customFormat="true" ht="15" customHeight="true" x14ac:dyDescent="0.2">
      <c r="A143" s="2516"/>
      <c r="B143" s="252" t="s">
        <v>66</v>
      </c>
      <c r="C143" s="1138" t="s">
        <v>35</v>
      </c>
      <c r="D143" s="1148" t="s">
        <v>35</v>
      </c>
      <c r="E143" s="1148" t="s">
        <v>35</v>
      </c>
      <c r="F143" s="1148" t="s">
        <v>35</v>
      </c>
      <c r="G143" s="1158" t="s">
        <v>35</v>
      </c>
      <c r="H143" s="1168" t="s">
        <v>35</v>
      </c>
      <c r="I143" s="1148" t="s">
        <v>35</v>
      </c>
      <c r="J143" s="1148" t="s">
        <v>35</v>
      </c>
      <c r="K143" s="1148" t="s">
        <v>35</v>
      </c>
      <c r="L143" s="1178" t="s">
        <v>35</v>
      </c>
      <c r="M143" s="1185" t="s">
        <v>35</v>
      </c>
      <c r="N143" s="1148" t="s">
        <v>35</v>
      </c>
      <c r="O143" s="1148" t="s">
        <v>35</v>
      </c>
      <c r="P143" s="1148" t="s">
        <v>35</v>
      </c>
      <c r="Q143" s="1158" t="s">
        <v>35</v>
      </c>
      <c r="R143" s="1168" t="s">
        <v>35</v>
      </c>
      <c r="S143" s="1148" t="s">
        <v>35</v>
      </c>
      <c r="T143" s="1148" t="s">
        <v>35</v>
      </c>
      <c r="U143" s="2096" t="s">
        <v>35</v>
      </c>
      <c r="V143" s="2117"/>
      <c r="W143" s="2117"/>
      <c r="X143" s="2117"/>
      <c r="Y143" s="2118"/>
      <c r="Z143" s="2118"/>
      <c r="AA143" s="2118"/>
      <c r="AB143" s="2118"/>
      <c r="AC143" s="2118"/>
      <c r="AD143" s="2118"/>
      <c r="AE143" s="2118"/>
      <c r="AF143" s="2118"/>
      <c r="AG143" s="2118"/>
      <c r="AH143" s="2118"/>
      <c r="AI143" s="2118"/>
      <c r="AJ143" s="2118"/>
      <c r="AK143" s="2118"/>
      <c r="AL143" s="2118"/>
      <c r="AM143" s="2118"/>
      <c r="AN143" s="2118"/>
      <c r="AO143" s="2118"/>
      <c r="AP143" s="2118"/>
      <c r="AQ143" s="2118"/>
      <c r="AR143" s="2118"/>
      <c r="AS143" s="2118"/>
      <c r="AT143" s="2118"/>
      <c r="AU143" s="2118"/>
      <c r="AV143" s="2118"/>
      <c r="AW143" s="2118"/>
      <c r="AX143" s="2118"/>
      <c r="AY143" s="2118"/>
      <c r="AZ143" s="215"/>
      <c r="BA143" s="2573"/>
      <c r="BB143" s="159" t="s">
        <v>66</v>
      </c>
      <c r="BC143" s="1207" t="s">
        <v>35</v>
      </c>
      <c r="BD143" s="1227" t="s">
        <v>35</v>
      </c>
      <c r="BE143" s="1227" t="s">
        <v>35</v>
      </c>
      <c r="BF143" s="1227" t="s">
        <v>35</v>
      </c>
      <c r="BG143" s="1248" t="s">
        <v>35</v>
      </c>
      <c r="BH143" s="1269" t="s">
        <v>35</v>
      </c>
      <c r="BI143" s="1227" t="s">
        <v>35</v>
      </c>
      <c r="BJ143" s="1227" t="s">
        <v>35</v>
      </c>
      <c r="BK143" s="1227" t="s">
        <v>35</v>
      </c>
      <c r="BL143" s="1248" t="s">
        <v>35</v>
      </c>
      <c r="BM143" s="1269" t="s">
        <v>35</v>
      </c>
      <c r="BN143" s="1227" t="s">
        <v>35</v>
      </c>
      <c r="BO143" s="1227" t="s">
        <v>35</v>
      </c>
      <c r="BP143" s="1227" t="s">
        <v>35</v>
      </c>
      <c r="BQ143" s="1248" t="s">
        <v>35</v>
      </c>
      <c r="BR143" s="1269" t="s">
        <v>35</v>
      </c>
      <c r="BS143" s="1227" t="s">
        <v>35</v>
      </c>
      <c r="BT143" s="1227" t="s">
        <v>35</v>
      </c>
      <c r="BU143" s="2138" t="s">
        <v>35</v>
      </c>
      <c r="BV143" s="2200"/>
      <c r="BW143" s="2200"/>
      <c r="BX143" s="2200"/>
      <c r="BY143" s="2201"/>
      <c r="BZ143" s="2201"/>
      <c r="CA143" s="2201"/>
      <c r="CB143" s="2201"/>
      <c r="CC143" s="2201"/>
      <c r="CD143" s="2201"/>
      <c r="CE143" s="2201"/>
      <c r="CF143" s="2201"/>
      <c r="CG143" s="2201"/>
      <c r="CH143" s="2201"/>
      <c r="CI143" s="2201"/>
      <c r="CJ143" s="2201"/>
      <c r="CK143" s="2201"/>
      <c r="CL143" s="2201"/>
      <c r="CM143" s="2201"/>
      <c r="CN143" s="2201"/>
      <c r="CO143" s="2201"/>
      <c r="CP143" s="2201"/>
      <c r="CQ143" s="2201"/>
      <c r="CR143" s="2201"/>
      <c r="CS143" s="2201"/>
      <c r="CT143" s="2201"/>
      <c r="CU143" s="2201"/>
      <c r="CV143" s="2201"/>
      <c r="CW143" s="2201"/>
      <c r="CX143" s="2201"/>
      <c r="CY143" s="2201"/>
      <c r="CZ143" s="2201"/>
    </row>
    <row r="144" s="130" customFormat="true" ht="15" customHeight="true" x14ac:dyDescent="0.2">
      <c r="A144" s="2516" t="s">
        <v>106</v>
      </c>
      <c r="B144" s="252" t="s">
        <v>63</v>
      </c>
      <c r="C144" s="1138" t="s">
        <v>35</v>
      </c>
      <c r="D144" s="1148" t="s">
        <v>35</v>
      </c>
      <c r="E144" s="1148" t="s">
        <v>35</v>
      </c>
      <c r="F144" s="1148" t="s">
        <v>35</v>
      </c>
      <c r="G144" s="1158" t="s">
        <v>35</v>
      </c>
      <c r="H144" s="1168" t="s">
        <v>35</v>
      </c>
      <c r="I144" s="1148" t="s">
        <v>35</v>
      </c>
      <c r="J144" s="1148" t="s">
        <v>35</v>
      </c>
      <c r="K144" s="1148" t="s">
        <v>35</v>
      </c>
      <c r="L144" s="1178" t="s">
        <v>35</v>
      </c>
      <c r="M144" s="1185" t="s">
        <v>35</v>
      </c>
      <c r="N144" s="1148" t="s">
        <v>35</v>
      </c>
      <c r="O144" s="1148" t="s">
        <v>35</v>
      </c>
      <c r="P144" s="1148" t="s">
        <v>35</v>
      </c>
      <c r="Q144" s="1158" t="s">
        <v>35</v>
      </c>
      <c r="R144" s="1168" t="s">
        <v>35</v>
      </c>
      <c r="S144" s="1148" t="s">
        <v>35</v>
      </c>
      <c r="T144" s="1148" t="s">
        <v>35</v>
      </c>
      <c r="U144" s="2096" t="s">
        <v>35</v>
      </c>
      <c r="V144" s="2117"/>
      <c r="W144" s="2117"/>
      <c r="X144" s="2117"/>
      <c r="Y144" s="2118"/>
      <c r="Z144" s="2118"/>
      <c r="AA144" s="2118"/>
      <c r="AB144" s="2118"/>
      <c r="AC144" s="2118"/>
      <c r="AD144" s="2118"/>
      <c r="AE144" s="2118"/>
      <c r="AF144" s="2118"/>
      <c r="AG144" s="2118"/>
      <c r="AH144" s="2118"/>
      <c r="AI144" s="2118"/>
      <c r="AJ144" s="2118"/>
      <c r="AK144" s="2118"/>
      <c r="AL144" s="2118"/>
      <c r="AM144" s="2118"/>
      <c r="AN144" s="2118"/>
      <c r="AO144" s="2118"/>
      <c r="AP144" s="2118"/>
      <c r="AQ144" s="2118"/>
      <c r="AR144" s="2118"/>
      <c r="AS144" s="2118"/>
      <c r="AT144" s="2118"/>
      <c r="AU144" s="2118"/>
      <c r="AV144" s="2118"/>
      <c r="AW144" s="2118"/>
      <c r="AX144" s="2118"/>
      <c r="AY144" s="2118"/>
      <c r="AZ144" s="215"/>
      <c r="BA144" s="2573" t="s">
        <v>106</v>
      </c>
      <c r="BB144" s="159" t="s">
        <v>63</v>
      </c>
      <c r="BC144" s="1207" t="s">
        <v>35</v>
      </c>
      <c r="BD144" s="1227" t="s">
        <v>35</v>
      </c>
      <c r="BE144" s="1227" t="s">
        <v>35</v>
      </c>
      <c r="BF144" s="1227" t="s">
        <v>35</v>
      </c>
      <c r="BG144" s="1248" t="s">
        <v>35</v>
      </c>
      <c r="BH144" s="1269" t="s">
        <v>35</v>
      </c>
      <c r="BI144" s="1227" t="s">
        <v>35</v>
      </c>
      <c r="BJ144" s="1227" t="s">
        <v>35</v>
      </c>
      <c r="BK144" s="1227" t="s">
        <v>35</v>
      </c>
      <c r="BL144" s="1248" t="s">
        <v>35</v>
      </c>
      <c r="BM144" s="1269" t="s">
        <v>35</v>
      </c>
      <c r="BN144" s="1227" t="s">
        <v>35</v>
      </c>
      <c r="BO144" s="1227" t="s">
        <v>35</v>
      </c>
      <c r="BP144" s="1227" t="s">
        <v>35</v>
      </c>
      <c r="BQ144" s="1248" t="s">
        <v>35</v>
      </c>
      <c r="BR144" s="1269" t="s">
        <v>35</v>
      </c>
      <c r="BS144" s="1227" t="s">
        <v>35</v>
      </c>
      <c r="BT144" s="1227" t="s">
        <v>35</v>
      </c>
      <c r="BU144" s="2138" t="s">
        <v>35</v>
      </c>
      <c r="BV144" s="2200"/>
      <c r="BW144" s="2200"/>
      <c r="BX144" s="2200"/>
      <c r="BY144" s="2201"/>
      <c r="BZ144" s="2201"/>
      <c r="CA144" s="2201"/>
      <c r="CB144" s="2201"/>
      <c r="CC144" s="2201"/>
      <c r="CD144" s="2201"/>
      <c r="CE144" s="2201"/>
      <c r="CF144" s="2201"/>
      <c r="CG144" s="2201"/>
      <c r="CH144" s="2201"/>
      <c r="CI144" s="2201"/>
      <c r="CJ144" s="2201"/>
      <c r="CK144" s="2201"/>
      <c r="CL144" s="2201"/>
      <c r="CM144" s="2201"/>
      <c r="CN144" s="2201"/>
      <c r="CO144" s="2201"/>
      <c r="CP144" s="2201"/>
      <c r="CQ144" s="2201"/>
      <c r="CR144" s="2201"/>
      <c r="CS144" s="2201"/>
      <c r="CT144" s="2201"/>
      <c r="CU144" s="2201"/>
      <c r="CV144" s="2201"/>
      <c r="CW144" s="2201"/>
      <c r="CX144" s="2201"/>
      <c r="CY144" s="2201"/>
      <c r="CZ144" s="2201"/>
    </row>
    <row r="145" s="130" customFormat="true" ht="15" customHeight="true" x14ac:dyDescent="0.2">
      <c r="A145" s="2516"/>
      <c r="B145" s="252" t="s">
        <v>64</v>
      </c>
      <c r="C145" s="1138" t="s">
        <v>35</v>
      </c>
      <c r="D145" s="1148" t="s">
        <v>35</v>
      </c>
      <c r="E145" s="1148" t="s">
        <v>35</v>
      </c>
      <c r="F145" s="1148" t="s">
        <v>35</v>
      </c>
      <c r="G145" s="1158" t="s">
        <v>35</v>
      </c>
      <c r="H145" s="1168" t="s">
        <v>35</v>
      </c>
      <c r="I145" s="1148" t="s">
        <v>35</v>
      </c>
      <c r="J145" s="1148" t="s">
        <v>35</v>
      </c>
      <c r="K145" s="1148" t="s">
        <v>35</v>
      </c>
      <c r="L145" s="1178" t="s">
        <v>35</v>
      </c>
      <c r="M145" s="1185" t="s">
        <v>35</v>
      </c>
      <c r="N145" s="1148" t="s">
        <v>35</v>
      </c>
      <c r="O145" s="1148" t="s">
        <v>35</v>
      </c>
      <c r="P145" s="1148" t="s">
        <v>35</v>
      </c>
      <c r="Q145" s="1158" t="s">
        <v>35</v>
      </c>
      <c r="R145" s="1168" t="s">
        <v>35</v>
      </c>
      <c r="S145" s="1148" t="s">
        <v>35</v>
      </c>
      <c r="T145" s="1148" t="s">
        <v>35</v>
      </c>
      <c r="U145" s="2096" t="s">
        <v>35</v>
      </c>
      <c r="V145" s="2117"/>
      <c r="W145" s="2117"/>
      <c r="X145" s="2117"/>
      <c r="Y145" s="2118"/>
      <c r="Z145" s="2118"/>
      <c r="AA145" s="2118"/>
      <c r="AB145" s="2118"/>
      <c r="AC145" s="2118"/>
      <c r="AD145" s="2118"/>
      <c r="AE145" s="2118"/>
      <c r="AF145" s="2118"/>
      <c r="AG145" s="2118"/>
      <c r="AH145" s="2118"/>
      <c r="AI145" s="2118"/>
      <c r="AJ145" s="2118"/>
      <c r="AK145" s="2118"/>
      <c r="AL145" s="2118"/>
      <c r="AM145" s="2118"/>
      <c r="AN145" s="2118"/>
      <c r="AO145" s="2118"/>
      <c r="AP145" s="2118"/>
      <c r="AQ145" s="2118"/>
      <c r="AR145" s="2118"/>
      <c r="AS145" s="2118"/>
      <c r="AT145" s="2118"/>
      <c r="AU145" s="2118"/>
      <c r="AV145" s="2118"/>
      <c r="AW145" s="2118"/>
      <c r="AX145" s="2118"/>
      <c r="AY145" s="2118"/>
      <c r="AZ145" s="215"/>
      <c r="BA145" s="2573"/>
      <c r="BB145" s="159" t="s">
        <v>64</v>
      </c>
      <c r="BC145" s="1207" t="s">
        <v>35</v>
      </c>
      <c r="BD145" s="1227" t="s">
        <v>35</v>
      </c>
      <c r="BE145" s="1227" t="s">
        <v>35</v>
      </c>
      <c r="BF145" s="1227" t="s">
        <v>35</v>
      </c>
      <c r="BG145" s="1248" t="s">
        <v>35</v>
      </c>
      <c r="BH145" s="1269" t="s">
        <v>35</v>
      </c>
      <c r="BI145" s="1227" t="s">
        <v>35</v>
      </c>
      <c r="BJ145" s="1227" t="s">
        <v>35</v>
      </c>
      <c r="BK145" s="1227" t="s">
        <v>35</v>
      </c>
      <c r="BL145" s="1248" t="s">
        <v>35</v>
      </c>
      <c r="BM145" s="1269" t="s">
        <v>35</v>
      </c>
      <c r="BN145" s="1227" t="s">
        <v>35</v>
      </c>
      <c r="BO145" s="1227" t="s">
        <v>35</v>
      </c>
      <c r="BP145" s="1227" t="s">
        <v>35</v>
      </c>
      <c r="BQ145" s="1248" t="s">
        <v>35</v>
      </c>
      <c r="BR145" s="1269" t="s">
        <v>35</v>
      </c>
      <c r="BS145" s="1227" t="s">
        <v>35</v>
      </c>
      <c r="BT145" s="1227" t="s">
        <v>35</v>
      </c>
      <c r="BU145" s="2138" t="s">
        <v>35</v>
      </c>
      <c r="BV145" s="2200"/>
      <c r="BW145" s="2200"/>
      <c r="BX145" s="2200"/>
      <c r="BY145" s="2201"/>
      <c r="BZ145" s="2201"/>
      <c r="CA145" s="2201"/>
      <c r="CB145" s="2201"/>
      <c r="CC145" s="2201"/>
      <c r="CD145" s="2201"/>
      <c r="CE145" s="2201"/>
      <c r="CF145" s="2201"/>
      <c r="CG145" s="2201"/>
      <c r="CH145" s="2201"/>
      <c r="CI145" s="2201"/>
      <c r="CJ145" s="2201"/>
      <c r="CK145" s="2201"/>
      <c r="CL145" s="2201"/>
      <c r="CM145" s="2201"/>
      <c r="CN145" s="2201"/>
      <c r="CO145" s="2201"/>
      <c r="CP145" s="2201"/>
      <c r="CQ145" s="2201"/>
      <c r="CR145" s="2201"/>
      <c r="CS145" s="2201"/>
      <c r="CT145" s="2201"/>
      <c r="CU145" s="2201"/>
      <c r="CV145" s="2201"/>
      <c r="CW145" s="2201"/>
      <c r="CX145" s="2201"/>
      <c r="CY145" s="2201"/>
      <c r="CZ145" s="2201"/>
    </row>
    <row r="146" s="130" customFormat="true" ht="15" customHeight="true" x14ac:dyDescent="0.2">
      <c r="A146" s="2516"/>
      <c r="B146" s="252" t="s">
        <v>65</v>
      </c>
      <c r="C146" s="1138" t="s">
        <v>35</v>
      </c>
      <c r="D146" s="1148" t="s">
        <v>35</v>
      </c>
      <c r="E146" s="1148" t="s">
        <v>35</v>
      </c>
      <c r="F146" s="1148" t="s">
        <v>35</v>
      </c>
      <c r="G146" s="1158" t="s">
        <v>35</v>
      </c>
      <c r="H146" s="1168" t="s">
        <v>35</v>
      </c>
      <c r="I146" s="1148" t="s">
        <v>35</v>
      </c>
      <c r="J146" s="1148" t="s">
        <v>35</v>
      </c>
      <c r="K146" s="1148" t="s">
        <v>35</v>
      </c>
      <c r="L146" s="1178" t="s">
        <v>35</v>
      </c>
      <c r="M146" s="1185" t="s">
        <v>35</v>
      </c>
      <c r="N146" s="1148" t="s">
        <v>35</v>
      </c>
      <c r="O146" s="1148" t="s">
        <v>35</v>
      </c>
      <c r="P146" s="1148" t="s">
        <v>35</v>
      </c>
      <c r="Q146" s="1158" t="s">
        <v>35</v>
      </c>
      <c r="R146" s="1168" t="s">
        <v>35</v>
      </c>
      <c r="S146" s="1148" t="s">
        <v>35</v>
      </c>
      <c r="T146" s="1148" t="s">
        <v>35</v>
      </c>
      <c r="U146" s="2096" t="s">
        <v>35</v>
      </c>
      <c r="V146" s="2117"/>
      <c r="W146" s="2117"/>
      <c r="X146" s="2117"/>
      <c r="Y146" s="2118"/>
      <c r="Z146" s="2118"/>
      <c r="AA146" s="2118"/>
      <c r="AB146" s="2118"/>
      <c r="AC146" s="2118"/>
      <c r="AD146" s="2118"/>
      <c r="AE146" s="2118"/>
      <c r="AF146" s="2118"/>
      <c r="AG146" s="2118"/>
      <c r="AH146" s="2118"/>
      <c r="AI146" s="2118"/>
      <c r="AJ146" s="2118"/>
      <c r="AK146" s="2118"/>
      <c r="AL146" s="2118"/>
      <c r="AM146" s="2118"/>
      <c r="AN146" s="2118"/>
      <c r="AO146" s="2118"/>
      <c r="AP146" s="2118"/>
      <c r="AQ146" s="2118"/>
      <c r="AR146" s="2118"/>
      <c r="AS146" s="2118"/>
      <c r="AT146" s="2118"/>
      <c r="AU146" s="2118"/>
      <c r="AV146" s="2118"/>
      <c r="AW146" s="2118"/>
      <c r="AX146" s="2118"/>
      <c r="AY146" s="2118"/>
      <c r="AZ146" s="215"/>
      <c r="BA146" s="2573"/>
      <c r="BB146" s="159" t="s">
        <v>65</v>
      </c>
      <c r="BC146" s="1207" t="s">
        <v>35</v>
      </c>
      <c r="BD146" s="1227" t="s">
        <v>35</v>
      </c>
      <c r="BE146" s="1227" t="s">
        <v>35</v>
      </c>
      <c r="BF146" s="1227" t="s">
        <v>35</v>
      </c>
      <c r="BG146" s="1248" t="s">
        <v>35</v>
      </c>
      <c r="BH146" s="1269" t="s">
        <v>35</v>
      </c>
      <c r="BI146" s="1227" t="s">
        <v>35</v>
      </c>
      <c r="BJ146" s="1227" t="s">
        <v>35</v>
      </c>
      <c r="BK146" s="1227" t="s">
        <v>35</v>
      </c>
      <c r="BL146" s="1248" t="s">
        <v>35</v>
      </c>
      <c r="BM146" s="1269" t="s">
        <v>35</v>
      </c>
      <c r="BN146" s="1227" t="s">
        <v>35</v>
      </c>
      <c r="BO146" s="1227" t="s">
        <v>35</v>
      </c>
      <c r="BP146" s="1227" t="s">
        <v>35</v>
      </c>
      <c r="BQ146" s="1248" t="s">
        <v>35</v>
      </c>
      <c r="BR146" s="1269" t="s">
        <v>35</v>
      </c>
      <c r="BS146" s="1227" t="s">
        <v>35</v>
      </c>
      <c r="BT146" s="1227" t="s">
        <v>35</v>
      </c>
      <c r="BU146" s="2138" t="s">
        <v>35</v>
      </c>
      <c r="BV146" s="2200"/>
      <c r="BW146" s="2200"/>
      <c r="BX146" s="2200"/>
      <c r="BY146" s="2201"/>
      <c r="BZ146" s="2201"/>
      <c r="CA146" s="2201"/>
      <c r="CB146" s="2201"/>
      <c r="CC146" s="2201"/>
      <c r="CD146" s="2201"/>
      <c r="CE146" s="2201"/>
      <c r="CF146" s="2201"/>
      <c r="CG146" s="2201"/>
      <c r="CH146" s="2201"/>
      <c r="CI146" s="2201"/>
      <c r="CJ146" s="2201"/>
      <c r="CK146" s="2201"/>
      <c r="CL146" s="2201"/>
      <c r="CM146" s="2201"/>
      <c r="CN146" s="2201"/>
      <c r="CO146" s="2201"/>
      <c r="CP146" s="2201"/>
      <c r="CQ146" s="2201"/>
      <c r="CR146" s="2201"/>
      <c r="CS146" s="2201"/>
      <c r="CT146" s="2201"/>
      <c r="CU146" s="2201"/>
      <c r="CV146" s="2201"/>
      <c r="CW146" s="2201"/>
      <c r="CX146" s="2201"/>
      <c r="CY146" s="2201"/>
      <c r="CZ146" s="2201"/>
    </row>
    <row r="147" s="130" customFormat="true" ht="15" customHeight="true" x14ac:dyDescent="0.2">
      <c r="A147" s="2516"/>
      <c r="B147" s="252" t="s">
        <v>66</v>
      </c>
      <c r="C147" s="1138" t="s">
        <v>35</v>
      </c>
      <c r="D147" s="1148" t="s">
        <v>35</v>
      </c>
      <c r="E147" s="1148" t="s">
        <v>35</v>
      </c>
      <c r="F147" s="1148" t="s">
        <v>35</v>
      </c>
      <c r="G147" s="1158" t="s">
        <v>35</v>
      </c>
      <c r="H147" s="1168" t="s">
        <v>35</v>
      </c>
      <c r="I147" s="1148" t="s">
        <v>35</v>
      </c>
      <c r="J147" s="1148" t="s">
        <v>35</v>
      </c>
      <c r="K147" s="1148" t="s">
        <v>35</v>
      </c>
      <c r="L147" s="1178" t="s">
        <v>35</v>
      </c>
      <c r="M147" s="1185" t="s">
        <v>35</v>
      </c>
      <c r="N147" s="1148" t="s">
        <v>35</v>
      </c>
      <c r="O147" s="1148" t="s">
        <v>35</v>
      </c>
      <c r="P147" s="1148" t="s">
        <v>35</v>
      </c>
      <c r="Q147" s="1158" t="s">
        <v>35</v>
      </c>
      <c r="R147" s="1168" t="s">
        <v>35</v>
      </c>
      <c r="S147" s="1148" t="s">
        <v>35</v>
      </c>
      <c r="T147" s="1148" t="s">
        <v>35</v>
      </c>
      <c r="U147" s="2096" t="s">
        <v>35</v>
      </c>
      <c r="V147" s="2117"/>
      <c r="W147" s="2117"/>
      <c r="X147" s="2117"/>
      <c r="Y147" s="2118"/>
      <c r="Z147" s="2118"/>
      <c r="AA147" s="2118"/>
      <c r="AB147" s="2118"/>
      <c r="AC147" s="2118"/>
      <c r="AD147" s="2118"/>
      <c r="AE147" s="2118"/>
      <c r="AF147" s="2118"/>
      <c r="AG147" s="2118"/>
      <c r="AH147" s="2118"/>
      <c r="AI147" s="2118"/>
      <c r="AJ147" s="2118"/>
      <c r="AK147" s="2118"/>
      <c r="AL147" s="2118"/>
      <c r="AM147" s="2118"/>
      <c r="AN147" s="2118"/>
      <c r="AO147" s="2118"/>
      <c r="AP147" s="2118"/>
      <c r="AQ147" s="2118"/>
      <c r="AR147" s="2118"/>
      <c r="AS147" s="2118"/>
      <c r="AT147" s="2118"/>
      <c r="AU147" s="2118"/>
      <c r="AV147" s="2118"/>
      <c r="AW147" s="2118"/>
      <c r="AX147" s="2118"/>
      <c r="AY147" s="2118"/>
      <c r="AZ147" s="215"/>
      <c r="BA147" s="2573"/>
      <c r="BB147" s="159" t="s">
        <v>66</v>
      </c>
      <c r="BC147" s="1207" t="s">
        <v>35</v>
      </c>
      <c r="BD147" s="1227" t="s">
        <v>35</v>
      </c>
      <c r="BE147" s="1227" t="s">
        <v>35</v>
      </c>
      <c r="BF147" s="1227" t="s">
        <v>35</v>
      </c>
      <c r="BG147" s="1248" t="s">
        <v>35</v>
      </c>
      <c r="BH147" s="1269" t="s">
        <v>35</v>
      </c>
      <c r="BI147" s="1227" t="s">
        <v>35</v>
      </c>
      <c r="BJ147" s="1227" t="s">
        <v>35</v>
      </c>
      <c r="BK147" s="1227" t="s">
        <v>35</v>
      </c>
      <c r="BL147" s="1248" t="s">
        <v>35</v>
      </c>
      <c r="BM147" s="1269" t="s">
        <v>35</v>
      </c>
      <c r="BN147" s="1227" t="s">
        <v>35</v>
      </c>
      <c r="BO147" s="1227" t="s">
        <v>35</v>
      </c>
      <c r="BP147" s="1227" t="s">
        <v>35</v>
      </c>
      <c r="BQ147" s="1248" t="s">
        <v>35</v>
      </c>
      <c r="BR147" s="1269" t="s">
        <v>35</v>
      </c>
      <c r="BS147" s="1227" t="s">
        <v>35</v>
      </c>
      <c r="BT147" s="1227" t="s">
        <v>35</v>
      </c>
      <c r="BU147" s="2138" t="s">
        <v>35</v>
      </c>
      <c r="BV147" s="2200"/>
      <c r="BW147" s="2200"/>
      <c r="BX147" s="2200"/>
      <c r="BY147" s="2201"/>
      <c r="BZ147" s="2201"/>
      <c r="CA147" s="2201"/>
      <c r="CB147" s="2201"/>
      <c r="CC147" s="2201"/>
      <c r="CD147" s="2201"/>
      <c r="CE147" s="2201"/>
      <c r="CF147" s="2201"/>
      <c r="CG147" s="2201"/>
      <c r="CH147" s="2201"/>
      <c r="CI147" s="2201"/>
      <c r="CJ147" s="2201"/>
      <c r="CK147" s="2201"/>
      <c r="CL147" s="2201"/>
      <c r="CM147" s="2201"/>
      <c r="CN147" s="2201"/>
      <c r="CO147" s="2201"/>
      <c r="CP147" s="2201"/>
      <c r="CQ147" s="2201"/>
      <c r="CR147" s="2201"/>
      <c r="CS147" s="2201"/>
      <c r="CT147" s="2201"/>
      <c r="CU147" s="2201"/>
      <c r="CV147" s="2201"/>
      <c r="CW147" s="2201"/>
      <c r="CX147" s="2201"/>
      <c r="CY147" s="2201"/>
      <c r="CZ147" s="2201"/>
    </row>
    <row r="148" s="130" customFormat="true" ht="15" customHeight="true" x14ac:dyDescent="0.2">
      <c r="A148" s="2516" t="s">
        <v>107</v>
      </c>
      <c r="B148" s="252" t="s">
        <v>49</v>
      </c>
      <c r="C148" s="1138" t="s">
        <v>35</v>
      </c>
      <c r="D148" s="1148" t="s">
        <v>35</v>
      </c>
      <c r="E148" s="1148" t="s">
        <v>35</v>
      </c>
      <c r="F148" s="1148" t="s">
        <v>35</v>
      </c>
      <c r="G148" s="1158" t="s">
        <v>35</v>
      </c>
      <c r="H148" s="1168" t="s">
        <v>35</v>
      </c>
      <c r="I148" s="1148" t="s">
        <v>35</v>
      </c>
      <c r="J148" s="1148" t="s">
        <v>35</v>
      </c>
      <c r="K148" s="1148" t="s">
        <v>35</v>
      </c>
      <c r="L148" s="1178" t="s">
        <v>35</v>
      </c>
      <c r="M148" s="1185" t="s">
        <v>35</v>
      </c>
      <c r="N148" s="1148" t="s">
        <v>35</v>
      </c>
      <c r="O148" s="1148" t="s">
        <v>35</v>
      </c>
      <c r="P148" s="1148" t="s">
        <v>35</v>
      </c>
      <c r="Q148" s="1158" t="s">
        <v>35</v>
      </c>
      <c r="R148" s="1168" t="s">
        <v>35</v>
      </c>
      <c r="S148" s="1148" t="s">
        <v>35</v>
      </c>
      <c r="T148" s="1148" t="s">
        <v>35</v>
      </c>
      <c r="U148" s="2096" t="s">
        <v>35</v>
      </c>
      <c r="V148" s="2117"/>
      <c r="W148" s="2117"/>
      <c r="X148" s="2117"/>
      <c r="Y148" s="2118"/>
      <c r="Z148" s="2118"/>
      <c r="AA148" s="2118"/>
      <c r="AB148" s="2118"/>
      <c r="AC148" s="2118"/>
      <c r="AD148" s="2118"/>
      <c r="AE148" s="2118"/>
      <c r="AF148" s="2118"/>
      <c r="AG148" s="2118"/>
      <c r="AH148" s="2118"/>
      <c r="AI148" s="2118"/>
      <c r="AJ148" s="2118"/>
      <c r="AK148" s="2118"/>
      <c r="AL148" s="2118"/>
      <c r="AM148" s="2118"/>
      <c r="AN148" s="2118"/>
      <c r="AO148" s="2118"/>
      <c r="AP148" s="2118"/>
      <c r="AQ148" s="2118"/>
      <c r="AR148" s="2118"/>
      <c r="AS148" s="2118"/>
      <c r="AT148" s="2118"/>
      <c r="AU148" s="2118"/>
      <c r="AV148" s="2118"/>
      <c r="AW148" s="2118"/>
      <c r="AX148" s="2118"/>
      <c r="AY148" s="2118"/>
      <c r="AZ148" s="215"/>
      <c r="BA148" s="2573" t="s">
        <v>107</v>
      </c>
      <c r="BB148" s="159" t="s">
        <v>49</v>
      </c>
      <c r="BC148" s="1207" t="s">
        <v>35</v>
      </c>
      <c r="BD148" s="1227" t="s">
        <v>35</v>
      </c>
      <c r="BE148" s="1227" t="s">
        <v>35</v>
      </c>
      <c r="BF148" s="1227" t="s">
        <v>35</v>
      </c>
      <c r="BG148" s="1248" t="s">
        <v>35</v>
      </c>
      <c r="BH148" s="1269" t="s">
        <v>35</v>
      </c>
      <c r="BI148" s="1227" t="s">
        <v>35</v>
      </c>
      <c r="BJ148" s="1227" t="s">
        <v>35</v>
      </c>
      <c r="BK148" s="1227" t="s">
        <v>35</v>
      </c>
      <c r="BL148" s="1248" t="s">
        <v>35</v>
      </c>
      <c r="BM148" s="1269" t="s">
        <v>35</v>
      </c>
      <c r="BN148" s="1227" t="s">
        <v>35</v>
      </c>
      <c r="BO148" s="1227" t="s">
        <v>35</v>
      </c>
      <c r="BP148" s="1227" t="s">
        <v>35</v>
      </c>
      <c r="BQ148" s="1248" t="s">
        <v>35</v>
      </c>
      <c r="BR148" s="1269" t="s">
        <v>35</v>
      </c>
      <c r="BS148" s="1227" t="s">
        <v>35</v>
      </c>
      <c r="BT148" s="1227" t="s">
        <v>35</v>
      </c>
      <c r="BU148" s="2138" t="s">
        <v>35</v>
      </c>
      <c r="BV148" s="2200"/>
      <c r="BW148" s="2200"/>
      <c r="BX148" s="2200"/>
      <c r="BY148" s="2201"/>
      <c r="BZ148" s="2201"/>
      <c r="CA148" s="2201"/>
      <c r="CB148" s="2201"/>
      <c r="CC148" s="2201"/>
      <c r="CD148" s="2201"/>
      <c r="CE148" s="2201"/>
      <c r="CF148" s="2201"/>
      <c r="CG148" s="2201"/>
      <c r="CH148" s="2201"/>
      <c r="CI148" s="2201"/>
      <c r="CJ148" s="2201"/>
      <c r="CK148" s="2201"/>
      <c r="CL148" s="2201"/>
      <c r="CM148" s="2201"/>
      <c r="CN148" s="2201"/>
      <c r="CO148" s="2201"/>
      <c r="CP148" s="2201"/>
      <c r="CQ148" s="2201"/>
      <c r="CR148" s="2201"/>
      <c r="CS148" s="2201"/>
      <c r="CT148" s="2201"/>
      <c r="CU148" s="2201"/>
      <c r="CV148" s="2201"/>
      <c r="CW148" s="2201"/>
      <c r="CX148" s="2201"/>
      <c r="CY148" s="2201"/>
      <c r="CZ148" s="2201"/>
    </row>
    <row r="149" s="130" customFormat="true" ht="15" customHeight="true" x14ac:dyDescent="0.2">
      <c r="A149" s="2516"/>
      <c r="B149" s="252" t="s">
        <v>48</v>
      </c>
      <c r="C149" s="1138" t="s">
        <v>35</v>
      </c>
      <c r="D149" s="1148" t="s">
        <v>35</v>
      </c>
      <c r="E149" s="1148" t="s">
        <v>35</v>
      </c>
      <c r="F149" s="1148" t="s">
        <v>35</v>
      </c>
      <c r="G149" s="1158" t="s">
        <v>35</v>
      </c>
      <c r="H149" s="1168" t="s">
        <v>35</v>
      </c>
      <c r="I149" s="1148" t="s">
        <v>35</v>
      </c>
      <c r="J149" s="1148" t="s">
        <v>35</v>
      </c>
      <c r="K149" s="1148" t="s">
        <v>35</v>
      </c>
      <c r="L149" s="1178" t="s">
        <v>35</v>
      </c>
      <c r="M149" s="1185" t="s">
        <v>35</v>
      </c>
      <c r="N149" s="1148" t="s">
        <v>35</v>
      </c>
      <c r="O149" s="1148" t="s">
        <v>35</v>
      </c>
      <c r="P149" s="1148" t="s">
        <v>35</v>
      </c>
      <c r="Q149" s="1158" t="s">
        <v>35</v>
      </c>
      <c r="R149" s="1168" t="s">
        <v>35</v>
      </c>
      <c r="S149" s="1148" t="s">
        <v>35</v>
      </c>
      <c r="T149" s="1148" t="s">
        <v>35</v>
      </c>
      <c r="U149" s="2096" t="s">
        <v>35</v>
      </c>
      <c r="V149" s="2117"/>
      <c r="W149" s="2117"/>
      <c r="X149" s="2117"/>
      <c r="Y149" s="2118"/>
      <c r="Z149" s="2118"/>
      <c r="AA149" s="2118"/>
      <c r="AB149" s="2118"/>
      <c r="AC149" s="2118"/>
      <c r="AD149" s="2118"/>
      <c r="AE149" s="2118"/>
      <c r="AF149" s="2118"/>
      <c r="AG149" s="2118"/>
      <c r="AH149" s="2118"/>
      <c r="AI149" s="2118"/>
      <c r="AJ149" s="2118"/>
      <c r="AK149" s="2118"/>
      <c r="AL149" s="2118"/>
      <c r="AM149" s="2118"/>
      <c r="AN149" s="2118"/>
      <c r="AO149" s="2118"/>
      <c r="AP149" s="2118"/>
      <c r="AQ149" s="2118"/>
      <c r="AR149" s="2118"/>
      <c r="AS149" s="2118"/>
      <c r="AT149" s="2118"/>
      <c r="AU149" s="2118"/>
      <c r="AV149" s="2118"/>
      <c r="AW149" s="2118"/>
      <c r="AX149" s="2118"/>
      <c r="AY149" s="2118"/>
      <c r="AZ149" s="215"/>
      <c r="BA149" s="2573"/>
      <c r="BB149" s="159" t="s">
        <v>48</v>
      </c>
      <c r="BC149" s="1207" t="s">
        <v>35</v>
      </c>
      <c r="BD149" s="1227" t="s">
        <v>35</v>
      </c>
      <c r="BE149" s="1227" t="s">
        <v>35</v>
      </c>
      <c r="BF149" s="1227" t="s">
        <v>35</v>
      </c>
      <c r="BG149" s="1248" t="s">
        <v>35</v>
      </c>
      <c r="BH149" s="1269" t="s">
        <v>35</v>
      </c>
      <c r="BI149" s="1227" t="s">
        <v>35</v>
      </c>
      <c r="BJ149" s="1227" t="s">
        <v>35</v>
      </c>
      <c r="BK149" s="1227" t="s">
        <v>35</v>
      </c>
      <c r="BL149" s="1248" t="s">
        <v>35</v>
      </c>
      <c r="BM149" s="1269" t="s">
        <v>35</v>
      </c>
      <c r="BN149" s="1227" t="s">
        <v>35</v>
      </c>
      <c r="BO149" s="1227" t="s">
        <v>35</v>
      </c>
      <c r="BP149" s="1227" t="s">
        <v>35</v>
      </c>
      <c r="BQ149" s="1248" t="s">
        <v>35</v>
      </c>
      <c r="BR149" s="1269" t="s">
        <v>35</v>
      </c>
      <c r="BS149" s="1227" t="s">
        <v>35</v>
      </c>
      <c r="BT149" s="1227" t="s">
        <v>35</v>
      </c>
      <c r="BU149" s="2138" t="s">
        <v>35</v>
      </c>
      <c r="BV149" s="2200"/>
      <c r="BW149" s="2200"/>
      <c r="BX149" s="2200"/>
      <c r="BY149" s="2201"/>
      <c r="BZ149" s="2201"/>
      <c r="CA149" s="2201"/>
      <c r="CB149" s="2201"/>
      <c r="CC149" s="2201"/>
      <c r="CD149" s="2201"/>
      <c r="CE149" s="2201"/>
      <c r="CF149" s="2201"/>
      <c r="CG149" s="2201"/>
      <c r="CH149" s="2201"/>
      <c r="CI149" s="2201"/>
      <c r="CJ149" s="2201"/>
      <c r="CK149" s="2201"/>
      <c r="CL149" s="2201"/>
      <c r="CM149" s="2201"/>
      <c r="CN149" s="2201"/>
      <c r="CO149" s="2201"/>
      <c r="CP149" s="2201"/>
      <c r="CQ149" s="2201"/>
      <c r="CR149" s="2201"/>
      <c r="CS149" s="2201"/>
      <c r="CT149" s="2201"/>
      <c r="CU149" s="2201"/>
      <c r="CV149" s="2201"/>
      <c r="CW149" s="2201"/>
      <c r="CX149" s="2201"/>
      <c r="CY149" s="2201"/>
      <c r="CZ149" s="2201"/>
    </row>
    <row r="150" s="130" customFormat="true" ht="15" customHeight="true" x14ac:dyDescent="0.2">
      <c r="A150" s="2516"/>
      <c r="B150" s="252" t="s">
        <v>109</v>
      </c>
      <c r="C150" s="1138" t="s">
        <v>35</v>
      </c>
      <c r="D150" s="1148" t="s">
        <v>35</v>
      </c>
      <c r="E150" s="1148" t="s">
        <v>35</v>
      </c>
      <c r="F150" s="1148" t="s">
        <v>35</v>
      </c>
      <c r="G150" s="1158" t="s">
        <v>35</v>
      </c>
      <c r="H150" s="1168" t="s">
        <v>35</v>
      </c>
      <c r="I150" s="1148" t="s">
        <v>35</v>
      </c>
      <c r="J150" s="1148" t="s">
        <v>35</v>
      </c>
      <c r="K150" s="1148" t="s">
        <v>35</v>
      </c>
      <c r="L150" s="1178" t="s">
        <v>35</v>
      </c>
      <c r="M150" s="1185" t="s">
        <v>35</v>
      </c>
      <c r="N150" s="1148" t="s">
        <v>35</v>
      </c>
      <c r="O150" s="1148" t="s">
        <v>35</v>
      </c>
      <c r="P150" s="1148" t="s">
        <v>35</v>
      </c>
      <c r="Q150" s="1158" t="s">
        <v>35</v>
      </c>
      <c r="R150" s="1168" t="s">
        <v>35</v>
      </c>
      <c r="S150" s="1148" t="s">
        <v>35</v>
      </c>
      <c r="T150" s="1148" t="s">
        <v>35</v>
      </c>
      <c r="U150" s="2096" t="s">
        <v>35</v>
      </c>
      <c r="V150" s="2117"/>
      <c r="W150" s="2117"/>
      <c r="X150" s="2117"/>
      <c r="Y150" s="2118"/>
      <c r="Z150" s="2118"/>
      <c r="AA150" s="2118"/>
      <c r="AB150" s="2118"/>
      <c r="AC150" s="2118"/>
      <c r="AD150" s="2118"/>
      <c r="AE150" s="2118"/>
      <c r="AF150" s="2118"/>
      <c r="AG150" s="2118"/>
      <c r="AH150" s="2118"/>
      <c r="AI150" s="2118"/>
      <c r="AJ150" s="2118"/>
      <c r="AK150" s="2118"/>
      <c r="AL150" s="2118"/>
      <c r="AM150" s="2118"/>
      <c r="AN150" s="2118"/>
      <c r="AO150" s="2118"/>
      <c r="AP150" s="2118"/>
      <c r="AQ150" s="2118"/>
      <c r="AR150" s="2118"/>
      <c r="AS150" s="2118"/>
      <c r="AT150" s="2118"/>
      <c r="AU150" s="2118"/>
      <c r="AV150" s="2118"/>
      <c r="AW150" s="2118"/>
      <c r="AX150" s="2118"/>
      <c r="AY150" s="2118"/>
      <c r="AZ150" s="215"/>
      <c r="BA150" s="2573"/>
      <c r="BB150" s="159" t="s">
        <v>109</v>
      </c>
      <c r="BC150" s="1207" t="s">
        <v>35</v>
      </c>
      <c r="BD150" s="1227" t="s">
        <v>35</v>
      </c>
      <c r="BE150" s="1227" t="s">
        <v>35</v>
      </c>
      <c r="BF150" s="1227" t="s">
        <v>35</v>
      </c>
      <c r="BG150" s="1248" t="s">
        <v>35</v>
      </c>
      <c r="BH150" s="1269" t="s">
        <v>35</v>
      </c>
      <c r="BI150" s="1227" t="s">
        <v>35</v>
      </c>
      <c r="BJ150" s="1227" t="s">
        <v>35</v>
      </c>
      <c r="BK150" s="1227" t="s">
        <v>35</v>
      </c>
      <c r="BL150" s="1248" t="s">
        <v>35</v>
      </c>
      <c r="BM150" s="1269" t="s">
        <v>35</v>
      </c>
      <c r="BN150" s="1227" t="s">
        <v>35</v>
      </c>
      <c r="BO150" s="1227" t="s">
        <v>35</v>
      </c>
      <c r="BP150" s="1227" t="s">
        <v>35</v>
      </c>
      <c r="BQ150" s="1248" t="s">
        <v>35</v>
      </c>
      <c r="BR150" s="1269" t="s">
        <v>35</v>
      </c>
      <c r="BS150" s="1227" t="s">
        <v>35</v>
      </c>
      <c r="BT150" s="1227" t="s">
        <v>35</v>
      </c>
      <c r="BU150" s="2138" t="s">
        <v>35</v>
      </c>
      <c r="BV150" s="2200"/>
      <c r="BW150" s="2200"/>
      <c r="BX150" s="2200"/>
      <c r="BY150" s="2201"/>
      <c r="BZ150" s="2201"/>
      <c r="CA150" s="2201"/>
      <c r="CB150" s="2201"/>
      <c r="CC150" s="2201"/>
      <c r="CD150" s="2201"/>
      <c r="CE150" s="2201"/>
      <c r="CF150" s="2201"/>
      <c r="CG150" s="2201"/>
      <c r="CH150" s="2201"/>
      <c r="CI150" s="2201"/>
      <c r="CJ150" s="2201"/>
      <c r="CK150" s="2201"/>
      <c r="CL150" s="2201"/>
      <c r="CM150" s="2201"/>
      <c r="CN150" s="2201"/>
      <c r="CO150" s="2201"/>
      <c r="CP150" s="2201"/>
      <c r="CQ150" s="2201"/>
      <c r="CR150" s="2201"/>
      <c r="CS150" s="2201"/>
      <c r="CT150" s="2201"/>
      <c r="CU150" s="2201"/>
      <c r="CV150" s="2201"/>
      <c r="CW150" s="2201"/>
      <c r="CX150" s="2201"/>
      <c r="CY150" s="2201"/>
      <c r="CZ150" s="2201"/>
    </row>
    <row r="151" s="130" customFormat="true" ht="15" customHeight="true" x14ac:dyDescent="0.2">
      <c r="A151" s="2516" t="s">
        <v>108</v>
      </c>
      <c r="B151" s="252" t="s">
        <v>49</v>
      </c>
      <c r="C151" s="1138" t="s">
        <v>35</v>
      </c>
      <c r="D151" s="1148" t="s">
        <v>35</v>
      </c>
      <c r="E151" s="1148" t="s">
        <v>35</v>
      </c>
      <c r="F151" s="1148" t="s">
        <v>35</v>
      </c>
      <c r="G151" s="1158" t="s">
        <v>35</v>
      </c>
      <c r="H151" s="1168" t="s">
        <v>35</v>
      </c>
      <c r="I151" s="1148" t="s">
        <v>35</v>
      </c>
      <c r="J151" s="1148" t="s">
        <v>35</v>
      </c>
      <c r="K151" s="1148" t="s">
        <v>35</v>
      </c>
      <c r="L151" s="1178" t="s">
        <v>35</v>
      </c>
      <c r="M151" s="1185" t="s">
        <v>35</v>
      </c>
      <c r="N151" s="1148" t="s">
        <v>35</v>
      </c>
      <c r="O151" s="1148" t="s">
        <v>35</v>
      </c>
      <c r="P151" s="1148" t="s">
        <v>35</v>
      </c>
      <c r="Q151" s="1158" t="s">
        <v>35</v>
      </c>
      <c r="R151" s="1168" t="s">
        <v>35</v>
      </c>
      <c r="S151" s="1148" t="s">
        <v>35</v>
      </c>
      <c r="T151" s="1148" t="s">
        <v>35</v>
      </c>
      <c r="U151" s="2096" t="s">
        <v>35</v>
      </c>
      <c r="V151" s="2117"/>
      <c r="W151" s="2117"/>
      <c r="X151" s="2117"/>
      <c r="Y151" s="2118"/>
      <c r="Z151" s="2118"/>
      <c r="AA151" s="2118"/>
      <c r="AB151" s="2118"/>
      <c r="AC151" s="2118"/>
      <c r="AD151" s="2118"/>
      <c r="AE151" s="2118"/>
      <c r="AF151" s="2118"/>
      <c r="AG151" s="2118"/>
      <c r="AH151" s="2118"/>
      <c r="AI151" s="2118"/>
      <c r="AJ151" s="2118"/>
      <c r="AK151" s="2118"/>
      <c r="AL151" s="2118"/>
      <c r="AM151" s="2118"/>
      <c r="AN151" s="2118"/>
      <c r="AO151" s="2118"/>
      <c r="AP151" s="2118"/>
      <c r="AQ151" s="2118"/>
      <c r="AR151" s="2118"/>
      <c r="AS151" s="2118"/>
      <c r="AT151" s="2118"/>
      <c r="AU151" s="2118"/>
      <c r="AV151" s="2118"/>
      <c r="AW151" s="2118"/>
      <c r="AX151" s="2118"/>
      <c r="AY151" s="2118"/>
      <c r="AZ151" s="215"/>
      <c r="BA151" s="2573" t="s">
        <v>108</v>
      </c>
      <c r="BB151" s="159" t="s">
        <v>49</v>
      </c>
      <c r="BC151" s="1207" t="s">
        <v>35</v>
      </c>
      <c r="BD151" s="1227" t="s">
        <v>35</v>
      </c>
      <c r="BE151" s="1227" t="s">
        <v>35</v>
      </c>
      <c r="BF151" s="1227" t="s">
        <v>35</v>
      </c>
      <c r="BG151" s="1248" t="s">
        <v>35</v>
      </c>
      <c r="BH151" s="1269" t="s">
        <v>35</v>
      </c>
      <c r="BI151" s="1227" t="s">
        <v>35</v>
      </c>
      <c r="BJ151" s="1227" t="s">
        <v>35</v>
      </c>
      <c r="BK151" s="1227" t="s">
        <v>35</v>
      </c>
      <c r="BL151" s="1248" t="s">
        <v>35</v>
      </c>
      <c r="BM151" s="1269" t="s">
        <v>35</v>
      </c>
      <c r="BN151" s="1227" t="s">
        <v>35</v>
      </c>
      <c r="BO151" s="1227" t="s">
        <v>35</v>
      </c>
      <c r="BP151" s="1227" t="s">
        <v>35</v>
      </c>
      <c r="BQ151" s="1248" t="s">
        <v>35</v>
      </c>
      <c r="BR151" s="1269" t="s">
        <v>35</v>
      </c>
      <c r="BS151" s="1227" t="s">
        <v>35</v>
      </c>
      <c r="BT151" s="1227" t="s">
        <v>35</v>
      </c>
      <c r="BU151" s="2138" t="s">
        <v>35</v>
      </c>
      <c r="BV151" s="2200"/>
      <c r="BW151" s="2200"/>
      <c r="BX151" s="2200"/>
      <c r="BY151" s="2201"/>
      <c r="BZ151" s="2201"/>
      <c r="CA151" s="2201"/>
      <c r="CB151" s="2201"/>
      <c r="CC151" s="2201"/>
      <c r="CD151" s="2201"/>
      <c r="CE151" s="2201"/>
      <c r="CF151" s="2201"/>
      <c r="CG151" s="2201"/>
      <c r="CH151" s="2201"/>
      <c r="CI151" s="2201"/>
      <c r="CJ151" s="2201"/>
      <c r="CK151" s="2201"/>
      <c r="CL151" s="2201"/>
      <c r="CM151" s="2201"/>
      <c r="CN151" s="2201"/>
      <c r="CO151" s="2201"/>
      <c r="CP151" s="2201"/>
      <c r="CQ151" s="2201"/>
      <c r="CR151" s="2201"/>
      <c r="CS151" s="2201"/>
      <c r="CT151" s="2201"/>
      <c r="CU151" s="2201"/>
      <c r="CV151" s="2201"/>
      <c r="CW151" s="2201"/>
      <c r="CX151" s="2201"/>
      <c r="CY151" s="2201"/>
      <c r="CZ151" s="2201"/>
    </row>
    <row r="152" s="130" customFormat="true" ht="15" customHeight="true" x14ac:dyDescent="0.2">
      <c r="A152" s="2695"/>
      <c r="B152" s="1371" t="s">
        <v>48</v>
      </c>
      <c r="C152" s="1139" t="s">
        <v>35</v>
      </c>
      <c r="D152" s="1149" t="s">
        <v>35</v>
      </c>
      <c r="E152" s="1149" t="s">
        <v>35</v>
      </c>
      <c r="F152" s="1149" t="s">
        <v>35</v>
      </c>
      <c r="G152" s="1159" t="s">
        <v>35</v>
      </c>
      <c r="H152" s="1169" t="s">
        <v>35</v>
      </c>
      <c r="I152" s="1149" t="s">
        <v>35</v>
      </c>
      <c r="J152" s="1149" t="s">
        <v>35</v>
      </c>
      <c r="K152" s="1149" t="s">
        <v>35</v>
      </c>
      <c r="L152" s="1179" t="s">
        <v>35</v>
      </c>
      <c r="M152" s="1186" t="s">
        <v>35</v>
      </c>
      <c r="N152" s="1149" t="s">
        <v>35</v>
      </c>
      <c r="O152" s="1149" t="s">
        <v>35</v>
      </c>
      <c r="P152" s="1149" t="s">
        <v>35</v>
      </c>
      <c r="Q152" s="1159" t="s">
        <v>35</v>
      </c>
      <c r="R152" s="1169" t="s">
        <v>35</v>
      </c>
      <c r="S152" s="1149" t="s">
        <v>35</v>
      </c>
      <c r="T152" s="1149" t="s">
        <v>35</v>
      </c>
      <c r="U152" s="2097" t="s">
        <v>35</v>
      </c>
      <c r="V152" s="2119"/>
      <c r="W152" s="2119"/>
      <c r="X152" s="2119"/>
      <c r="Y152" s="2120"/>
      <c r="Z152" s="2120"/>
      <c r="AA152" s="2120"/>
      <c r="AB152" s="2120"/>
      <c r="AC152" s="2120"/>
      <c r="AD152" s="2120"/>
      <c r="AE152" s="2120"/>
      <c r="AF152" s="2120"/>
      <c r="AG152" s="2120"/>
      <c r="AH152" s="2120"/>
      <c r="AI152" s="2120"/>
      <c r="AJ152" s="2120"/>
      <c r="AK152" s="2120"/>
      <c r="AL152" s="2120"/>
      <c r="AM152" s="2120"/>
      <c r="AN152" s="2120"/>
      <c r="AO152" s="2120"/>
      <c r="AP152" s="2120"/>
      <c r="AQ152" s="2120"/>
      <c r="AR152" s="2120"/>
      <c r="AS152" s="2120"/>
      <c r="AT152" s="2120"/>
      <c r="AU152" s="2120"/>
      <c r="AV152" s="2120"/>
      <c r="AW152" s="2120"/>
      <c r="AX152" s="2120"/>
      <c r="AY152" s="2120"/>
      <c r="AZ152" s="215"/>
      <c r="BA152" s="2586"/>
      <c r="BB152" s="235" t="s">
        <v>48</v>
      </c>
      <c r="BC152" s="1208" t="s">
        <v>35</v>
      </c>
      <c r="BD152" s="1228" t="s">
        <v>35</v>
      </c>
      <c r="BE152" s="1228" t="s">
        <v>35</v>
      </c>
      <c r="BF152" s="1228" t="s">
        <v>35</v>
      </c>
      <c r="BG152" s="1249" t="s">
        <v>35</v>
      </c>
      <c r="BH152" s="1270" t="s">
        <v>35</v>
      </c>
      <c r="BI152" s="1228" t="s">
        <v>35</v>
      </c>
      <c r="BJ152" s="1228" t="s">
        <v>35</v>
      </c>
      <c r="BK152" s="1228" t="s">
        <v>35</v>
      </c>
      <c r="BL152" s="1249" t="s">
        <v>35</v>
      </c>
      <c r="BM152" s="1270" t="s">
        <v>35</v>
      </c>
      <c r="BN152" s="1228" t="s">
        <v>35</v>
      </c>
      <c r="BO152" s="1228" t="s">
        <v>35</v>
      </c>
      <c r="BP152" s="1228" t="s">
        <v>35</v>
      </c>
      <c r="BQ152" s="1249" t="s">
        <v>35</v>
      </c>
      <c r="BR152" s="1270" t="s">
        <v>35</v>
      </c>
      <c r="BS152" s="1228" t="s">
        <v>35</v>
      </c>
      <c r="BT152" s="1228" t="s">
        <v>35</v>
      </c>
      <c r="BU152" s="2139" t="s">
        <v>35</v>
      </c>
      <c r="BV152" s="2202"/>
      <c r="BW152" s="2202"/>
      <c r="BX152" s="2202"/>
      <c r="BY152" s="2203"/>
      <c r="BZ152" s="2203"/>
      <c r="CA152" s="2203"/>
      <c r="CB152" s="2203"/>
      <c r="CC152" s="2203"/>
      <c r="CD152" s="2203"/>
      <c r="CE152" s="2203"/>
      <c r="CF152" s="2203"/>
      <c r="CG152" s="2203"/>
      <c r="CH152" s="2203"/>
      <c r="CI152" s="2203"/>
      <c r="CJ152" s="2203"/>
      <c r="CK152" s="2203"/>
      <c r="CL152" s="2203"/>
      <c r="CM152" s="2203"/>
      <c r="CN152" s="2203"/>
      <c r="CO152" s="2203"/>
      <c r="CP152" s="2203"/>
      <c r="CQ152" s="2203"/>
      <c r="CR152" s="2203"/>
      <c r="CS152" s="2203"/>
      <c r="CT152" s="2203"/>
      <c r="CU152" s="2203"/>
      <c r="CV152" s="2203"/>
      <c r="CW152" s="2203"/>
      <c r="CX152" s="2203"/>
      <c r="CY152" s="2203"/>
      <c r="CZ152" s="2203"/>
    </row>
    <row r="153" s="693" customFormat="true" ht="15" customHeight="true" x14ac:dyDescent="0.2">
      <c r="A153" s="2775" t="s">
        <v>61</v>
      </c>
      <c r="B153" s="1734" t="s">
        <v>288</v>
      </c>
      <c r="C153" s="1675">
        <v>0</v>
      </c>
      <c r="D153" s="1676">
        <v>0.41769539430358626</v>
      </c>
      <c r="E153" s="1676">
        <v>1.9625454111118292</v>
      </c>
      <c r="F153" s="1676">
        <v>7.595558739925977</v>
      </c>
      <c r="G153" s="1677">
        <v>31.344544126754574</v>
      </c>
      <c r="H153" s="1678">
        <v>5.6872102994608582</v>
      </c>
      <c r="I153" s="1676">
        <v>9.1103288673527931</v>
      </c>
      <c r="J153" s="1676">
        <v>10.901167786790401</v>
      </c>
      <c r="K153" s="1676">
        <v>21.035579077925568</v>
      </c>
      <c r="L153" s="1679">
        <v>49.977839287406852</v>
      </c>
      <c r="M153" s="1680">
        <v>0</v>
      </c>
      <c r="N153" s="1676">
        <v>0.15811163990892121</v>
      </c>
      <c r="O153" s="1676">
        <v>3.4190880334833147E-2</v>
      </c>
      <c r="P153" s="1676">
        <v>0.84278537727933323</v>
      </c>
      <c r="Q153" s="1677">
        <v>1.4741142620460863</v>
      </c>
      <c r="R153" s="1678">
        <v>3.5740276008114864</v>
      </c>
      <c r="S153" s="1676">
        <v>19.266995181114101</v>
      </c>
      <c r="T153" s="1676">
        <v>5.3212882365501732</v>
      </c>
      <c r="U153" s="2313">
        <v>4.2456915425501212</v>
      </c>
      <c r="V153" s="664"/>
      <c r="W153" s="664"/>
      <c r="X153" s="664"/>
      <c r="Y153" s="664"/>
      <c r="Z153" s="664"/>
      <c r="AA153" s="664"/>
      <c r="AB153" s="664"/>
      <c r="AC153" s="664"/>
      <c r="AD153" s="664"/>
      <c r="AE153" s="664"/>
      <c r="AF153" s="664"/>
      <c r="AG153" s="664"/>
      <c r="AH153" s="664"/>
      <c r="AI153" s="664"/>
      <c r="AJ153" s="664"/>
      <c r="AK153" s="664"/>
      <c r="AL153" s="664"/>
      <c r="AM153" s="664"/>
      <c r="AN153" s="664"/>
      <c r="AO153" s="664"/>
      <c r="AP153" s="664"/>
      <c r="AQ153" s="664"/>
      <c r="AR153" s="664"/>
      <c r="AS153" s="664"/>
      <c r="AT153" s="664"/>
      <c r="AU153" s="664"/>
      <c r="AV153" s="664"/>
      <c r="AW153" s="664"/>
      <c r="AX153" s="664"/>
      <c r="AY153" s="664"/>
      <c r="AZ153" s="216"/>
      <c r="BA153" s="2611" t="s">
        <v>107</v>
      </c>
      <c r="BB153" s="234" t="s">
        <v>49</v>
      </c>
      <c r="BC153" s="1531" t="s">
        <v>35</v>
      </c>
      <c r="BD153" s="1532" t="s">
        <v>35</v>
      </c>
      <c r="BE153" s="1532" t="s">
        <v>35</v>
      </c>
      <c r="BF153" s="1532" t="s">
        <v>35</v>
      </c>
      <c r="BG153" s="1533" t="s">
        <v>35</v>
      </c>
      <c r="BH153" s="1534" t="s">
        <v>35</v>
      </c>
      <c r="BI153" s="1532" t="s">
        <v>35</v>
      </c>
      <c r="BJ153" s="1532" t="s">
        <v>35</v>
      </c>
      <c r="BK153" s="1532" t="s">
        <v>35</v>
      </c>
      <c r="BL153" s="1533" t="s">
        <v>35</v>
      </c>
      <c r="BM153" s="1534" t="s">
        <v>35</v>
      </c>
      <c r="BN153" s="1532" t="s">
        <v>35</v>
      </c>
      <c r="BO153" s="1532" t="s">
        <v>35</v>
      </c>
      <c r="BP153" s="1532" t="s">
        <v>35</v>
      </c>
      <c r="BQ153" s="1533" t="s">
        <v>35</v>
      </c>
      <c r="BR153" s="1534" t="s">
        <v>35</v>
      </c>
      <c r="BS153" s="1532" t="s">
        <v>35</v>
      </c>
      <c r="BT153" s="1532" t="s">
        <v>35</v>
      </c>
      <c r="BU153" s="2279" t="s">
        <v>35</v>
      </c>
      <c r="BV153" s="2200"/>
      <c r="BW153" s="2200"/>
      <c r="BX153" s="2200"/>
      <c r="BY153" s="2201"/>
      <c r="BZ153" s="2201"/>
      <c r="CA153" s="2201"/>
      <c r="CB153" s="2201"/>
      <c r="CC153" s="2201"/>
      <c r="CD153" s="2201"/>
      <c r="CE153" s="2201"/>
      <c r="CF153" s="2201"/>
      <c r="CG153" s="2201"/>
      <c r="CH153" s="2201"/>
      <c r="CI153" s="2201"/>
      <c r="CJ153" s="2201"/>
      <c r="CK153" s="2201"/>
      <c r="CL153" s="2201"/>
      <c r="CM153" s="2201"/>
      <c r="CN153" s="2201"/>
      <c r="CO153" s="2201"/>
      <c r="CP153" s="2201"/>
      <c r="CQ153" s="2201"/>
      <c r="CR153" s="2201"/>
      <c r="CS153" s="2201"/>
      <c r="CT153" s="2201"/>
      <c r="CU153" s="2201"/>
      <c r="CV153" s="2201"/>
      <c r="CW153" s="2201"/>
      <c r="CX153" s="2201"/>
      <c r="CY153" s="2201"/>
      <c r="CZ153" s="2205"/>
    </row>
    <row r="154" s="693" customFormat="true" ht="15" customHeight="true" x14ac:dyDescent="0.2">
      <c r="A154" s="2774"/>
      <c r="B154" s="1733" t="s">
        <v>289</v>
      </c>
      <c r="C154" s="1675">
        <v>0.42534082651933952</v>
      </c>
      <c r="D154" s="1676">
        <v>3.3769682193383548</v>
      </c>
      <c r="E154" s="1676">
        <v>6.7962770687207312</v>
      </c>
      <c r="F154" s="1676">
        <v>20.618057541072311</v>
      </c>
      <c r="G154" s="1677">
        <v>27.770970327542617</v>
      </c>
      <c r="H154" s="1678">
        <v>13.237873966274766</v>
      </c>
      <c r="I154" s="1676">
        <v>21.78606025314572</v>
      </c>
      <c r="J154" s="1676">
        <v>26.982848004216759</v>
      </c>
      <c r="K154" s="1676">
        <v>33.260836569508712</v>
      </c>
      <c r="L154" s="1679">
        <v>23.394610168335777</v>
      </c>
      <c r="M154" s="1680">
        <v>9.7909040449884993E-2</v>
      </c>
      <c r="N154" s="1676">
        <v>1.5419105913149911</v>
      </c>
      <c r="O154" s="1676">
        <v>2.5657767555624473</v>
      </c>
      <c r="P154" s="1676">
        <v>2.8809289258175044</v>
      </c>
      <c r="Q154" s="1677">
        <v>10.044378094194817</v>
      </c>
      <c r="R154" s="1678">
        <v>2.9220787270476141</v>
      </c>
      <c r="S154" s="1676">
        <v>26.918214784950489</v>
      </c>
      <c r="T154" s="1676">
        <v>7.8631116795739864</v>
      </c>
      <c r="U154" s="2313">
        <v>8.8788129313935631</v>
      </c>
      <c r="V154" s="664"/>
      <c r="W154" s="664"/>
      <c r="X154" s="664"/>
      <c r="Y154" s="664"/>
      <c r="Z154" s="664"/>
      <c r="AA154" s="664"/>
      <c r="AB154" s="664"/>
      <c r="AC154" s="664"/>
      <c r="AD154" s="664"/>
      <c r="AE154" s="664"/>
      <c r="AF154" s="664"/>
      <c r="AG154" s="664"/>
      <c r="AH154" s="664"/>
      <c r="AI154" s="664"/>
      <c r="AJ154" s="664"/>
      <c r="AK154" s="664"/>
      <c r="AL154" s="664"/>
      <c r="AM154" s="664"/>
      <c r="AN154" s="664"/>
      <c r="AO154" s="664"/>
      <c r="AP154" s="664"/>
      <c r="AQ154" s="664"/>
      <c r="AR154" s="664"/>
      <c r="AS154" s="664"/>
      <c r="AT154" s="664"/>
      <c r="AU154" s="664"/>
      <c r="AV154" s="664"/>
      <c r="AW154" s="664"/>
      <c r="AX154" s="664"/>
      <c r="AY154" s="664"/>
      <c r="AZ154" s="216"/>
      <c r="BA154" s="2612"/>
      <c r="BB154" s="159" t="s">
        <v>48</v>
      </c>
      <c r="BC154" s="1207" t="s">
        <v>35</v>
      </c>
      <c r="BD154" s="1227" t="s">
        <v>35</v>
      </c>
      <c r="BE154" s="1227" t="s">
        <v>35</v>
      </c>
      <c r="BF154" s="1227" t="s">
        <v>35</v>
      </c>
      <c r="BG154" s="1248" t="s">
        <v>35</v>
      </c>
      <c r="BH154" s="1269" t="s">
        <v>35</v>
      </c>
      <c r="BI154" s="1227" t="s">
        <v>35</v>
      </c>
      <c r="BJ154" s="1227" t="s">
        <v>35</v>
      </c>
      <c r="BK154" s="1227" t="s">
        <v>35</v>
      </c>
      <c r="BL154" s="1248" t="s">
        <v>35</v>
      </c>
      <c r="BM154" s="1269" t="s">
        <v>35</v>
      </c>
      <c r="BN154" s="1227" t="s">
        <v>35</v>
      </c>
      <c r="BO154" s="1227" t="s">
        <v>35</v>
      </c>
      <c r="BP154" s="1227" t="s">
        <v>35</v>
      </c>
      <c r="BQ154" s="1248" t="s">
        <v>35</v>
      </c>
      <c r="BR154" s="1269" t="s">
        <v>35</v>
      </c>
      <c r="BS154" s="1227" t="s">
        <v>35</v>
      </c>
      <c r="BT154" s="1227" t="s">
        <v>35</v>
      </c>
      <c r="BU154" s="2138" t="s">
        <v>35</v>
      </c>
      <c r="BV154" s="2200"/>
      <c r="BW154" s="2200"/>
      <c r="BX154" s="2200"/>
      <c r="BY154" s="2201"/>
      <c r="BZ154" s="2201"/>
      <c r="CA154" s="2201"/>
      <c r="CB154" s="2201"/>
      <c r="CC154" s="2201"/>
      <c r="CD154" s="2201"/>
      <c r="CE154" s="2201"/>
      <c r="CF154" s="2201"/>
      <c r="CG154" s="2201"/>
      <c r="CH154" s="2201"/>
      <c r="CI154" s="2201"/>
      <c r="CJ154" s="2201"/>
      <c r="CK154" s="2201"/>
      <c r="CL154" s="2201"/>
      <c r="CM154" s="2201"/>
      <c r="CN154" s="2201"/>
      <c r="CO154" s="2201"/>
      <c r="CP154" s="2201"/>
      <c r="CQ154" s="2201"/>
      <c r="CR154" s="2201"/>
      <c r="CS154" s="2201"/>
      <c r="CT154" s="2201"/>
      <c r="CU154" s="2201"/>
      <c r="CV154" s="2201"/>
      <c r="CW154" s="2201"/>
      <c r="CX154" s="2201"/>
      <c r="CY154" s="2201"/>
      <c r="CZ154" s="2205"/>
    </row>
    <row r="155" s="693" customFormat="true" ht="15" customHeight="true" x14ac:dyDescent="0.2">
      <c r="A155" s="2774"/>
      <c r="B155" s="1733" t="s">
        <v>290</v>
      </c>
      <c r="C155" s="1675">
        <v>3.8264366083567078</v>
      </c>
      <c r="D155" s="1676">
        <v>7.1753977954758463</v>
      </c>
      <c r="E155" s="1676">
        <v>6.7714432069942765</v>
      </c>
      <c r="F155" s="1676">
        <v>6.7063402210292802</v>
      </c>
      <c r="G155" s="1677">
        <v>3.9014592285553</v>
      </c>
      <c r="H155" s="1678">
        <v>10.48824450216615</v>
      </c>
      <c r="I155" s="1676">
        <v>7.6192121862931215</v>
      </c>
      <c r="J155" s="1676">
        <v>8.1095671133756024</v>
      </c>
      <c r="K155" s="1676">
        <v>3.2729783322080208</v>
      </c>
      <c r="L155" s="1679">
        <v>1.5952971062993586</v>
      </c>
      <c r="M155" s="1680">
        <v>3.5666746705158028</v>
      </c>
      <c r="N155" s="1676">
        <v>5.0747740370631558</v>
      </c>
      <c r="O155" s="1676">
        <v>7.2421700957386443</v>
      </c>
      <c r="P155" s="1676">
        <v>5.4872149137759463</v>
      </c>
      <c r="Q155" s="1677">
        <v>5.122673841547468</v>
      </c>
      <c r="R155" s="1678">
        <v>8.2911229476164721</v>
      </c>
      <c r="S155" s="1676">
        <v>3.9529290454416519</v>
      </c>
      <c r="T155" s="1676">
        <v>5.2865224500369141</v>
      </c>
      <c r="U155" s="2313">
        <v>5.9328525374955134</v>
      </c>
      <c r="V155" s="664"/>
      <c r="W155" s="664"/>
      <c r="X155" s="664"/>
      <c r="Y155" s="664"/>
      <c r="Z155" s="664"/>
      <c r="AA155" s="664"/>
      <c r="AB155" s="664"/>
      <c r="AC155" s="664"/>
      <c r="AD155" s="664"/>
      <c r="AE155" s="664"/>
      <c r="AF155" s="664"/>
      <c r="AG155" s="664"/>
      <c r="AH155" s="664"/>
      <c r="AI155" s="664"/>
      <c r="AJ155" s="664"/>
      <c r="AK155" s="664"/>
      <c r="AL155" s="664"/>
      <c r="AM155" s="664"/>
      <c r="AN155" s="664"/>
      <c r="AO155" s="664"/>
      <c r="AP155" s="664"/>
      <c r="AQ155" s="664"/>
      <c r="AR155" s="664"/>
      <c r="AS155" s="664"/>
      <c r="AT155" s="664"/>
      <c r="AU155" s="664"/>
      <c r="AV155" s="664"/>
      <c r="AW155" s="664"/>
      <c r="AX155" s="664"/>
      <c r="AY155" s="664"/>
      <c r="AZ155" s="216"/>
      <c r="BA155" s="474"/>
      <c r="BB155" s="159"/>
      <c r="BC155" s="341"/>
      <c r="BD155" s="307"/>
      <c r="BE155" s="307"/>
      <c r="BF155" s="307"/>
      <c r="BG155" s="342"/>
      <c r="BH155" s="352"/>
      <c r="BI155" s="307"/>
      <c r="BJ155" s="307"/>
      <c r="BK155" s="307"/>
      <c r="BL155" s="342"/>
      <c r="BM155" s="352"/>
      <c r="BN155" s="307"/>
      <c r="BO155" s="307"/>
      <c r="BP155" s="307"/>
      <c r="BQ155" s="342"/>
      <c r="BR155" s="352"/>
      <c r="BS155" s="307"/>
      <c r="BT155" s="307"/>
      <c r="BU155" s="2141"/>
      <c r="BV155" s="2204"/>
      <c r="BW155" s="2204"/>
      <c r="BX155" s="2204"/>
      <c r="BY155" s="2205"/>
      <c r="BZ155" s="2205"/>
      <c r="CA155" s="2205"/>
      <c r="CB155" s="2205"/>
      <c r="CC155" s="2205"/>
      <c r="CD155" s="2205"/>
      <c r="CE155" s="2205"/>
      <c r="CF155" s="2205"/>
      <c r="CG155" s="2205"/>
      <c r="CH155" s="2205"/>
      <c r="CI155" s="2205"/>
      <c r="CJ155" s="2205"/>
      <c r="CK155" s="2205"/>
      <c r="CL155" s="2205"/>
      <c r="CM155" s="2205"/>
      <c r="CN155" s="2205"/>
      <c r="CO155" s="2205"/>
      <c r="CP155" s="2205"/>
      <c r="CQ155" s="2205"/>
      <c r="CR155" s="2205"/>
      <c r="CS155" s="2205"/>
      <c r="CT155" s="2205"/>
      <c r="CU155" s="2205"/>
      <c r="CV155" s="2205"/>
      <c r="CW155" s="2205"/>
      <c r="CX155" s="2205"/>
      <c r="CY155" s="2205"/>
      <c r="CZ155" s="2205"/>
    </row>
    <row r="156" s="693" customFormat="true" ht="15" customHeight="true" x14ac:dyDescent="0.2">
      <c r="A156" s="2774"/>
      <c r="B156" s="1733" t="s">
        <v>291</v>
      </c>
      <c r="C156" s="1675">
        <v>0.46420766823448822</v>
      </c>
      <c r="D156" s="1676">
        <v>0.25955053777287784</v>
      </c>
      <c r="E156" s="1676">
        <v>0.59949380026574151</v>
      </c>
      <c r="F156" s="1676">
        <v>0.48322455991056479</v>
      </c>
      <c r="G156" s="1677">
        <v>3.2741312106009078E-2</v>
      </c>
      <c r="H156" s="1678">
        <v>1.0915583946221168</v>
      </c>
      <c r="I156" s="1676">
        <v>0.64443690910015594</v>
      </c>
      <c r="J156" s="1676">
        <v>0</v>
      </c>
      <c r="K156" s="1676">
        <v>0</v>
      </c>
      <c r="L156" s="1679">
        <v>7.9588872590612869E-2</v>
      </c>
      <c r="M156" s="1680">
        <v>0.59393301496253814</v>
      </c>
      <c r="N156" s="1676">
        <v>0.3513482321786448</v>
      </c>
      <c r="O156" s="1676">
        <v>9.6940419014013957E-2</v>
      </c>
      <c r="P156" s="1676">
        <v>0.58551754459898153</v>
      </c>
      <c r="Q156" s="1677">
        <v>0.22838389000127396</v>
      </c>
      <c r="R156" s="1678">
        <v>1.3077299457071747</v>
      </c>
      <c r="S156" s="1676">
        <v>6.1166446193483742E-2</v>
      </c>
      <c r="T156" s="1676">
        <v>0.13933143292607886</v>
      </c>
      <c r="U156" s="2313">
        <v>0.1992660214651924</v>
      </c>
      <c r="V156" s="664"/>
      <c r="W156" s="664"/>
      <c r="X156" s="664"/>
      <c r="Y156" s="664"/>
      <c r="Z156" s="664"/>
      <c r="AA156" s="664"/>
      <c r="AB156" s="664"/>
      <c r="AC156" s="664"/>
      <c r="AD156" s="664"/>
      <c r="AE156" s="664"/>
      <c r="AF156" s="664"/>
      <c r="AG156" s="664"/>
      <c r="AH156" s="664"/>
      <c r="AI156" s="664"/>
      <c r="AJ156" s="664"/>
      <c r="AK156" s="664"/>
      <c r="AL156" s="664"/>
      <c r="AM156" s="664"/>
      <c r="AN156" s="664"/>
      <c r="AO156" s="664"/>
      <c r="AP156" s="664"/>
      <c r="AQ156" s="664"/>
      <c r="AR156" s="664"/>
      <c r="AS156" s="664"/>
      <c r="AT156" s="664"/>
      <c r="AU156" s="664"/>
      <c r="AV156" s="664"/>
      <c r="AW156" s="664"/>
      <c r="AX156" s="664"/>
      <c r="AY156" s="664"/>
      <c r="AZ156" s="216"/>
      <c r="BA156" s="474"/>
      <c r="BB156" s="159"/>
      <c r="BC156" s="341"/>
      <c r="BD156" s="307"/>
      <c r="BE156" s="307"/>
      <c r="BF156" s="307"/>
      <c r="BG156" s="342"/>
      <c r="BH156" s="352"/>
      <c r="BI156" s="307"/>
      <c r="BJ156" s="307"/>
      <c r="BK156" s="307"/>
      <c r="BL156" s="342"/>
      <c r="BM156" s="352"/>
      <c r="BN156" s="307"/>
      <c r="BO156" s="307"/>
      <c r="BP156" s="307"/>
      <c r="BQ156" s="342"/>
      <c r="BR156" s="352"/>
      <c r="BS156" s="307"/>
      <c r="BT156" s="307"/>
      <c r="BU156" s="2141"/>
      <c r="BV156" s="2204"/>
      <c r="BW156" s="2204"/>
      <c r="BX156" s="2204"/>
      <c r="BY156" s="2205"/>
      <c r="BZ156" s="2205"/>
      <c r="CA156" s="2205"/>
      <c r="CB156" s="2205"/>
      <c r="CC156" s="2205"/>
      <c r="CD156" s="2205"/>
      <c r="CE156" s="2205"/>
      <c r="CF156" s="2205"/>
      <c r="CG156" s="2205"/>
      <c r="CH156" s="2205"/>
      <c r="CI156" s="2205"/>
      <c r="CJ156" s="2205"/>
      <c r="CK156" s="2205"/>
      <c r="CL156" s="2205"/>
      <c r="CM156" s="2205"/>
      <c r="CN156" s="2205"/>
      <c r="CO156" s="2205"/>
      <c r="CP156" s="2205"/>
      <c r="CQ156" s="2205"/>
      <c r="CR156" s="2205"/>
      <c r="CS156" s="2205"/>
      <c r="CT156" s="2205"/>
      <c r="CU156" s="2205"/>
      <c r="CV156" s="2205"/>
      <c r="CW156" s="2205"/>
      <c r="CX156" s="2205"/>
      <c r="CY156" s="2205"/>
      <c r="CZ156" s="2205"/>
    </row>
    <row r="157" s="693" customFormat="true" ht="15" customHeight="true" x14ac:dyDescent="0.2">
      <c r="A157" s="2774"/>
      <c r="B157" s="1733" t="s">
        <v>292</v>
      </c>
      <c r="C157" s="1675">
        <v>0</v>
      </c>
      <c r="D157" s="1676">
        <v>0</v>
      </c>
      <c r="E157" s="1676">
        <v>0.11474234916463077</v>
      </c>
      <c r="F157" s="1676">
        <v>0</v>
      </c>
      <c r="G157" s="1677">
        <v>0.13996733680269233</v>
      </c>
      <c r="H157" s="1678">
        <v>0.13603977585167193</v>
      </c>
      <c r="I157" s="1676">
        <v>0</v>
      </c>
      <c r="J157" s="1676">
        <v>0</v>
      </c>
      <c r="K157" s="1676">
        <v>0.33810462062958901</v>
      </c>
      <c r="L157" s="1679">
        <v>0</v>
      </c>
      <c r="M157" s="1680">
        <v>0</v>
      </c>
      <c r="N157" s="1676">
        <v>0</v>
      </c>
      <c r="O157" s="1676">
        <v>0</v>
      </c>
      <c r="P157" s="1676">
        <v>0</v>
      </c>
      <c r="Q157" s="1677">
        <v>0.10000477146311113</v>
      </c>
      <c r="R157" s="1678">
        <v>0</v>
      </c>
      <c r="S157" s="1676">
        <v>0</v>
      </c>
      <c r="T157" s="1676">
        <v>7.4885398644685922E-2</v>
      </c>
      <c r="U157" s="2313">
        <v>0.13305431853564545</v>
      </c>
      <c r="V157" s="664"/>
      <c r="W157" s="664"/>
      <c r="X157" s="664"/>
      <c r="Y157" s="664"/>
      <c r="Z157" s="664"/>
      <c r="AA157" s="664"/>
      <c r="AB157" s="664"/>
      <c r="AC157" s="664"/>
      <c r="AD157" s="664"/>
      <c r="AE157" s="664"/>
      <c r="AF157" s="664"/>
      <c r="AG157" s="664"/>
      <c r="AH157" s="664"/>
      <c r="AI157" s="664"/>
      <c r="AJ157" s="664"/>
      <c r="AK157" s="664"/>
      <c r="AL157" s="664"/>
      <c r="AM157" s="664"/>
      <c r="AN157" s="664"/>
      <c r="AO157" s="664"/>
      <c r="AP157" s="664"/>
      <c r="AQ157" s="664"/>
      <c r="AR157" s="664"/>
      <c r="AS157" s="664"/>
      <c r="AT157" s="664"/>
      <c r="AU157" s="664"/>
      <c r="AV157" s="664"/>
      <c r="AW157" s="664"/>
      <c r="AX157" s="664"/>
      <c r="AY157" s="664"/>
      <c r="AZ157" s="216"/>
      <c r="BA157" s="474"/>
      <c r="BB157" s="159"/>
      <c r="BC157" s="341"/>
      <c r="BD157" s="307"/>
      <c r="BE157" s="307"/>
      <c r="BF157" s="307"/>
      <c r="BG157" s="342"/>
      <c r="BH157" s="352"/>
      <c r="BI157" s="307"/>
      <c r="BJ157" s="307"/>
      <c r="BK157" s="307"/>
      <c r="BL157" s="342"/>
      <c r="BM157" s="352"/>
      <c r="BN157" s="307"/>
      <c r="BO157" s="307"/>
      <c r="BP157" s="307"/>
      <c r="BQ157" s="342"/>
      <c r="BR157" s="352"/>
      <c r="BS157" s="307"/>
      <c r="BT157" s="307"/>
      <c r="BU157" s="2141"/>
      <c r="BV157" s="2204"/>
      <c r="BW157" s="2204"/>
      <c r="BX157" s="2204"/>
      <c r="BY157" s="2205"/>
      <c r="BZ157" s="2205"/>
      <c r="CA157" s="2205"/>
      <c r="CB157" s="2205"/>
      <c r="CC157" s="2205"/>
      <c r="CD157" s="2205"/>
      <c r="CE157" s="2205"/>
      <c r="CF157" s="2205"/>
      <c r="CG157" s="2205"/>
      <c r="CH157" s="2205"/>
      <c r="CI157" s="2205"/>
      <c r="CJ157" s="2205"/>
      <c r="CK157" s="2205"/>
      <c r="CL157" s="2205"/>
      <c r="CM157" s="2205"/>
      <c r="CN157" s="2205"/>
      <c r="CO157" s="2205"/>
      <c r="CP157" s="2205"/>
      <c r="CQ157" s="2205"/>
      <c r="CR157" s="2205"/>
      <c r="CS157" s="2205"/>
      <c r="CT157" s="2205"/>
      <c r="CU157" s="2205"/>
      <c r="CV157" s="2205"/>
      <c r="CW157" s="2205"/>
      <c r="CX157" s="2205"/>
      <c r="CY157" s="2205"/>
      <c r="CZ157" s="2205"/>
    </row>
    <row r="158" s="693" customFormat="true" ht="15" customHeight="true" x14ac:dyDescent="0.2">
      <c r="A158" s="2774"/>
      <c r="B158" s="1733" t="s">
        <v>293</v>
      </c>
      <c r="C158" s="1675">
        <v>0</v>
      </c>
      <c r="D158" s="1676">
        <v>0</v>
      </c>
      <c r="E158" s="1676">
        <v>0</v>
      </c>
      <c r="F158" s="1676">
        <v>0.52693281972754269</v>
      </c>
      <c r="G158" s="1677">
        <v>4.4630139046652042</v>
      </c>
      <c r="H158" s="1678">
        <v>0.2915515457561953</v>
      </c>
      <c r="I158" s="1676">
        <v>0.98528591941104537</v>
      </c>
      <c r="J158" s="1676">
        <v>0.85192068560890133</v>
      </c>
      <c r="K158" s="1676">
        <v>2.9861092239898728</v>
      </c>
      <c r="L158" s="1679">
        <v>6.9949701080719056</v>
      </c>
      <c r="M158" s="1680">
        <v>0</v>
      </c>
      <c r="N158" s="1676">
        <v>0</v>
      </c>
      <c r="O158" s="1676">
        <v>0</v>
      </c>
      <c r="P158" s="1676">
        <v>0</v>
      </c>
      <c r="Q158" s="1677">
        <v>0</v>
      </c>
      <c r="R158" s="1678">
        <v>0.20262511076506828</v>
      </c>
      <c r="S158" s="1676">
        <v>3.3728926043835323</v>
      </c>
      <c r="T158" s="1676">
        <v>0.26312077433800629</v>
      </c>
      <c r="U158" s="2313">
        <v>9.0914522407669757E-2</v>
      </c>
      <c r="V158" s="664"/>
      <c r="W158" s="664"/>
      <c r="X158" s="664"/>
      <c r="Y158" s="664"/>
      <c r="Z158" s="664"/>
      <c r="AA158" s="664"/>
      <c r="AB158" s="664"/>
      <c r="AC158" s="664"/>
      <c r="AD158" s="664"/>
      <c r="AE158" s="664"/>
      <c r="AF158" s="664"/>
      <c r="AG158" s="664"/>
      <c r="AH158" s="664"/>
      <c r="AI158" s="664"/>
      <c r="AJ158" s="664"/>
      <c r="AK158" s="664"/>
      <c r="AL158" s="664"/>
      <c r="AM158" s="664"/>
      <c r="AN158" s="664"/>
      <c r="AO158" s="664"/>
      <c r="AP158" s="664"/>
      <c r="AQ158" s="664"/>
      <c r="AR158" s="664"/>
      <c r="AS158" s="664"/>
      <c r="AT158" s="664"/>
      <c r="AU158" s="664"/>
      <c r="AV158" s="664"/>
      <c r="AW158" s="664"/>
      <c r="AX158" s="664"/>
      <c r="AY158" s="664"/>
      <c r="AZ158" s="216"/>
      <c r="BA158" s="474"/>
      <c r="BB158" s="159"/>
      <c r="BC158" s="341"/>
      <c r="BD158" s="307"/>
      <c r="BE158" s="307"/>
      <c r="BF158" s="307"/>
      <c r="BG158" s="342"/>
      <c r="BH158" s="352"/>
      <c r="BI158" s="307"/>
      <c r="BJ158" s="307"/>
      <c r="BK158" s="307"/>
      <c r="BL158" s="342"/>
      <c r="BM158" s="352"/>
      <c r="BN158" s="307"/>
      <c r="BO158" s="307"/>
      <c r="BP158" s="307"/>
      <c r="BQ158" s="342"/>
      <c r="BR158" s="352"/>
      <c r="BS158" s="307"/>
      <c r="BT158" s="307"/>
      <c r="BU158" s="2141"/>
      <c r="BV158" s="2204"/>
      <c r="BW158" s="2204"/>
      <c r="BX158" s="2204"/>
      <c r="BY158" s="2205"/>
      <c r="BZ158" s="2205"/>
      <c r="CA158" s="2205"/>
      <c r="CB158" s="2205"/>
      <c r="CC158" s="2205"/>
      <c r="CD158" s="2205"/>
      <c r="CE158" s="2205"/>
      <c r="CF158" s="2205"/>
      <c r="CG158" s="2205"/>
      <c r="CH158" s="2205"/>
      <c r="CI158" s="2205"/>
      <c r="CJ158" s="2205"/>
      <c r="CK158" s="2205"/>
      <c r="CL158" s="2205"/>
      <c r="CM158" s="2205"/>
      <c r="CN158" s="2205"/>
      <c r="CO158" s="2205"/>
      <c r="CP158" s="2205"/>
      <c r="CQ158" s="2205"/>
      <c r="CR158" s="2205"/>
      <c r="CS158" s="2205"/>
      <c r="CT158" s="2205"/>
      <c r="CU158" s="2205"/>
      <c r="CV158" s="2205"/>
      <c r="CW158" s="2205"/>
      <c r="CX158" s="2205"/>
      <c r="CY158" s="2205"/>
      <c r="CZ158" s="2205"/>
    </row>
    <row r="159" s="693" customFormat="true" ht="15" customHeight="true" x14ac:dyDescent="0.2">
      <c r="A159" s="2774"/>
      <c r="B159" s="1733" t="s">
        <v>294</v>
      </c>
      <c r="C159" s="1675">
        <v>9.5637968801553619E-2</v>
      </c>
      <c r="D159" s="1676">
        <v>1.1025027788516681</v>
      </c>
      <c r="E159" s="1676">
        <v>16.29655807854526</v>
      </c>
      <c r="F159" s="1676">
        <v>46.230870805431465</v>
      </c>
      <c r="G159" s="1677">
        <v>29.909098201844248</v>
      </c>
      <c r="H159" s="1678">
        <v>28.287243807887673</v>
      </c>
      <c r="I159" s="1676">
        <v>47.44846703569641</v>
      </c>
      <c r="J159" s="1676">
        <v>48.535752149590891</v>
      </c>
      <c r="K159" s="1676">
        <v>36.825377115629998</v>
      </c>
      <c r="L159" s="1679">
        <v>17.204287826196158</v>
      </c>
      <c r="M159" s="1680">
        <v>9.5092927327829008E-2</v>
      </c>
      <c r="N159" s="1676">
        <v>6.7614323014299524E-2</v>
      </c>
      <c r="O159" s="1676">
        <v>0.61716937750338363</v>
      </c>
      <c r="P159" s="1676">
        <v>5.773596480089811</v>
      </c>
      <c r="Q159" s="1677">
        <v>27.718797280690588</v>
      </c>
      <c r="R159" s="1678">
        <v>6.2949129884869333</v>
      </c>
      <c r="S159" s="1676">
        <v>39.476332006305846</v>
      </c>
      <c r="T159" s="1676">
        <v>16.359517372248732</v>
      </c>
      <c r="U159" s="2313">
        <v>8.4222782961206484</v>
      </c>
      <c r="V159" s="664"/>
      <c r="W159" s="664"/>
      <c r="X159" s="664"/>
      <c r="Y159" s="664"/>
      <c r="Z159" s="664"/>
      <c r="AA159" s="664"/>
      <c r="AB159" s="664"/>
      <c r="AC159" s="664"/>
      <c r="AD159" s="664"/>
      <c r="AE159" s="664"/>
      <c r="AF159" s="664"/>
      <c r="AG159" s="664"/>
      <c r="AH159" s="664"/>
      <c r="AI159" s="664"/>
      <c r="AJ159" s="664"/>
      <c r="AK159" s="664"/>
      <c r="AL159" s="664"/>
      <c r="AM159" s="664"/>
      <c r="AN159" s="664"/>
      <c r="AO159" s="664"/>
      <c r="AP159" s="664"/>
      <c r="AQ159" s="664"/>
      <c r="AR159" s="664"/>
      <c r="AS159" s="664"/>
      <c r="AT159" s="664"/>
      <c r="AU159" s="664"/>
      <c r="AV159" s="664"/>
      <c r="AW159" s="664"/>
      <c r="AX159" s="664"/>
      <c r="AY159" s="664"/>
      <c r="AZ159" s="216"/>
      <c r="BA159" s="474"/>
      <c r="BB159" s="159"/>
      <c r="BC159" s="341"/>
      <c r="BD159" s="307"/>
      <c r="BE159" s="307"/>
      <c r="BF159" s="307"/>
      <c r="BG159" s="342"/>
      <c r="BH159" s="352"/>
      <c r="BI159" s="307"/>
      <c r="BJ159" s="307"/>
      <c r="BK159" s="307"/>
      <c r="BL159" s="342"/>
      <c r="BM159" s="352"/>
      <c r="BN159" s="307"/>
      <c r="BO159" s="307"/>
      <c r="BP159" s="307"/>
      <c r="BQ159" s="342"/>
      <c r="BR159" s="352"/>
      <c r="BS159" s="307"/>
      <c r="BT159" s="307"/>
      <c r="BU159" s="2141"/>
      <c r="BV159" s="2204"/>
      <c r="BW159" s="2204"/>
      <c r="BX159" s="2204"/>
      <c r="BY159" s="2205"/>
      <c r="BZ159" s="2205"/>
      <c r="CA159" s="2205"/>
      <c r="CB159" s="2205"/>
      <c r="CC159" s="2205"/>
      <c r="CD159" s="2205"/>
      <c r="CE159" s="2205"/>
      <c r="CF159" s="2205"/>
      <c r="CG159" s="2205"/>
      <c r="CH159" s="2205"/>
      <c r="CI159" s="2205"/>
      <c r="CJ159" s="2205"/>
      <c r="CK159" s="2205"/>
      <c r="CL159" s="2205"/>
      <c r="CM159" s="2205"/>
      <c r="CN159" s="2205"/>
      <c r="CO159" s="2205"/>
      <c r="CP159" s="2205"/>
      <c r="CQ159" s="2205"/>
      <c r="CR159" s="2205"/>
      <c r="CS159" s="2205"/>
      <c r="CT159" s="2205"/>
      <c r="CU159" s="2205"/>
      <c r="CV159" s="2205"/>
      <c r="CW159" s="2205"/>
      <c r="CX159" s="2205"/>
      <c r="CY159" s="2205"/>
      <c r="CZ159" s="2205"/>
    </row>
    <row r="160" s="693" customFormat="true" ht="15" customHeight="true" x14ac:dyDescent="0.2">
      <c r="A160" s="2774"/>
      <c r="B160" s="1733" t="s">
        <v>295</v>
      </c>
      <c r="C160" s="1675">
        <v>9.1062824069794583</v>
      </c>
      <c r="D160" s="1676">
        <v>19.260728844587639</v>
      </c>
      <c r="E160" s="1676">
        <v>22.674391878265286</v>
      </c>
      <c r="F160" s="1676">
        <v>10.737360716756655</v>
      </c>
      <c r="G160" s="1677">
        <v>1.9301994782827929</v>
      </c>
      <c r="H160" s="1678">
        <v>14.883970418228396</v>
      </c>
      <c r="I160" s="1676">
        <v>8.1998444745850563</v>
      </c>
      <c r="J160" s="1676">
        <v>3.7971963091923757</v>
      </c>
      <c r="K160" s="1676">
        <v>1.9973600961825964</v>
      </c>
      <c r="L160" s="1679">
        <v>0.66079446752868209</v>
      </c>
      <c r="M160" s="1680">
        <v>6.8043106756868879</v>
      </c>
      <c r="N160" s="1676">
        <v>13.267654704250448</v>
      </c>
      <c r="O160" s="1676">
        <v>19.505627364241736</v>
      </c>
      <c r="P160" s="1676">
        <v>24.900937606173443</v>
      </c>
      <c r="Q160" s="1677">
        <v>23.181182253911565</v>
      </c>
      <c r="R160" s="1678">
        <v>10.657484972800567</v>
      </c>
      <c r="S160" s="1676">
        <v>4.9841709511459182</v>
      </c>
      <c r="T160" s="1676">
        <v>19.933439116414988</v>
      </c>
      <c r="U160" s="2313">
        <v>10.854307021954117</v>
      </c>
      <c r="V160" s="664"/>
      <c r="W160" s="664"/>
      <c r="X160" s="664"/>
      <c r="Y160" s="664"/>
      <c r="Z160" s="664"/>
      <c r="AA160" s="664"/>
      <c r="AB160" s="664"/>
      <c r="AC160" s="664"/>
      <c r="AD160" s="664"/>
      <c r="AE160" s="664"/>
      <c r="AF160" s="664"/>
      <c r="AG160" s="664"/>
      <c r="AH160" s="664"/>
      <c r="AI160" s="664"/>
      <c r="AJ160" s="664"/>
      <c r="AK160" s="664"/>
      <c r="AL160" s="664"/>
      <c r="AM160" s="664"/>
      <c r="AN160" s="664"/>
      <c r="AO160" s="664"/>
      <c r="AP160" s="664"/>
      <c r="AQ160" s="664"/>
      <c r="AR160" s="664"/>
      <c r="AS160" s="664"/>
      <c r="AT160" s="664"/>
      <c r="AU160" s="664"/>
      <c r="AV160" s="664"/>
      <c r="AW160" s="664"/>
      <c r="AX160" s="664"/>
      <c r="AY160" s="664"/>
      <c r="AZ160" s="216"/>
      <c r="BA160" s="474"/>
      <c r="BB160" s="159"/>
      <c r="BC160" s="341"/>
      <c r="BD160" s="307"/>
      <c r="BE160" s="307"/>
      <c r="BF160" s="307"/>
      <c r="BG160" s="342"/>
      <c r="BH160" s="352"/>
      <c r="BI160" s="307"/>
      <c r="BJ160" s="307"/>
      <c r="BK160" s="307"/>
      <c r="BL160" s="342"/>
      <c r="BM160" s="352"/>
      <c r="BN160" s="307"/>
      <c r="BO160" s="307"/>
      <c r="BP160" s="307"/>
      <c r="BQ160" s="342"/>
      <c r="BR160" s="352"/>
      <c r="BS160" s="307"/>
      <c r="BT160" s="307"/>
      <c r="BU160" s="2141"/>
      <c r="BV160" s="2204"/>
      <c r="BW160" s="2204"/>
      <c r="BX160" s="2204"/>
      <c r="BY160" s="2205"/>
      <c r="BZ160" s="2205"/>
      <c r="CA160" s="2205"/>
      <c r="CB160" s="2205"/>
      <c r="CC160" s="2205"/>
      <c r="CD160" s="2205"/>
      <c r="CE160" s="2205"/>
      <c r="CF160" s="2205"/>
      <c r="CG160" s="2205"/>
      <c r="CH160" s="2205"/>
      <c r="CI160" s="2205"/>
      <c r="CJ160" s="2205"/>
      <c r="CK160" s="2205"/>
      <c r="CL160" s="2205"/>
      <c r="CM160" s="2205"/>
      <c r="CN160" s="2205"/>
      <c r="CO160" s="2205"/>
      <c r="CP160" s="2205"/>
      <c r="CQ160" s="2205"/>
      <c r="CR160" s="2205"/>
      <c r="CS160" s="2205"/>
      <c r="CT160" s="2205"/>
      <c r="CU160" s="2205"/>
      <c r="CV160" s="2205"/>
      <c r="CW160" s="2205"/>
      <c r="CX160" s="2205"/>
      <c r="CY160" s="2205"/>
      <c r="CZ160" s="2205"/>
    </row>
    <row r="161" s="693" customFormat="true" ht="15" customHeight="true" x14ac:dyDescent="0.2">
      <c r="A161" s="2774"/>
      <c r="B161" s="1733" t="s">
        <v>296</v>
      </c>
      <c r="C161" s="1675">
        <v>80.722573178477148</v>
      </c>
      <c r="D161" s="1676">
        <v>60.790200373384309</v>
      </c>
      <c r="E161" s="1676">
        <v>36.568617592379702</v>
      </c>
      <c r="F161" s="1676">
        <v>4.0450807811360683</v>
      </c>
      <c r="G161" s="1677">
        <v>0.29914240311575324</v>
      </c>
      <c r="H161" s="1678">
        <v>15.557121276748376</v>
      </c>
      <c r="I161" s="1676">
        <v>0.90276155245108347</v>
      </c>
      <c r="J161" s="1676">
        <v>0.59850045166539201</v>
      </c>
      <c r="K161" s="1676">
        <v>0</v>
      </c>
      <c r="L161" s="1679">
        <v>0</v>
      </c>
      <c r="M161" s="1680">
        <v>82.497496526797036</v>
      </c>
      <c r="N161" s="1676">
        <v>75.064702577360194</v>
      </c>
      <c r="O161" s="1676">
        <v>62.215679142792332</v>
      </c>
      <c r="P161" s="1676">
        <v>50.575595159906243</v>
      </c>
      <c r="Q161" s="1677">
        <v>28.002319723700086</v>
      </c>
      <c r="R161" s="1678">
        <v>57.71182394998543</v>
      </c>
      <c r="S161" s="1676">
        <v>0.76731116620046813</v>
      </c>
      <c r="T161" s="1676">
        <v>39.420174356316146</v>
      </c>
      <c r="U161" s="2313">
        <v>56.85774128090528</v>
      </c>
      <c r="V161" s="664"/>
      <c r="W161" s="664"/>
      <c r="X161" s="664"/>
      <c r="Y161" s="664"/>
      <c r="Z161" s="664"/>
      <c r="AA161" s="664"/>
      <c r="AB161" s="664"/>
      <c r="AC161" s="664"/>
      <c r="AD161" s="664"/>
      <c r="AE161" s="664"/>
      <c r="AF161" s="664"/>
      <c r="AG161" s="664"/>
      <c r="AH161" s="664"/>
      <c r="AI161" s="664"/>
      <c r="AJ161" s="664"/>
      <c r="AK161" s="664"/>
      <c r="AL161" s="664"/>
      <c r="AM161" s="664"/>
      <c r="AN161" s="664"/>
      <c r="AO161" s="664"/>
      <c r="AP161" s="664"/>
      <c r="AQ161" s="664"/>
      <c r="AR161" s="664"/>
      <c r="AS161" s="664"/>
      <c r="AT161" s="664"/>
      <c r="AU161" s="664"/>
      <c r="AV161" s="664"/>
      <c r="AW161" s="664"/>
      <c r="AX161" s="664"/>
      <c r="AY161" s="664"/>
      <c r="AZ161" s="216"/>
      <c r="BA161" s="474"/>
      <c r="BB161" s="159"/>
      <c r="BC161" s="341"/>
      <c r="BD161" s="307"/>
      <c r="BE161" s="307"/>
      <c r="BF161" s="307"/>
      <c r="BG161" s="342"/>
      <c r="BH161" s="352"/>
      <c r="BI161" s="307"/>
      <c r="BJ161" s="307"/>
      <c r="BK161" s="307"/>
      <c r="BL161" s="342"/>
      <c r="BM161" s="352"/>
      <c r="BN161" s="307"/>
      <c r="BO161" s="307"/>
      <c r="BP161" s="307"/>
      <c r="BQ161" s="342"/>
      <c r="BR161" s="352"/>
      <c r="BS161" s="307"/>
      <c r="BT161" s="307"/>
      <c r="BU161" s="2141"/>
      <c r="BV161" s="2204"/>
      <c r="BW161" s="2204"/>
      <c r="BX161" s="2204"/>
      <c r="BY161" s="2205"/>
      <c r="BZ161" s="2205"/>
      <c r="CA161" s="2205"/>
      <c r="CB161" s="2205"/>
      <c r="CC161" s="2205"/>
      <c r="CD161" s="2205"/>
      <c r="CE161" s="2205"/>
      <c r="CF161" s="2205"/>
      <c r="CG161" s="2205"/>
      <c r="CH161" s="2205"/>
      <c r="CI161" s="2205"/>
      <c r="CJ161" s="2205"/>
      <c r="CK161" s="2205"/>
      <c r="CL161" s="2205"/>
      <c r="CM161" s="2205"/>
      <c r="CN161" s="2205"/>
      <c r="CO161" s="2205"/>
      <c r="CP161" s="2205"/>
      <c r="CQ161" s="2205"/>
      <c r="CR161" s="2205"/>
      <c r="CS161" s="2205"/>
      <c r="CT161" s="2205"/>
      <c r="CU161" s="2205"/>
      <c r="CV161" s="2205"/>
      <c r="CW161" s="2205"/>
      <c r="CX161" s="2205"/>
      <c r="CY161" s="2205"/>
      <c r="CZ161" s="2205"/>
    </row>
    <row r="162" s="693" customFormat="true" ht="15" customHeight="true" x14ac:dyDescent="0.2">
      <c r="A162" s="2774"/>
      <c r="B162" s="1733" t="s">
        <v>255</v>
      </c>
      <c r="C162" s="1675">
        <v>2.0132460443423876</v>
      </c>
      <c r="D162" s="1676">
        <v>3.4271873963747623</v>
      </c>
      <c r="E162" s="1676">
        <v>4.7292485478120927</v>
      </c>
      <c r="F162" s="1676">
        <v>1.3990545399935805</v>
      </c>
      <c r="G162" s="1677">
        <v>0</v>
      </c>
      <c r="H162" s="1678">
        <v>5.7375570984452038</v>
      </c>
      <c r="I162" s="1676">
        <v>1.0169031647552742</v>
      </c>
      <c r="J162" s="1676">
        <v>0</v>
      </c>
      <c r="K162" s="1676">
        <v>0</v>
      </c>
      <c r="L162" s="1679">
        <v>0</v>
      </c>
      <c r="M162" s="1680">
        <v>2.8374646604587279</v>
      </c>
      <c r="N162" s="1676">
        <v>1.4846416390478092</v>
      </c>
      <c r="O162" s="1676">
        <v>3.2875300528732532</v>
      </c>
      <c r="P162" s="1676">
        <v>4.5917281086952118</v>
      </c>
      <c r="Q162" s="1677">
        <v>2.7463686134618603</v>
      </c>
      <c r="R162" s="1678">
        <v>5.7644142904908211</v>
      </c>
      <c r="S162" s="1676">
        <v>0.46191430506632686</v>
      </c>
      <c r="T162" s="1676">
        <v>2.5144761684620436</v>
      </c>
      <c r="U162" s="2313">
        <v>0.49632010641823093</v>
      </c>
      <c r="V162" s="664"/>
      <c r="W162" s="664"/>
      <c r="X162" s="664"/>
      <c r="Y162" s="664"/>
      <c r="Z162" s="664"/>
      <c r="AA162" s="664"/>
      <c r="AB162" s="664"/>
      <c r="AC162" s="664"/>
      <c r="AD162" s="664"/>
      <c r="AE162" s="664"/>
      <c r="AF162" s="664"/>
      <c r="AG162" s="664"/>
      <c r="AH162" s="664"/>
      <c r="AI162" s="664"/>
      <c r="AJ162" s="664"/>
      <c r="AK162" s="664"/>
      <c r="AL162" s="664"/>
      <c r="AM162" s="664"/>
      <c r="AN162" s="664"/>
      <c r="AO162" s="664"/>
      <c r="AP162" s="664"/>
      <c r="AQ162" s="664"/>
      <c r="AR162" s="664"/>
      <c r="AS162" s="664"/>
      <c r="AT162" s="664"/>
      <c r="AU162" s="664"/>
      <c r="AV162" s="664"/>
      <c r="AW162" s="664"/>
      <c r="AX162" s="664"/>
      <c r="AY162" s="664"/>
      <c r="AZ162" s="216"/>
      <c r="BA162" s="474"/>
      <c r="BB162" s="159"/>
      <c r="BC162" s="341"/>
      <c r="BD162" s="307"/>
      <c r="BE162" s="307"/>
      <c r="BF162" s="307"/>
      <c r="BG162" s="342"/>
      <c r="BH162" s="352"/>
      <c r="BI162" s="307"/>
      <c r="BJ162" s="307"/>
      <c r="BK162" s="307"/>
      <c r="BL162" s="342"/>
      <c r="BM162" s="352"/>
      <c r="BN162" s="307"/>
      <c r="BO162" s="307"/>
      <c r="BP162" s="307"/>
      <c r="BQ162" s="342"/>
      <c r="BR162" s="352"/>
      <c r="BS162" s="307"/>
      <c r="BT162" s="307"/>
      <c r="BU162" s="2141"/>
      <c r="BV162" s="2204"/>
      <c r="BW162" s="2204"/>
      <c r="BX162" s="2204"/>
      <c r="BY162" s="2205"/>
      <c r="BZ162" s="2205"/>
      <c r="CA162" s="2205"/>
      <c r="CB162" s="2205"/>
      <c r="CC162" s="2205"/>
      <c r="CD162" s="2205"/>
      <c r="CE162" s="2205"/>
      <c r="CF162" s="2205"/>
      <c r="CG162" s="2205"/>
      <c r="CH162" s="2205"/>
      <c r="CI162" s="2205"/>
      <c r="CJ162" s="2205"/>
      <c r="CK162" s="2205"/>
      <c r="CL162" s="2205"/>
      <c r="CM162" s="2205"/>
      <c r="CN162" s="2205"/>
      <c r="CO162" s="2205"/>
      <c r="CP162" s="2205"/>
      <c r="CQ162" s="2205"/>
      <c r="CR162" s="2205"/>
      <c r="CS162" s="2205"/>
      <c r="CT162" s="2205"/>
      <c r="CU162" s="2205"/>
      <c r="CV162" s="2205"/>
      <c r="CW162" s="2205"/>
      <c r="CX162" s="2205"/>
      <c r="CY162" s="2205"/>
      <c r="CZ162" s="2205"/>
    </row>
    <row r="163" s="693" customFormat="true" ht="15" customHeight="true" x14ac:dyDescent="0.2">
      <c r="A163" s="2774"/>
      <c r="B163" s="1733" t="s">
        <v>256</v>
      </c>
      <c r="C163" s="1675">
        <v>0.46632163534854643</v>
      </c>
      <c r="D163" s="1676">
        <v>0.45056908828795139</v>
      </c>
      <c r="E163" s="1676">
        <v>0.77963597190569811</v>
      </c>
      <c r="F163" s="1676">
        <v>0.10769237861430066</v>
      </c>
      <c r="G163" s="1677">
        <v>0</v>
      </c>
      <c r="H163" s="1678">
        <v>1.5154006537313791</v>
      </c>
      <c r="I163" s="1676">
        <v>0</v>
      </c>
      <c r="J163" s="1676">
        <v>0</v>
      </c>
      <c r="K163" s="1676">
        <v>0</v>
      </c>
      <c r="L163" s="1679">
        <v>0</v>
      </c>
      <c r="M163" s="1680">
        <v>0.57056434927552968</v>
      </c>
      <c r="N163" s="1676">
        <v>0.35949906620120387</v>
      </c>
      <c r="O163" s="1676">
        <v>0.39120983408213678</v>
      </c>
      <c r="P163" s="1676">
        <v>0.42634150349212502</v>
      </c>
      <c r="Q163" s="1677">
        <v>0.26019157382006902</v>
      </c>
      <c r="R163" s="1678">
        <v>0.93093624125042529</v>
      </c>
      <c r="S163" s="1676">
        <v>8.7380637419262511E-2</v>
      </c>
      <c r="T163" s="1676">
        <v>0.19514682967606217</v>
      </c>
      <c r="U163" s="2313">
        <v>0.44462009533299862</v>
      </c>
      <c r="V163" s="664"/>
      <c r="W163" s="664"/>
      <c r="X163" s="664"/>
      <c r="Y163" s="664"/>
      <c r="Z163" s="664"/>
      <c r="AA163" s="664"/>
      <c r="AB163" s="664"/>
      <c r="AC163" s="664"/>
      <c r="AD163" s="664"/>
      <c r="AE163" s="664"/>
      <c r="AF163" s="664"/>
      <c r="AG163" s="664"/>
      <c r="AH163" s="664"/>
      <c r="AI163" s="664"/>
      <c r="AJ163" s="664"/>
      <c r="AK163" s="664"/>
      <c r="AL163" s="664"/>
      <c r="AM163" s="664"/>
      <c r="AN163" s="664"/>
      <c r="AO163" s="664"/>
      <c r="AP163" s="664"/>
      <c r="AQ163" s="664"/>
      <c r="AR163" s="664"/>
      <c r="AS163" s="664"/>
      <c r="AT163" s="664"/>
      <c r="AU163" s="664"/>
      <c r="AV163" s="664"/>
      <c r="AW163" s="664"/>
      <c r="AX163" s="664"/>
      <c r="AY163" s="664"/>
      <c r="AZ163" s="216"/>
      <c r="BA163" s="474"/>
      <c r="BB163" s="159"/>
      <c r="BC163" s="341"/>
      <c r="BD163" s="307"/>
      <c r="BE163" s="307"/>
      <c r="BF163" s="307"/>
      <c r="BG163" s="342"/>
      <c r="BH163" s="352"/>
      <c r="BI163" s="307"/>
      <c r="BJ163" s="307"/>
      <c r="BK163" s="307"/>
      <c r="BL163" s="342"/>
      <c r="BM163" s="352"/>
      <c r="BN163" s="307"/>
      <c r="BO163" s="307"/>
      <c r="BP163" s="307"/>
      <c r="BQ163" s="342"/>
      <c r="BR163" s="352"/>
      <c r="BS163" s="307"/>
      <c r="BT163" s="307"/>
      <c r="BU163" s="2141"/>
      <c r="BV163" s="2204"/>
      <c r="BW163" s="2204"/>
      <c r="BX163" s="2204"/>
      <c r="BY163" s="2205"/>
      <c r="BZ163" s="2205"/>
      <c r="CA163" s="2205"/>
      <c r="CB163" s="2205"/>
      <c r="CC163" s="2205"/>
      <c r="CD163" s="2205"/>
      <c r="CE163" s="2205"/>
      <c r="CF163" s="2205"/>
      <c r="CG163" s="2205"/>
      <c r="CH163" s="2205"/>
      <c r="CI163" s="2205"/>
      <c r="CJ163" s="2205"/>
      <c r="CK163" s="2205"/>
      <c r="CL163" s="2205"/>
      <c r="CM163" s="2205"/>
      <c r="CN163" s="2205"/>
      <c r="CO163" s="2205"/>
      <c r="CP163" s="2205"/>
      <c r="CQ163" s="2205"/>
      <c r="CR163" s="2205"/>
      <c r="CS163" s="2205"/>
      <c r="CT163" s="2205"/>
      <c r="CU163" s="2205"/>
      <c r="CV163" s="2205"/>
      <c r="CW163" s="2205"/>
      <c r="CX163" s="2205"/>
      <c r="CY163" s="2205"/>
      <c r="CZ163" s="2205"/>
    </row>
    <row r="164" s="693" customFormat="true" ht="15" customHeight="true" x14ac:dyDescent="0.2">
      <c r="A164" s="2774"/>
      <c r="B164" s="1733" t="s">
        <v>257</v>
      </c>
      <c r="C164" s="1675">
        <v>1.7968485475981046</v>
      </c>
      <c r="D164" s="1676">
        <v>2.9160630574566935</v>
      </c>
      <c r="E164" s="1676">
        <v>1.8706574581465092</v>
      </c>
      <c r="F164" s="1676">
        <v>0.838703226099902</v>
      </c>
      <c r="G164" s="1677">
        <v>0.1021869272858701</v>
      </c>
      <c r="H164" s="1678">
        <v>1.1790106222778813</v>
      </c>
      <c r="I164" s="1676">
        <v>1.3762868960512142</v>
      </c>
      <c r="J164" s="1676">
        <v>9.293645814989239E-2</v>
      </c>
      <c r="K164" s="1676">
        <v>0.24684239246472484</v>
      </c>
      <c r="L164" s="1679">
        <v>0</v>
      </c>
      <c r="M164" s="1680">
        <v>1.5282595205054017</v>
      </c>
      <c r="N164" s="1676">
        <v>1.9956514033520083</v>
      </c>
      <c r="O164" s="1676">
        <v>3.3008174288048648</v>
      </c>
      <c r="P164" s="1676">
        <v>3.101163548505065</v>
      </c>
      <c r="Q164" s="1677">
        <v>0.84116225663755684</v>
      </c>
      <c r="R164" s="1678">
        <v>2.0092257065821042</v>
      </c>
      <c r="S164" s="1676">
        <v>0.31954875452700743</v>
      </c>
      <c r="T164" s="1676">
        <v>2.5265164422023321</v>
      </c>
      <c r="U164" s="2313">
        <v>0.41387025524819643</v>
      </c>
      <c r="V164" s="664"/>
      <c r="W164" s="664"/>
      <c r="X164" s="664"/>
      <c r="Y164" s="664"/>
      <c r="Z164" s="664"/>
      <c r="AA164" s="664"/>
      <c r="AB164" s="664"/>
      <c r="AC164" s="664"/>
      <c r="AD164" s="664"/>
      <c r="AE164" s="664"/>
      <c r="AF164" s="664"/>
      <c r="AG164" s="664"/>
      <c r="AH164" s="664"/>
      <c r="AI164" s="664"/>
      <c r="AJ164" s="664"/>
      <c r="AK164" s="664"/>
      <c r="AL164" s="664"/>
      <c r="AM164" s="664"/>
      <c r="AN164" s="664"/>
      <c r="AO164" s="664"/>
      <c r="AP164" s="664"/>
      <c r="AQ164" s="664"/>
      <c r="AR164" s="664"/>
      <c r="AS164" s="664"/>
      <c r="AT164" s="664"/>
      <c r="AU164" s="664"/>
      <c r="AV164" s="664"/>
      <c r="AW164" s="664"/>
      <c r="AX164" s="664"/>
      <c r="AY164" s="664"/>
      <c r="AZ164" s="216"/>
      <c r="BA164" s="474"/>
      <c r="BB164" s="159"/>
      <c r="BC164" s="341"/>
      <c r="BD164" s="307"/>
      <c r="BE164" s="307"/>
      <c r="BF164" s="307"/>
      <c r="BG164" s="342"/>
      <c r="BH164" s="352"/>
      <c r="BI164" s="307"/>
      <c r="BJ164" s="307"/>
      <c r="BK164" s="307"/>
      <c r="BL164" s="342"/>
      <c r="BM164" s="352"/>
      <c r="BN164" s="307"/>
      <c r="BO164" s="307"/>
      <c r="BP164" s="307"/>
      <c r="BQ164" s="342"/>
      <c r="BR164" s="352"/>
      <c r="BS164" s="307"/>
      <c r="BT164" s="307"/>
      <c r="BU164" s="2141"/>
      <c r="BV164" s="2204"/>
      <c r="BW164" s="2204"/>
      <c r="BX164" s="2204"/>
      <c r="BY164" s="2205"/>
      <c r="BZ164" s="2205"/>
      <c r="CA164" s="2205"/>
      <c r="CB164" s="2205"/>
      <c r="CC164" s="2205"/>
      <c r="CD164" s="2205"/>
      <c r="CE164" s="2205"/>
      <c r="CF164" s="2205"/>
      <c r="CG164" s="2205"/>
      <c r="CH164" s="2205"/>
      <c r="CI164" s="2205"/>
      <c r="CJ164" s="2205"/>
      <c r="CK164" s="2205"/>
      <c r="CL164" s="2205"/>
      <c r="CM164" s="2205"/>
      <c r="CN164" s="2205"/>
      <c r="CO164" s="2205"/>
      <c r="CP164" s="2205"/>
      <c r="CQ164" s="2205"/>
      <c r="CR164" s="2205"/>
      <c r="CS164" s="2205"/>
      <c r="CT164" s="2205"/>
      <c r="CU164" s="2205"/>
      <c r="CV164" s="2205"/>
      <c r="CW164" s="2205"/>
      <c r="CX164" s="2205"/>
      <c r="CY164" s="2205"/>
      <c r="CZ164" s="2205"/>
    </row>
    <row r="165" s="693" customFormat="true" ht="15" customHeight="true" x14ac:dyDescent="0.2">
      <c r="A165" s="2776"/>
      <c r="B165" s="1735" t="s">
        <v>258</v>
      </c>
      <c r="C165" s="1675">
        <v>1.0831051153420943</v>
      </c>
      <c r="D165" s="1676">
        <v>0.82313651416641465</v>
      </c>
      <c r="E165" s="1676">
        <v>0.8363886366880634</v>
      </c>
      <c r="F165" s="1676">
        <v>0.71112367030086565</v>
      </c>
      <c r="G165" s="1677">
        <v>0.10667675304395623</v>
      </c>
      <c r="H165" s="1678">
        <v>1.907217638549414</v>
      </c>
      <c r="I165" s="1676">
        <v>0.910412741158376</v>
      </c>
      <c r="J165" s="1676">
        <v>0.13011104140984933</v>
      </c>
      <c r="K165" s="1676">
        <v>3.6812571461141266E-2</v>
      </c>
      <c r="L165" s="1679">
        <v>9.2612163570795519E-2</v>
      </c>
      <c r="M165" s="1680">
        <v>1.4082946140204171</v>
      </c>
      <c r="N165" s="1676">
        <v>0.63409178630831753</v>
      </c>
      <c r="O165" s="1676">
        <v>0.74288864905225094</v>
      </c>
      <c r="P165" s="1676">
        <v>0.83419083166642571</v>
      </c>
      <c r="Q165" s="1677">
        <v>0.28042343852560392</v>
      </c>
      <c r="R165" s="1678">
        <v>0.33361751845609972</v>
      </c>
      <c r="S165" s="1676">
        <v>0.33114411725137427</v>
      </c>
      <c r="T165" s="1676">
        <v>0.10246974261045209</v>
      </c>
      <c r="U165" s="2313">
        <v>3.0302710701723035</v>
      </c>
      <c r="V165" s="664"/>
      <c r="W165" s="664"/>
      <c r="X165" s="664"/>
      <c r="Y165" s="664"/>
      <c r="Z165" s="664"/>
      <c r="AA165" s="664"/>
      <c r="AB165" s="664"/>
      <c r="AC165" s="664"/>
      <c r="AD165" s="664"/>
      <c r="AE165" s="664"/>
      <c r="AF165" s="664"/>
      <c r="AG165" s="664"/>
      <c r="AH165" s="664"/>
      <c r="AI165" s="664"/>
      <c r="AJ165" s="664"/>
      <c r="AK165" s="664"/>
      <c r="AL165" s="664"/>
      <c r="AM165" s="664"/>
      <c r="AN165" s="664"/>
      <c r="AO165" s="664"/>
      <c r="AP165" s="664"/>
      <c r="AQ165" s="664"/>
      <c r="AR165" s="664"/>
      <c r="AS165" s="664"/>
      <c r="AT165" s="664"/>
      <c r="AU165" s="664"/>
      <c r="AV165" s="664"/>
      <c r="AW165" s="664"/>
      <c r="AX165" s="664"/>
      <c r="AY165" s="664"/>
      <c r="AZ165" s="216"/>
      <c r="BA165" s="474"/>
      <c r="BB165" s="159"/>
      <c r="BC165" s="341"/>
      <c r="BD165" s="307"/>
      <c r="BE165" s="307"/>
      <c r="BF165" s="307"/>
      <c r="BG165" s="342"/>
      <c r="BH165" s="352"/>
      <c r="BI165" s="307"/>
      <c r="BJ165" s="307"/>
      <c r="BK165" s="307"/>
      <c r="BL165" s="342"/>
      <c r="BM165" s="352"/>
      <c r="BN165" s="307"/>
      <c r="BO165" s="307"/>
      <c r="BP165" s="307"/>
      <c r="BQ165" s="342"/>
      <c r="BR165" s="352"/>
      <c r="BS165" s="307"/>
      <c r="BT165" s="307"/>
      <c r="BU165" s="2141"/>
      <c r="BV165" s="2204"/>
      <c r="BW165" s="2204"/>
      <c r="BX165" s="2204"/>
      <c r="BY165" s="2205"/>
      <c r="BZ165" s="2205"/>
      <c r="CA165" s="2205"/>
      <c r="CB165" s="2205"/>
      <c r="CC165" s="2205"/>
      <c r="CD165" s="2205"/>
      <c r="CE165" s="2205"/>
      <c r="CF165" s="2205"/>
      <c r="CG165" s="2205"/>
      <c r="CH165" s="2205"/>
      <c r="CI165" s="2205"/>
      <c r="CJ165" s="2205"/>
      <c r="CK165" s="2205"/>
      <c r="CL165" s="2205"/>
      <c r="CM165" s="2205"/>
      <c r="CN165" s="2205"/>
      <c r="CO165" s="2205"/>
      <c r="CP165" s="2205"/>
      <c r="CQ165" s="2205"/>
      <c r="CR165" s="2205"/>
      <c r="CS165" s="2205"/>
      <c r="CT165" s="2205"/>
      <c r="CU165" s="2205"/>
      <c r="CV165" s="2205"/>
      <c r="CW165" s="2205"/>
      <c r="CX165" s="2205"/>
      <c r="CY165" s="2205"/>
      <c r="CZ165" s="2205"/>
    </row>
    <row r="166" s="693" customFormat="true" ht="15" customHeight="true" x14ac:dyDescent="0.2">
      <c r="A166" s="1604"/>
      <c r="B166" s="1605"/>
      <c r="C166" s="1681"/>
      <c r="D166" s="1682"/>
      <c r="E166" s="1682"/>
      <c r="F166" s="1682"/>
      <c r="G166" s="1683"/>
      <c r="H166" s="1684"/>
      <c r="I166" s="1682"/>
      <c r="J166" s="1682"/>
      <c r="K166" s="1682"/>
      <c r="L166" s="1685"/>
      <c r="M166" s="1686"/>
      <c r="N166" s="1682"/>
      <c r="O166" s="1682"/>
      <c r="P166" s="1682"/>
      <c r="Q166" s="1683"/>
      <c r="R166" s="1684"/>
      <c r="S166" s="1682"/>
      <c r="T166" s="1682"/>
      <c r="U166" s="2314"/>
      <c r="V166" s="664"/>
      <c r="W166" s="664"/>
      <c r="X166" s="664"/>
      <c r="Y166" s="664"/>
      <c r="Z166" s="664"/>
      <c r="AA166" s="664"/>
      <c r="AB166" s="664"/>
      <c r="AC166" s="664"/>
      <c r="AD166" s="664"/>
      <c r="AE166" s="664"/>
      <c r="AF166" s="664"/>
      <c r="AG166" s="664"/>
      <c r="AH166" s="664"/>
      <c r="AI166" s="664"/>
      <c r="AJ166" s="664"/>
      <c r="AK166" s="664"/>
      <c r="AL166" s="664"/>
      <c r="AM166" s="664"/>
      <c r="AN166" s="664"/>
      <c r="AO166" s="664"/>
      <c r="AP166" s="664"/>
      <c r="AQ166" s="664"/>
      <c r="AR166" s="664"/>
      <c r="AS166" s="664"/>
      <c r="AT166" s="664"/>
      <c r="AU166" s="664"/>
      <c r="AV166" s="664"/>
      <c r="AW166" s="664"/>
      <c r="AX166" s="664"/>
      <c r="AY166" s="664"/>
      <c r="AZ166" s="216"/>
      <c r="BA166" s="474"/>
      <c r="BB166" s="159"/>
      <c r="BC166" s="341"/>
      <c r="BD166" s="307"/>
      <c r="BE166" s="307"/>
      <c r="BF166" s="307"/>
      <c r="BG166" s="342"/>
      <c r="BH166" s="352"/>
      <c r="BI166" s="307"/>
      <c r="BJ166" s="307"/>
      <c r="BK166" s="307"/>
      <c r="BL166" s="342"/>
      <c r="BM166" s="352"/>
      <c r="BN166" s="307"/>
      <c r="BO166" s="307"/>
      <c r="BP166" s="307"/>
      <c r="BQ166" s="342"/>
      <c r="BR166" s="352"/>
      <c r="BS166" s="307"/>
      <c r="BT166" s="307"/>
      <c r="BU166" s="2141"/>
      <c r="BV166" s="2204"/>
      <c r="BW166" s="2204"/>
      <c r="BX166" s="2204"/>
      <c r="BY166" s="2205"/>
      <c r="BZ166" s="2205"/>
      <c r="CA166" s="2205"/>
      <c r="CB166" s="2205"/>
      <c r="CC166" s="2205"/>
      <c r="CD166" s="2205"/>
      <c r="CE166" s="2205"/>
      <c r="CF166" s="2205"/>
      <c r="CG166" s="2205"/>
      <c r="CH166" s="2205"/>
      <c r="CI166" s="2205"/>
      <c r="CJ166" s="2205"/>
      <c r="CK166" s="2205"/>
      <c r="CL166" s="2205"/>
      <c r="CM166" s="2205"/>
      <c r="CN166" s="2205"/>
      <c r="CO166" s="2205"/>
      <c r="CP166" s="2205"/>
      <c r="CQ166" s="2205"/>
      <c r="CR166" s="2205"/>
      <c r="CS166" s="2205"/>
      <c r="CT166" s="2205"/>
      <c r="CU166" s="2205"/>
      <c r="CV166" s="2205"/>
      <c r="CW166" s="2205"/>
      <c r="CX166" s="2205"/>
      <c r="CY166" s="2205"/>
      <c r="CZ166" s="2205"/>
    </row>
    <row r="167" s="693" customFormat="true" ht="15" customHeight="true" x14ac:dyDescent="0.2">
      <c r="A167" s="1596"/>
      <c r="B167" s="1736"/>
      <c r="C167" s="1553"/>
      <c r="D167" s="1554"/>
      <c r="E167" s="1554"/>
      <c r="F167" s="1554"/>
      <c r="G167" s="1588"/>
      <c r="H167" s="1580"/>
      <c r="I167" s="1554"/>
      <c r="J167" s="1554"/>
      <c r="K167" s="1554"/>
      <c r="L167" s="1561"/>
      <c r="M167" s="1570"/>
      <c r="N167" s="1554"/>
      <c r="O167" s="1554"/>
      <c r="P167" s="1554"/>
      <c r="Q167" s="1588"/>
      <c r="R167" s="1580"/>
      <c r="S167" s="1554"/>
      <c r="T167" s="1554"/>
      <c r="U167" s="2315"/>
      <c r="V167" s="664"/>
      <c r="W167" s="664"/>
      <c r="X167" s="664"/>
      <c r="Y167" s="664"/>
      <c r="Z167" s="664"/>
      <c r="AA167" s="664"/>
      <c r="AB167" s="664"/>
      <c r="AC167" s="664"/>
      <c r="AD167" s="664"/>
      <c r="AE167" s="664"/>
      <c r="AF167" s="664"/>
      <c r="AG167" s="664"/>
      <c r="AH167" s="664"/>
      <c r="AI167" s="664"/>
      <c r="AJ167" s="664"/>
      <c r="AK167" s="664"/>
      <c r="AL167" s="664"/>
      <c r="AM167" s="664"/>
      <c r="AN167" s="664"/>
      <c r="AO167" s="664"/>
      <c r="AP167" s="664"/>
      <c r="AQ167" s="664"/>
      <c r="AR167" s="664"/>
      <c r="AS167" s="664"/>
      <c r="AT167" s="664"/>
      <c r="AU167" s="664"/>
      <c r="AV167" s="664"/>
      <c r="AW167" s="664"/>
      <c r="AX167" s="664"/>
      <c r="AY167" s="664"/>
      <c r="AZ167" s="216"/>
      <c r="BA167" s="474"/>
      <c r="BB167" s="159"/>
      <c r="BC167" s="341"/>
      <c r="BD167" s="307"/>
      <c r="BE167" s="307"/>
      <c r="BF167" s="307"/>
      <c r="BG167" s="342"/>
      <c r="BH167" s="352"/>
      <c r="BI167" s="307"/>
      <c r="BJ167" s="307"/>
      <c r="BK167" s="307"/>
      <c r="BL167" s="342"/>
      <c r="BM167" s="352"/>
      <c r="BN167" s="307"/>
      <c r="BO167" s="307"/>
      <c r="BP167" s="307"/>
      <c r="BQ167" s="342"/>
      <c r="BR167" s="352"/>
      <c r="BS167" s="307"/>
      <c r="BT167" s="307"/>
      <c r="BU167" s="2141"/>
      <c r="BV167" s="2204"/>
      <c r="BW167" s="2204"/>
      <c r="BX167" s="2204"/>
      <c r="BY167" s="2205"/>
      <c r="BZ167" s="2205"/>
      <c r="CA167" s="2205"/>
      <c r="CB167" s="2205"/>
      <c r="CC167" s="2205"/>
      <c r="CD167" s="2205"/>
      <c r="CE167" s="2205"/>
      <c r="CF167" s="2205"/>
      <c r="CG167" s="2205"/>
      <c r="CH167" s="2205"/>
      <c r="CI167" s="2205"/>
      <c r="CJ167" s="2205"/>
      <c r="CK167" s="2205"/>
      <c r="CL167" s="2205"/>
      <c r="CM167" s="2205"/>
      <c r="CN167" s="2205"/>
      <c r="CO167" s="2205"/>
      <c r="CP167" s="2205"/>
      <c r="CQ167" s="2205"/>
      <c r="CR167" s="2205"/>
      <c r="CS167" s="2205"/>
      <c r="CT167" s="2205"/>
      <c r="CU167" s="2205"/>
      <c r="CV167" s="2205"/>
      <c r="CW167" s="2205"/>
      <c r="CX167" s="2205"/>
      <c r="CY167" s="2205"/>
      <c r="CZ167" s="2205"/>
    </row>
    <row r="168" s="693" customFormat="true" ht="15" customHeight="true" x14ac:dyDescent="0.2">
      <c r="A168" s="1596"/>
      <c r="B168" s="1736"/>
      <c r="C168" s="1555"/>
      <c r="D168" s="1556"/>
      <c r="E168" s="1556"/>
      <c r="F168" s="1556"/>
      <c r="G168" s="1589"/>
      <c r="H168" s="1581"/>
      <c r="I168" s="1556"/>
      <c r="J168" s="1556"/>
      <c r="K168" s="1556"/>
      <c r="L168" s="1562"/>
      <c r="M168" s="1571"/>
      <c r="N168" s="1556"/>
      <c r="O168" s="1556"/>
      <c r="P168" s="1556"/>
      <c r="Q168" s="1589"/>
      <c r="R168" s="1581"/>
      <c r="S168" s="1556"/>
      <c r="T168" s="1556"/>
      <c r="U168" s="2316"/>
      <c r="V168" s="664"/>
      <c r="W168" s="664"/>
      <c r="X168" s="664"/>
      <c r="Y168" s="664"/>
      <c r="Z168" s="664"/>
      <c r="AA168" s="664"/>
      <c r="AB168" s="664"/>
      <c r="AC168" s="664"/>
      <c r="AD168" s="664"/>
      <c r="AE168" s="664"/>
      <c r="AF168" s="664"/>
      <c r="AG168" s="664"/>
      <c r="AH168" s="664"/>
      <c r="AI168" s="664"/>
      <c r="AJ168" s="664"/>
      <c r="AK168" s="664"/>
      <c r="AL168" s="664"/>
      <c r="AM168" s="664"/>
      <c r="AN168" s="664"/>
      <c r="AO168" s="664"/>
      <c r="AP168" s="664"/>
      <c r="AQ168" s="664"/>
      <c r="AR168" s="664"/>
      <c r="AS168" s="664"/>
      <c r="AT168" s="664"/>
      <c r="AU168" s="664"/>
      <c r="AV168" s="664"/>
      <c r="AW168" s="664"/>
      <c r="AX168" s="664"/>
      <c r="AY168" s="664"/>
      <c r="AZ168" s="216"/>
      <c r="BA168" s="474"/>
      <c r="BB168" s="159"/>
      <c r="BC168" s="341"/>
      <c r="BD168" s="307"/>
      <c r="BE168" s="307"/>
      <c r="BF168" s="307"/>
      <c r="BG168" s="342"/>
      <c r="BH168" s="352"/>
      <c r="BI168" s="307"/>
      <c r="BJ168" s="307"/>
      <c r="BK168" s="307"/>
      <c r="BL168" s="342"/>
      <c r="BM168" s="352"/>
      <c r="BN168" s="307"/>
      <c r="BO168" s="307"/>
      <c r="BP168" s="307"/>
      <c r="BQ168" s="342"/>
      <c r="BR168" s="352"/>
      <c r="BS168" s="307"/>
      <c r="BT168" s="307"/>
      <c r="BU168" s="2141"/>
      <c r="BV168" s="2204"/>
      <c r="BW168" s="2204"/>
      <c r="BX168" s="2204"/>
      <c r="BY168" s="2205"/>
      <c r="BZ168" s="2205"/>
      <c r="CA168" s="2205"/>
      <c r="CB168" s="2205"/>
      <c r="CC168" s="2205"/>
      <c r="CD168" s="2205"/>
      <c r="CE168" s="2205"/>
      <c r="CF168" s="2205"/>
      <c r="CG168" s="2205"/>
      <c r="CH168" s="2205"/>
      <c r="CI168" s="2205"/>
      <c r="CJ168" s="2205"/>
      <c r="CK168" s="2205"/>
      <c r="CL168" s="2205"/>
      <c r="CM168" s="2205"/>
      <c r="CN168" s="2205"/>
      <c r="CO168" s="2205"/>
      <c r="CP168" s="2205"/>
      <c r="CQ168" s="2205"/>
      <c r="CR168" s="2205"/>
      <c r="CS168" s="2205"/>
      <c r="CT168" s="2205"/>
      <c r="CU168" s="2205"/>
      <c r="CV168" s="2205"/>
      <c r="CW168" s="2205"/>
      <c r="CX168" s="2205"/>
      <c r="CY168" s="2205"/>
      <c r="CZ168" s="2205"/>
    </row>
    <row r="169" s="693" customFormat="true" ht="15" customHeight="true" x14ac:dyDescent="0.2">
      <c r="A169" s="1597"/>
      <c r="B169" s="1737"/>
      <c r="C169" s="1687"/>
      <c r="D169" s="1688"/>
      <c r="E169" s="1688"/>
      <c r="F169" s="1688"/>
      <c r="G169" s="1689"/>
      <c r="H169" s="1690"/>
      <c r="I169" s="1688"/>
      <c r="J169" s="1688"/>
      <c r="K169" s="1688"/>
      <c r="L169" s="1691"/>
      <c r="M169" s="1692"/>
      <c r="N169" s="1688"/>
      <c r="O169" s="1688"/>
      <c r="P169" s="1688"/>
      <c r="Q169" s="1689"/>
      <c r="R169" s="1690"/>
      <c r="S169" s="1688"/>
      <c r="T169" s="1688"/>
      <c r="U169" s="2317"/>
      <c r="V169" s="664"/>
      <c r="W169" s="664"/>
      <c r="X169" s="664"/>
      <c r="Y169" s="664"/>
      <c r="Z169" s="664"/>
      <c r="AA169" s="664"/>
      <c r="AB169" s="664"/>
      <c r="AC169" s="664"/>
      <c r="AD169" s="664"/>
      <c r="AE169" s="664"/>
      <c r="AF169" s="664"/>
      <c r="AG169" s="664"/>
      <c r="AH169" s="664"/>
      <c r="AI169" s="664"/>
      <c r="AJ169" s="664"/>
      <c r="AK169" s="664"/>
      <c r="AL169" s="664"/>
      <c r="AM169" s="664"/>
      <c r="AN169" s="664"/>
      <c r="AO169" s="664"/>
      <c r="AP169" s="664"/>
      <c r="AQ169" s="664"/>
      <c r="AR169" s="664"/>
      <c r="AS169" s="664"/>
      <c r="AT169" s="664"/>
      <c r="AU169" s="664"/>
      <c r="AV169" s="664"/>
      <c r="AW169" s="664"/>
      <c r="AX169" s="664"/>
      <c r="AY169" s="664"/>
      <c r="AZ169" s="216"/>
      <c r="BA169" s="474"/>
      <c r="BB169" s="159"/>
      <c r="BC169" s="341"/>
      <c r="BD169" s="307"/>
      <c r="BE169" s="307"/>
      <c r="BF169" s="307"/>
      <c r="BG169" s="342"/>
      <c r="BH169" s="352"/>
      <c r="BI169" s="307"/>
      <c r="BJ169" s="307"/>
      <c r="BK169" s="307"/>
      <c r="BL169" s="342"/>
      <c r="BM169" s="352"/>
      <c r="BN169" s="307"/>
      <c r="BO169" s="307"/>
      <c r="BP169" s="307"/>
      <c r="BQ169" s="342"/>
      <c r="BR169" s="352"/>
      <c r="BS169" s="307"/>
      <c r="BT169" s="307"/>
      <c r="BU169" s="2141"/>
      <c r="BV169" s="2204"/>
      <c r="BW169" s="2204"/>
      <c r="BX169" s="2204"/>
      <c r="BY169" s="2205"/>
      <c r="BZ169" s="2205"/>
      <c r="CA169" s="2205"/>
      <c r="CB169" s="2205"/>
      <c r="CC169" s="2205"/>
      <c r="CD169" s="2205"/>
      <c r="CE169" s="2205"/>
      <c r="CF169" s="2205"/>
      <c r="CG169" s="2205"/>
      <c r="CH169" s="2205"/>
      <c r="CI169" s="2205"/>
      <c r="CJ169" s="2205"/>
      <c r="CK169" s="2205"/>
      <c r="CL169" s="2205"/>
      <c r="CM169" s="2205"/>
      <c r="CN169" s="2205"/>
      <c r="CO169" s="2205"/>
      <c r="CP169" s="2205"/>
      <c r="CQ169" s="2205"/>
      <c r="CR169" s="2205"/>
      <c r="CS169" s="2205"/>
      <c r="CT169" s="2205"/>
      <c r="CU169" s="2205"/>
      <c r="CV169" s="2205"/>
      <c r="CW169" s="2205"/>
      <c r="CX169" s="2205"/>
      <c r="CY169" s="2205"/>
      <c r="CZ169" s="2205"/>
    </row>
    <row r="170" s="693" customFormat="true" ht="15" customHeight="true" x14ac:dyDescent="0.2">
      <c r="A170" s="1598"/>
      <c r="B170" s="1738"/>
      <c r="C170" s="1693"/>
      <c r="D170" s="1694"/>
      <c r="E170" s="1694"/>
      <c r="F170" s="1694"/>
      <c r="G170" s="1695"/>
      <c r="H170" s="1696"/>
      <c r="I170" s="1694"/>
      <c r="J170" s="1694"/>
      <c r="K170" s="1694"/>
      <c r="L170" s="1697"/>
      <c r="M170" s="1698"/>
      <c r="N170" s="1694"/>
      <c r="O170" s="1694"/>
      <c r="P170" s="1694"/>
      <c r="Q170" s="1695"/>
      <c r="R170" s="1696"/>
      <c r="S170" s="1694"/>
      <c r="T170" s="1694"/>
      <c r="U170" s="2318"/>
      <c r="V170" s="664"/>
      <c r="W170" s="664"/>
      <c r="X170" s="664"/>
      <c r="Y170" s="664"/>
      <c r="Z170" s="664"/>
      <c r="AA170" s="664"/>
      <c r="AB170" s="664"/>
      <c r="AC170" s="664"/>
      <c r="AD170" s="664"/>
      <c r="AE170" s="664"/>
      <c r="AF170" s="664"/>
      <c r="AG170" s="664"/>
      <c r="AH170" s="664"/>
      <c r="AI170" s="664"/>
      <c r="AJ170" s="664"/>
      <c r="AK170" s="664"/>
      <c r="AL170" s="664"/>
      <c r="AM170" s="664"/>
      <c r="AN170" s="664"/>
      <c r="AO170" s="664"/>
      <c r="AP170" s="664"/>
      <c r="AQ170" s="664"/>
      <c r="AR170" s="664"/>
      <c r="AS170" s="664"/>
      <c r="AT170" s="664"/>
      <c r="AU170" s="664"/>
      <c r="AV170" s="664"/>
      <c r="AW170" s="664"/>
      <c r="AX170" s="664"/>
      <c r="AY170" s="664"/>
      <c r="AZ170" s="216"/>
      <c r="BA170" s="474"/>
      <c r="BB170" s="159"/>
      <c r="BC170" s="341"/>
      <c r="BD170" s="307"/>
      <c r="BE170" s="307"/>
      <c r="BF170" s="307"/>
      <c r="BG170" s="342"/>
      <c r="BH170" s="352"/>
      <c r="BI170" s="307"/>
      <c r="BJ170" s="307"/>
      <c r="BK170" s="307"/>
      <c r="BL170" s="342"/>
      <c r="BM170" s="352"/>
      <c r="BN170" s="307"/>
      <c r="BO170" s="307"/>
      <c r="BP170" s="307"/>
      <c r="BQ170" s="342"/>
      <c r="BR170" s="352"/>
      <c r="BS170" s="307"/>
      <c r="BT170" s="307"/>
      <c r="BU170" s="2141"/>
      <c r="BV170" s="2204"/>
      <c r="BW170" s="2204"/>
      <c r="BX170" s="2204"/>
      <c r="BY170" s="2205"/>
      <c r="BZ170" s="2205"/>
      <c r="CA170" s="2205"/>
      <c r="CB170" s="2205"/>
      <c r="CC170" s="2205"/>
      <c r="CD170" s="2205"/>
      <c r="CE170" s="2205"/>
      <c r="CF170" s="2205"/>
      <c r="CG170" s="2205"/>
      <c r="CH170" s="2205"/>
      <c r="CI170" s="2205"/>
      <c r="CJ170" s="2205"/>
      <c r="CK170" s="2205"/>
      <c r="CL170" s="2205"/>
      <c r="CM170" s="2205"/>
      <c r="CN170" s="2205"/>
      <c r="CO170" s="2205"/>
      <c r="CP170" s="2205"/>
      <c r="CQ170" s="2205"/>
      <c r="CR170" s="2205"/>
      <c r="CS170" s="2205"/>
      <c r="CT170" s="2205"/>
      <c r="CU170" s="2205"/>
      <c r="CV170" s="2205"/>
      <c r="CW170" s="2205"/>
      <c r="CX170" s="2205"/>
      <c r="CY170" s="2205"/>
      <c r="CZ170" s="2205"/>
    </row>
    <row r="171" s="693" customFormat="true" ht="15" customHeight="true" x14ac:dyDescent="0.2">
      <c r="A171" s="1598"/>
      <c r="B171" s="1738"/>
      <c r="C171" s="1693"/>
      <c r="D171" s="1694"/>
      <c r="E171" s="1694"/>
      <c r="F171" s="1694"/>
      <c r="G171" s="1695"/>
      <c r="H171" s="1696"/>
      <c r="I171" s="1694"/>
      <c r="J171" s="1694"/>
      <c r="K171" s="1694"/>
      <c r="L171" s="1697"/>
      <c r="M171" s="1698"/>
      <c r="N171" s="1694"/>
      <c r="O171" s="1694"/>
      <c r="P171" s="1694"/>
      <c r="Q171" s="1695"/>
      <c r="R171" s="1696"/>
      <c r="S171" s="1694"/>
      <c r="T171" s="1694"/>
      <c r="U171" s="2318"/>
      <c r="V171" s="664"/>
      <c r="W171" s="664"/>
      <c r="X171" s="664"/>
      <c r="Y171" s="664"/>
      <c r="Z171" s="664"/>
      <c r="AA171" s="664"/>
      <c r="AB171" s="664"/>
      <c r="AC171" s="664"/>
      <c r="AD171" s="664"/>
      <c r="AE171" s="664"/>
      <c r="AF171" s="664"/>
      <c r="AG171" s="664"/>
      <c r="AH171" s="664"/>
      <c r="AI171" s="664"/>
      <c r="AJ171" s="664"/>
      <c r="AK171" s="664"/>
      <c r="AL171" s="664"/>
      <c r="AM171" s="664"/>
      <c r="AN171" s="664"/>
      <c r="AO171" s="664"/>
      <c r="AP171" s="664"/>
      <c r="AQ171" s="664"/>
      <c r="AR171" s="664"/>
      <c r="AS171" s="664"/>
      <c r="AT171" s="664"/>
      <c r="AU171" s="664"/>
      <c r="AV171" s="664"/>
      <c r="AW171" s="664"/>
      <c r="AX171" s="664"/>
      <c r="AY171" s="664"/>
      <c r="AZ171" s="216"/>
      <c r="BA171" s="474"/>
      <c r="BB171" s="159"/>
      <c r="BC171" s="341"/>
      <c r="BD171" s="307"/>
      <c r="BE171" s="307"/>
      <c r="BF171" s="307"/>
      <c r="BG171" s="342"/>
      <c r="BH171" s="352"/>
      <c r="BI171" s="307"/>
      <c r="BJ171" s="307"/>
      <c r="BK171" s="307"/>
      <c r="BL171" s="342"/>
      <c r="BM171" s="352"/>
      <c r="BN171" s="307"/>
      <c r="BO171" s="307"/>
      <c r="BP171" s="307"/>
      <c r="BQ171" s="342"/>
      <c r="BR171" s="352"/>
      <c r="BS171" s="307"/>
      <c r="BT171" s="307"/>
      <c r="BU171" s="2141"/>
      <c r="BV171" s="2204"/>
      <c r="BW171" s="2204"/>
      <c r="BX171" s="2204"/>
      <c r="BY171" s="2205"/>
      <c r="BZ171" s="2205"/>
      <c r="CA171" s="2205"/>
      <c r="CB171" s="2205"/>
      <c r="CC171" s="2205"/>
      <c r="CD171" s="2205"/>
      <c r="CE171" s="2205"/>
      <c r="CF171" s="2205"/>
      <c r="CG171" s="2205"/>
      <c r="CH171" s="2205"/>
      <c r="CI171" s="2205"/>
      <c r="CJ171" s="2205"/>
      <c r="CK171" s="2205"/>
      <c r="CL171" s="2205"/>
      <c r="CM171" s="2205"/>
      <c r="CN171" s="2205"/>
      <c r="CO171" s="2205"/>
      <c r="CP171" s="2205"/>
      <c r="CQ171" s="2205"/>
      <c r="CR171" s="2205"/>
      <c r="CS171" s="2205"/>
      <c r="CT171" s="2205"/>
      <c r="CU171" s="2205"/>
      <c r="CV171" s="2205"/>
      <c r="CW171" s="2205"/>
      <c r="CX171" s="2205"/>
      <c r="CY171" s="2205"/>
      <c r="CZ171" s="2205"/>
    </row>
    <row r="172" s="693" customFormat="true" ht="15" customHeight="true" x14ac:dyDescent="0.2">
      <c r="A172" s="1598"/>
      <c r="B172" s="1738"/>
      <c r="C172" s="1693"/>
      <c r="D172" s="1694"/>
      <c r="E172" s="1694"/>
      <c r="F172" s="1694"/>
      <c r="G172" s="1695"/>
      <c r="H172" s="1696"/>
      <c r="I172" s="1694"/>
      <c r="J172" s="1694"/>
      <c r="K172" s="1694"/>
      <c r="L172" s="1697"/>
      <c r="M172" s="1698"/>
      <c r="N172" s="1694"/>
      <c r="O172" s="1694"/>
      <c r="P172" s="1694"/>
      <c r="Q172" s="1695"/>
      <c r="R172" s="1696"/>
      <c r="S172" s="1694"/>
      <c r="T172" s="1694"/>
      <c r="U172" s="2318"/>
      <c r="V172" s="664"/>
      <c r="W172" s="664"/>
      <c r="X172" s="664"/>
      <c r="Y172" s="664"/>
      <c r="Z172" s="664"/>
      <c r="AA172" s="664"/>
      <c r="AB172" s="664"/>
      <c r="AC172" s="664"/>
      <c r="AD172" s="664"/>
      <c r="AE172" s="664"/>
      <c r="AF172" s="664"/>
      <c r="AG172" s="664"/>
      <c r="AH172" s="664"/>
      <c r="AI172" s="664"/>
      <c r="AJ172" s="664"/>
      <c r="AK172" s="664"/>
      <c r="AL172" s="664"/>
      <c r="AM172" s="664"/>
      <c r="AN172" s="664"/>
      <c r="AO172" s="664"/>
      <c r="AP172" s="664"/>
      <c r="AQ172" s="664"/>
      <c r="AR172" s="664"/>
      <c r="AS172" s="664"/>
      <c r="AT172" s="664"/>
      <c r="AU172" s="664"/>
      <c r="AV172" s="664"/>
      <c r="AW172" s="664"/>
      <c r="AX172" s="664"/>
      <c r="AY172" s="664"/>
      <c r="AZ172" s="216"/>
      <c r="BA172" s="474"/>
      <c r="BB172" s="159"/>
      <c r="BC172" s="341"/>
      <c r="BD172" s="307"/>
      <c r="BE172" s="307"/>
      <c r="BF172" s="307"/>
      <c r="BG172" s="342"/>
      <c r="BH172" s="352"/>
      <c r="BI172" s="307"/>
      <c r="BJ172" s="307"/>
      <c r="BK172" s="307"/>
      <c r="BL172" s="342"/>
      <c r="BM172" s="352"/>
      <c r="BN172" s="307"/>
      <c r="BO172" s="307"/>
      <c r="BP172" s="307"/>
      <c r="BQ172" s="342"/>
      <c r="BR172" s="352"/>
      <c r="BS172" s="307"/>
      <c r="BT172" s="307"/>
      <c r="BU172" s="2141"/>
      <c r="BV172" s="2204"/>
      <c r="BW172" s="2204"/>
      <c r="BX172" s="2204"/>
      <c r="BY172" s="2205"/>
      <c r="BZ172" s="2205"/>
      <c r="CA172" s="2205"/>
      <c r="CB172" s="2205"/>
      <c r="CC172" s="2205"/>
      <c r="CD172" s="2205"/>
      <c r="CE172" s="2205"/>
      <c r="CF172" s="2205"/>
      <c r="CG172" s="2205"/>
      <c r="CH172" s="2205"/>
      <c r="CI172" s="2205"/>
      <c r="CJ172" s="2205"/>
      <c r="CK172" s="2205"/>
      <c r="CL172" s="2205"/>
      <c r="CM172" s="2205"/>
      <c r="CN172" s="2205"/>
      <c r="CO172" s="2205"/>
      <c r="CP172" s="2205"/>
      <c r="CQ172" s="2205"/>
      <c r="CR172" s="2205"/>
      <c r="CS172" s="2205"/>
      <c r="CT172" s="2205"/>
      <c r="CU172" s="2205"/>
      <c r="CV172" s="2205"/>
      <c r="CW172" s="2205"/>
      <c r="CX172" s="2205"/>
      <c r="CY172" s="2205"/>
      <c r="CZ172" s="2205"/>
    </row>
    <row r="173" s="693" customFormat="true" ht="15" customHeight="true" x14ac:dyDescent="0.2">
      <c r="A173" s="1598"/>
      <c r="B173" s="1738"/>
      <c r="C173" s="1693"/>
      <c r="D173" s="1694"/>
      <c r="E173" s="1694"/>
      <c r="F173" s="1694"/>
      <c r="G173" s="1695"/>
      <c r="H173" s="1696"/>
      <c r="I173" s="1694"/>
      <c r="J173" s="1694"/>
      <c r="K173" s="1694"/>
      <c r="L173" s="1697"/>
      <c r="M173" s="1698"/>
      <c r="N173" s="1694"/>
      <c r="O173" s="1694"/>
      <c r="P173" s="1694"/>
      <c r="Q173" s="1695"/>
      <c r="R173" s="1696"/>
      <c r="S173" s="1694"/>
      <c r="T173" s="1694"/>
      <c r="U173" s="2318"/>
      <c r="V173" s="664"/>
      <c r="W173" s="664"/>
      <c r="X173" s="664"/>
      <c r="Y173" s="664"/>
      <c r="Z173" s="664"/>
      <c r="AA173" s="664"/>
      <c r="AB173" s="664"/>
      <c r="AC173" s="664"/>
      <c r="AD173" s="664"/>
      <c r="AE173" s="664"/>
      <c r="AF173" s="664"/>
      <c r="AG173" s="664"/>
      <c r="AH173" s="664"/>
      <c r="AI173" s="664"/>
      <c r="AJ173" s="664"/>
      <c r="AK173" s="664"/>
      <c r="AL173" s="664"/>
      <c r="AM173" s="664"/>
      <c r="AN173" s="664"/>
      <c r="AO173" s="664"/>
      <c r="AP173" s="664"/>
      <c r="AQ173" s="664"/>
      <c r="AR173" s="664"/>
      <c r="AS173" s="664"/>
      <c r="AT173" s="664"/>
      <c r="AU173" s="664"/>
      <c r="AV173" s="664"/>
      <c r="AW173" s="664"/>
      <c r="AX173" s="664"/>
      <c r="AY173" s="664"/>
      <c r="AZ173" s="216"/>
      <c r="BA173" s="474"/>
      <c r="BB173" s="159"/>
      <c r="BC173" s="341"/>
      <c r="BD173" s="307"/>
      <c r="BE173" s="307"/>
      <c r="BF173" s="307"/>
      <c r="BG173" s="342"/>
      <c r="BH173" s="352"/>
      <c r="BI173" s="307"/>
      <c r="BJ173" s="307"/>
      <c r="BK173" s="307"/>
      <c r="BL173" s="342"/>
      <c r="BM173" s="352"/>
      <c r="BN173" s="307"/>
      <c r="BO173" s="307"/>
      <c r="BP173" s="307"/>
      <c r="BQ173" s="342"/>
      <c r="BR173" s="352"/>
      <c r="BS173" s="307"/>
      <c r="BT173" s="307"/>
      <c r="BU173" s="2141"/>
      <c r="BV173" s="2204"/>
      <c r="BW173" s="2204"/>
      <c r="BX173" s="2204"/>
      <c r="BY173" s="2205"/>
      <c r="BZ173" s="2205"/>
      <c r="CA173" s="2205"/>
      <c r="CB173" s="2205"/>
      <c r="CC173" s="2205"/>
      <c r="CD173" s="2205"/>
      <c r="CE173" s="2205"/>
      <c r="CF173" s="2205"/>
      <c r="CG173" s="2205"/>
      <c r="CH173" s="2205"/>
      <c r="CI173" s="2205"/>
      <c r="CJ173" s="2205"/>
      <c r="CK173" s="2205"/>
      <c r="CL173" s="2205"/>
      <c r="CM173" s="2205"/>
      <c r="CN173" s="2205"/>
      <c r="CO173" s="2205"/>
      <c r="CP173" s="2205"/>
      <c r="CQ173" s="2205"/>
      <c r="CR173" s="2205"/>
      <c r="CS173" s="2205"/>
      <c r="CT173" s="2205"/>
      <c r="CU173" s="2205"/>
      <c r="CV173" s="2205"/>
      <c r="CW173" s="2205"/>
      <c r="CX173" s="2205"/>
      <c r="CY173" s="2205"/>
      <c r="CZ173" s="2205"/>
    </row>
    <row r="174" s="693" customFormat="true" ht="15" customHeight="true" x14ac:dyDescent="0.2">
      <c r="A174" s="1598"/>
      <c r="B174" s="1738"/>
      <c r="C174" s="1693"/>
      <c r="D174" s="1694"/>
      <c r="E174" s="1694"/>
      <c r="F174" s="1694"/>
      <c r="G174" s="1695"/>
      <c r="H174" s="1696"/>
      <c r="I174" s="1694"/>
      <c r="J174" s="1694"/>
      <c r="K174" s="1694"/>
      <c r="L174" s="1697"/>
      <c r="M174" s="1698"/>
      <c r="N174" s="1694"/>
      <c r="O174" s="1694"/>
      <c r="P174" s="1694"/>
      <c r="Q174" s="1695"/>
      <c r="R174" s="1696"/>
      <c r="S174" s="1694"/>
      <c r="T174" s="1694"/>
      <c r="U174" s="2318"/>
      <c r="V174" s="664"/>
      <c r="W174" s="664"/>
      <c r="X174" s="664"/>
      <c r="Y174" s="664"/>
      <c r="Z174" s="664"/>
      <c r="AA174" s="664"/>
      <c r="AB174" s="664"/>
      <c r="AC174" s="664"/>
      <c r="AD174" s="664"/>
      <c r="AE174" s="664"/>
      <c r="AF174" s="664"/>
      <c r="AG174" s="664"/>
      <c r="AH174" s="664"/>
      <c r="AI174" s="664"/>
      <c r="AJ174" s="664"/>
      <c r="AK174" s="664"/>
      <c r="AL174" s="664"/>
      <c r="AM174" s="664"/>
      <c r="AN174" s="664"/>
      <c r="AO174" s="664"/>
      <c r="AP174" s="664"/>
      <c r="AQ174" s="664"/>
      <c r="AR174" s="664"/>
      <c r="AS174" s="664"/>
      <c r="AT174" s="664"/>
      <c r="AU174" s="664"/>
      <c r="AV174" s="664"/>
      <c r="AW174" s="664"/>
      <c r="AX174" s="664"/>
      <c r="AY174" s="664"/>
      <c r="AZ174" s="216"/>
      <c r="BA174" s="474"/>
      <c r="BB174" s="159"/>
      <c r="BC174" s="341"/>
      <c r="BD174" s="307"/>
      <c r="BE174" s="307"/>
      <c r="BF174" s="307"/>
      <c r="BG174" s="342"/>
      <c r="BH174" s="352"/>
      <c r="BI174" s="307"/>
      <c r="BJ174" s="307"/>
      <c r="BK174" s="307"/>
      <c r="BL174" s="342"/>
      <c r="BM174" s="352"/>
      <c r="BN174" s="307"/>
      <c r="BO174" s="307"/>
      <c r="BP174" s="307"/>
      <c r="BQ174" s="342"/>
      <c r="BR174" s="352"/>
      <c r="BS174" s="307"/>
      <c r="BT174" s="307"/>
      <c r="BU174" s="2141"/>
      <c r="BV174" s="2204"/>
      <c r="BW174" s="2204"/>
      <c r="BX174" s="2204"/>
      <c r="BY174" s="2205"/>
      <c r="BZ174" s="2205"/>
      <c r="CA174" s="2205"/>
      <c r="CB174" s="2205"/>
      <c r="CC174" s="2205"/>
      <c r="CD174" s="2205"/>
      <c r="CE174" s="2205"/>
      <c r="CF174" s="2205"/>
      <c r="CG174" s="2205"/>
      <c r="CH174" s="2205"/>
      <c r="CI174" s="2205"/>
      <c r="CJ174" s="2205"/>
      <c r="CK174" s="2205"/>
      <c r="CL174" s="2205"/>
      <c r="CM174" s="2205"/>
      <c r="CN174" s="2205"/>
      <c r="CO174" s="2205"/>
      <c r="CP174" s="2205"/>
      <c r="CQ174" s="2205"/>
      <c r="CR174" s="2205"/>
      <c r="CS174" s="2205"/>
      <c r="CT174" s="2205"/>
      <c r="CU174" s="2205"/>
      <c r="CV174" s="2205"/>
      <c r="CW174" s="2205"/>
      <c r="CX174" s="2205"/>
      <c r="CY174" s="2205"/>
      <c r="CZ174" s="2205"/>
    </row>
    <row r="175" s="693" customFormat="true" ht="15" customHeight="true" x14ac:dyDescent="0.2">
      <c r="A175" s="1598"/>
      <c r="B175" s="1738"/>
      <c r="C175" s="1693"/>
      <c r="D175" s="1694"/>
      <c r="E175" s="1694"/>
      <c r="F175" s="1694"/>
      <c r="G175" s="1695"/>
      <c r="H175" s="1696"/>
      <c r="I175" s="1694"/>
      <c r="J175" s="1694"/>
      <c r="K175" s="1694"/>
      <c r="L175" s="1697"/>
      <c r="M175" s="1698"/>
      <c r="N175" s="1694"/>
      <c r="O175" s="1694"/>
      <c r="P175" s="1694"/>
      <c r="Q175" s="1695"/>
      <c r="R175" s="1696"/>
      <c r="S175" s="1694"/>
      <c r="T175" s="1694"/>
      <c r="U175" s="2318"/>
      <c r="V175" s="664"/>
      <c r="W175" s="664"/>
      <c r="X175" s="664"/>
      <c r="Y175" s="664"/>
      <c r="Z175" s="664"/>
      <c r="AA175" s="664"/>
      <c r="AB175" s="664"/>
      <c r="AC175" s="664"/>
      <c r="AD175" s="664"/>
      <c r="AE175" s="664"/>
      <c r="AF175" s="664"/>
      <c r="AG175" s="664"/>
      <c r="AH175" s="664"/>
      <c r="AI175" s="664"/>
      <c r="AJ175" s="664"/>
      <c r="AK175" s="664"/>
      <c r="AL175" s="664"/>
      <c r="AM175" s="664"/>
      <c r="AN175" s="664"/>
      <c r="AO175" s="664"/>
      <c r="AP175" s="664"/>
      <c r="AQ175" s="664"/>
      <c r="AR175" s="664"/>
      <c r="AS175" s="664"/>
      <c r="AT175" s="664"/>
      <c r="AU175" s="664"/>
      <c r="AV175" s="664"/>
      <c r="AW175" s="664"/>
      <c r="AX175" s="664"/>
      <c r="AY175" s="664"/>
      <c r="AZ175" s="216"/>
      <c r="BA175" s="474"/>
      <c r="BB175" s="159"/>
      <c r="BC175" s="341"/>
      <c r="BD175" s="307"/>
      <c r="BE175" s="307"/>
      <c r="BF175" s="307"/>
      <c r="BG175" s="342"/>
      <c r="BH175" s="352"/>
      <c r="BI175" s="307"/>
      <c r="BJ175" s="307"/>
      <c r="BK175" s="307"/>
      <c r="BL175" s="342"/>
      <c r="BM175" s="352"/>
      <c r="BN175" s="307"/>
      <c r="BO175" s="307"/>
      <c r="BP175" s="307"/>
      <c r="BQ175" s="342"/>
      <c r="BR175" s="352"/>
      <c r="BS175" s="307"/>
      <c r="BT175" s="307"/>
      <c r="BU175" s="2141"/>
      <c r="BV175" s="2204"/>
      <c r="BW175" s="2204"/>
      <c r="BX175" s="2204"/>
      <c r="BY175" s="2205"/>
      <c r="BZ175" s="2205"/>
      <c r="CA175" s="2205"/>
      <c r="CB175" s="2205"/>
      <c r="CC175" s="2205"/>
      <c r="CD175" s="2205"/>
      <c r="CE175" s="2205"/>
      <c r="CF175" s="2205"/>
      <c r="CG175" s="2205"/>
      <c r="CH175" s="2205"/>
      <c r="CI175" s="2205"/>
      <c r="CJ175" s="2205"/>
      <c r="CK175" s="2205"/>
      <c r="CL175" s="2205"/>
      <c r="CM175" s="2205"/>
      <c r="CN175" s="2205"/>
      <c r="CO175" s="2205"/>
      <c r="CP175" s="2205"/>
      <c r="CQ175" s="2205"/>
      <c r="CR175" s="2205"/>
      <c r="CS175" s="2205"/>
      <c r="CT175" s="2205"/>
      <c r="CU175" s="2205"/>
      <c r="CV175" s="2205"/>
      <c r="CW175" s="2205"/>
      <c r="CX175" s="2205"/>
      <c r="CY175" s="2205"/>
      <c r="CZ175" s="2205"/>
    </row>
    <row r="176" s="693" customFormat="true" ht="15" customHeight="true" x14ac:dyDescent="0.2">
      <c r="A176" s="1598"/>
      <c r="B176" s="1738"/>
      <c r="C176" s="1693"/>
      <c r="D176" s="1694"/>
      <c r="E176" s="1694"/>
      <c r="F176" s="1694"/>
      <c r="G176" s="1695"/>
      <c r="H176" s="1696"/>
      <c r="I176" s="1694"/>
      <c r="J176" s="1694"/>
      <c r="K176" s="1694"/>
      <c r="L176" s="1697"/>
      <c r="M176" s="1698"/>
      <c r="N176" s="1694"/>
      <c r="O176" s="1694"/>
      <c r="P176" s="1694"/>
      <c r="Q176" s="1695"/>
      <c r="R176" s="1696"/>
      <c r="S176" s="1694"/>
      <c r="T176" s="1694"/>
      <c r="U176" s="2318"/>
      <c r="V176" s="664"/>
      <c r="W176" s="664"/>
      <c r="X176" s="664"/>
      <c r="Y176" s="664"/>
      <c r="Z176" s="664"/>
      <c r="AA176" s="664"/>
      <c r="AB176" s="664"/>
      <c r="AC176" s="664"/>
      <c r="AD176" s="664"/>
      <c r="AE176" s="664"/>
      <c r="AF176" s="664"/>
      <c r="AG176" s="664"/>
      <c r="AH176" s="664"/>
      <c r="AI176" s="664"/>
      <c r="AJ176" s="664"/>
      <c r="AK176" s="664"/>
      <c r="AL176" s="664"/>
      <c r="AM176" s="664"/>
      <c r="AN176" s="664"/>
      <c r="AO176" s="664"/>
      <c r="AP176" s="664"/>
      <c r="AQ176" s="664"/>
      <c r="AR176" s="664"/>
      <c r="AS176" s="664"/>
      <c r="AT176" s="664"/>
      <c r="AU176" s="664"/>
      <c r="AV176" s="664"/>
      <c r="AW176" s="664"/>
      <c r="AX176" s="664"/>
      <c r="AY176" s="664"/>
      <c r="AZ176" s="216"/>
      <c r="BA176" s="474"/>
      <c r="BB176" s="159"/>
      <c r="BC176" s="341"/>
      <c r="BD176" s="307"/>
      <c r="BE176" s="307"/>
      <c r="BF176" s="307"/>
      <c r="BG176" s="342"/>
      <c r="BH176" s="352"/>
      <c r="BI176" s="307"/>
      <c r="BJ176" s="307"/>
      <c r="BK176" s="307"/>
      <c r="BL176" s="342"/>
      <c r="BM176" s="352"/>
      <c r="BN176" s="307"/>
      <c r="BO176" s="307"/>
      <c r="BP176" s="307"/>
      <c r="BQ176" s="342"/>
      <c r="BR176" s="352"/>
      <c r="BS176" s="307"/>
      <c r="BT176" s="307"/>
      <c r="BU176" s="2141"/>
      <c r="BV176" s="2204"/>
      <c r="BW176" s="2204"/>
      <c r="BX176" s="2204"/>
      <c r="BY176" s="2205"/>
      <c r="BZ176" s="2205"/>
      <c r="CA176" s="2205"/>
      <c r="CB176" s="2205"/>
      <c r="CC176" s="2205"/>
      <c r="CD176" s="2205"/>
      <c r="CE176" s="2205"/>
      <c r="CF176" s="2205"/>
      <c r="CG176" s="2205"/>
      <c r="CH176" s="2205"/>
      <c r="CI176" s="2205"/>
      <c r="CJ176" s="2205"/>
      <c r="CK176" s="2205"/>
      <c r="CL176" s="2205"/>
      <c r="CM176" s="2205"/>
      <c r="CN176" s="2205"/>
      <c r="CO176" s="2205"/>
      <c r="CP176" s="2205"/>
      <c r="CQ176" s="2205"/>
      <c r="CR176" s="2205"/>
      <c r="CS176" s="2205"/>
      <c r="CT176" s="2205"/>
      <c r="CU176" s="2205"/>
      <c r="CV176" s="2205"/>
      <c r="CW176" s="2205"/>
      <c r="CX176" s="2205"/>
      <c r="CY176" s="2205"/>
      <c r="CZ176" s="2205"/>
    </row>
    <row r="177" s="693" customFormat="true" ht="15" customHeight="true" x14ac:dyDescent="0.2">
      <c r="A177" s="1598"/>
      <c r="B177" s="1738"/>
      <c r="C177" s="1693"/>
      <c r="D177" s="1694"/>
      <c r="E177" s="1694"/>
      <c r="F177" s="1694"/>
      <c r="G177" s="1695"/>
      <c r="H177" s="1696"/>
      <c r="I177" s="1694"/>
      <c r="J177" s="1694"/>
      <c r="K177" s="1694"/>
      <c r="L177" s="1697"/>
      <c r="M177" s="1698"/>
      <c r="N177" s="1694"/>
      <c r="O177" s="1694"/>
      <c r="P177" s="1694"/>
      <c r="Q177" s="1695"/>
      <c r="R177" s="1696"/>
      <c r="S177" s="1694"/>
      <c r="T177" s="1694"/>
      <c r="U177" s="2318"/>
      <c r="V177" s="664"/>
      <c r="W177" s="664"/>
      <c r="X177" s="664"/>
      <c r="Y177" s="664"/>
      <c r="Z177" s="664"/>
      <c r="AA177" s="664"/>
      <c r="AB177" s="664"/>
      <c r="AC177" s="664"/>
      <c r="AD177" s="664"/>
      <c r="AE177" s="664"/>
      <c r="AF177" s="664"/>
      <c r="AG177" s="664"/>
      <c r="AH177" s="664"/>
      <c r="AI177" s="664"/>
      <c r="AJ177" s="664"/>
      <c r="AK177" s="664"/>
      <c r="AL177" s="664"/>
      <c r="AM177" s="664"/>
      <c r="AN177" s="664"/>
      <c r="AO177" s="664"/>
      <c r="AP177" s="664"/>
      <c r="AQ177" s="664"/>
      <c r="AR177" s="664"/>
      <c r="AS177" s="664"/>
      <c r="AT177" s="664"/>
      <c r="AU177" s="664"/>
      <c r="AV177" s="664"/>
      <c r="AW177" s="664"/>
      <c r="AX177" s="664"/>
      <c r="AY177" s="664"/>
      <c r="AZ177" s="216"/>
      <c r="BA177" s="474"/>
      <c r="BB177" s="159"/>
      <c r="BC177" s="341"/>
      <c r="BD177" s="307"/>
      <c r="BE177" s="307"/>
      <c r="BF177" s="307"/>
      <c r="BG177" s="342"/>
      <c r="BH177" s="352"/>
      <c r="BI177" s="307"/>
      <c r="BJ177" s="307"/>
      <c r="BK177" s="307"/>
      <c r="BL177" s="342"/>
      <c r="BM177" s="352"/>
      <c r="BN177" s="307"/>
      <c r="BO177" s="307"/>
      <c r="BP177" s="307"/>
      <c r="BQ177" s="342"/>
      <c r="BR177" s="352"/>
      <c r="BS177" s="307"/>
      <c r="BT177" s="307"/>
      <c r="BU177" s="2141"/>
      <c r="BV177" s="2204"/>
      <c r="BW177" s="2204"/>
      <c r="BX177" s="2204"/>
      <c r="BY177" s="2205"/>
      <c r="BZ177" s="2205"/>
      <c r="CA177" s="2205"/>
      <c r="CB177" s="2205"/>
      <c r="CC177" s="2205"/>
      <c r="CD177" s="2205"/>
      <c r="CE177" s="2205"/>
      <c r="CF177" s="2205"/>
      <c r="CG177" s="2205"/>
      <c r="CH177" s="2205"/>
      <c r="CI177" s="2205"/>
      <c r="CJ177" s="2205"/>
      <c r="CK177" s="2205"/>
      <c r="CL177" s="2205"/>
      <c r="CM177" s="2205"/>
      <c r="CN177" s="2205"/>
      <c r="CO177" s="2205"/>
      <c r="CP177" s="2205"/>
      <c r="CQ177" s="2205"/>
      <c r="CR177" s="2205"/>
      <c r="CS177" s="2205"/>
      <c r="CT177" s="2205"/>
      <c r="CU177" s="2205"/>
      <c r="CV177" s="2205"/>
      <c r="CW177" s="2205"/>
      <c r="CX177" s="2205"/>
      <c r="CY177" s="2205"/>
      <c r="CZ177" s="2205"/>
    </row>
    <row r="178" s="693" customFormat="true" ht="15" customHeight="true" x14ac:dyDescent="0.2">
      <c r="A178" s="1598"/>
      <c r="B178" s="1738"/>
      <c r="C178" s="1693"/>
      <c r="D178" s="1694"/>
      <c r="E178" s="1694"/>
      <c r="F178" s="1694"/>
      <c r="G178" s="1695"/>
      <c r="H178" s="1696"/>
      <c r="I178" s="1694"/>
      <c r="J178" s="1694"/>
      <c r="K178" s="1694"/>
      <c r="L178" s="1697"/>
      <c r="M178" s="1698"/>
      <c r="N178" s="1694"/>
      <c r="O178" s="1694"/>
      <c r="P178" s="1694"/>
      <c r="Q178" s="1695"/>
      <c r="R178" s="1696"/>
      <c r="S178" s="1694"/>
      <c r="T178" s="1694"/>
      <c r="U178" s="2318"/>
      <c r="V178" s="664"/>
      <c r="W178" s="664"/>
      <c r="X178" s="664"/>
      <c r="Y178" s="664"/>
      <c r="Z178" s="664"/>
      <c r="AA178" s="664"/>
      <c r="AB178" s="664"/>
      <c r="AC178" s="664"/>
      <c r="AD178" s="664"/>
      <c r="AE178" s="664"/>
      <c r="AF178" s="664"/>
      <c r="AG178" s="664"/>
      <c r="AH178" s="664"/>
      <c r="AI178" s="664"/>
      <c r="AJ178" s="664"/>
      <c r="AK178" s="664"/>
      <c r="AL178" s="664"/>
      <c r="AM178" s="664"/>
      <c r="AN178" s="664"/>
      <c r="AO178" s="664"/>
      <c r="AP178" s="664"/>
      <c r="AQ178" s="664"/>
      <c r="AR178" s="664"/>
      <c r="AS178" s="664"/>
      <c r="AT178" s="664"/>
      <c r="AU178" s="664"/>
      <c r="AV178" s="664"/>
      <c r="AW178" s="664"/>
      <c r="AX178" s="664"/>
      <c r="AY178" s="664"/>
      <c r="AZ178" s="216"/>
      <c r="BA178" s="474"/>
      <c r="BB178" s="159"/>
      <c r="BC178" s="341"/>
      <c r="BD178" s="307"/>
      <c r="BE178" s="307"/>
      <c r="BF178" s="307"/>
      <c r="BG178" s="342"/>
      <c r="BH178" s="352"/>
      <c r="BI178" s="307"/>
      <c r="BJ178" s="307"/>
      <c r="BK178" s="307"/>
      <c r="BL178" s="342"/>
      <c r="BM178" s="352"/>
      <c r="BN178" s="307"/>
      <c r="BO178" s="307"/>
      <c r="BP178" s="307"/>
      <c r="BQ178" s="342"/>
      <c r="BR178" s="352"/>
      <c r="BS178" s="307"/>
      <c r="BT178" s="307"/>
      <c r="BU178" s="2141"/>
      <c r="BV178" s="2204"/>
      <c r="BW178" s="2204"/>
      <c r="BX178" s="2204"/>
      <c r="BY178" s="2205"/>
      <c r="BZ178" s="2205"/>
      <c r="CA178" s="2205"/>
      <c r="CB178" s="2205"/>
      <c r="CC178" s="2205"/>
      <c r="CD178" s="2205"/>
      <c r="CE178" s="2205"/>
      <c r="CF178" s="2205"/>
      <c r="CG178" s="2205"/>
      <c r="CH178" s="2205"/>
      <c r="CI178" s="2205"/>
      <c r="CJ178" s="2205"/>
      <c r="CK178" s="2205"/>
      <c r="CL178" s="2205"/>
      <c r="CM178" s="2205"/>
      <c r="CN178" s="2205"/>
      <c r="CO178" s="2205"/>
      <c r="CP178" s="2205"/>
      <c r="CQ178" s="2205"/>
      <c r="CR178" s="2205"/>
      <c r="CS178" s="2205"/>
      <c r="CT178" s="2205"/>
      <c r="CU178" s="2205"/>
      <c r="CV178" s="2205"/>
      <c r="CW178" s="2205"/>
      <c r="CX178" s="2205"/>
      <c r="CY178" s="2205"/>
      <c r="CZ178" s="2205"/>
    </row>
    <row r="179" s="693" customFormat="true" ht="15" customHeight="true" x14ac:dyDescent="0.2">
      <c r="A179" s="1598"/>
      <c r="B179" s="1738"/>
      <c r="C179" s="1693"/>
      <c r="D179" s="1694"/>
      <c r="E179" s="1694"/>
      <c r="F179" s="1694"/>
      <c r="G179" s="1695"/>
      <c r="H179" s="1696"/>
      <c r="I179" s="1694"/>
      <c r="J179" s="1694"/>
      <c r="K179" s="1694"/>
      <c r="L179" s="1697"/>
      <c r="M179" s="1698"/>
      <c r="N179" s="1694"/>
      <c r="O179" s="1694"/>
      <c r="P179" s="1694"/>
      <c r="Q179" s="1695"/>
      <c r="R179" s="1696"/>
      <c r="S179" s="1694"/>
      <c r="T179" s="1694"/>
      <c r="U179" s="2318"/>
      <c r="V179" s="664"/>
      <c r="W179" s="664"/>
      <c r="X179" s="664"/>
      <c r="Y179" s="664"/>
      <c r="Z179" s="664"/>
      <c r="AA179" s="664"/>
      <c r="AB179" s="664"/>
      <c r="AC179" s="664"/>
      <c r="AD179" s="664"/>
      <c r="AE179" s="664"/>
      <c r="AF179" s="664"/>
      <c r="AG179" s="664"/>
      <c r="AH179" s="664"/>
      <c r="AI179" s="664"/>
      <c r="AJ179" s="664"/>
      <c r="AK179" s="664"/>
      <c r="AL179" s="664"/>
      <c r="AM179" s="664"/>
      <c r="AN179" s="664"/>
      <c r="AO179" s="664"/>
      <c r="AP179" s="664"/>
      <c r="AQ179" s="664"/>
      <c r="AR179" s="664"/>
      <c r="AS179" s="664"/>
      <c r="AT179" s="664"/>
      <c r="AU179" s="664"/>
      <c r="AV179" s="664"/>
      <c r="AW179" s="664"/>
      <c r="AX179" s="664"/>
      <c r="AY179" s="664"/>
      <c r="AZ179" s="216"/>
      <c r="BA179" s="474"/>
      <c r="BB179" s="159"/>
      <c r="BC179" s="341"/>
      <c r="BD179" s="307"/>
      <c r="BE179" s="307"/>
      <c r="BF179" s="307"/>
      <c r="BG179" s="342"/>
      <c r="BH179" s="352"/>
      <c r="BI179" s="307"/>
      <c r="BJ179" s="307"/>
      <c r="BK179" s="307"/>
      <c r="BL179" s="342"/>
      <c r="BM179" s="352"/>
      <c r="BN179" s="307"/>
      <c r="BO179" s="307"/>
      <c r="BP179" s="307"/>
      <c r="BQ179" s="342"/>
      <c r="BR179" s="352"/>
      <c r="BS179" s="307"/>
      <c r="BT179" s="307"/>
      <c r="BU179" s="2141"/>
      <c r="BV179" s="2204"/>
      <c r="BW179" s="2204"/>
      <c r="BX179" s="2204"/>
      <c r="BY179" s="2205"/>
      <c r="BZ179" s="2205"/>
      <c r="CA179" s="2205"/>
      <c r="CB179" s="2205"/>
      <c r="CC179" s="2205"/>
      <c r="CD179" s="2205"/>
      <c r="CE179" s="2205"/>
      <c r="CF179" s="2205"/>
      <c r="CG179" s="2205"/>
      <c r="CH179" s="2205"/>
      <c r="CI179" s="2205"/>
      <c r="CJ179" s="2205"/>
      <c r="CK179" s="2205"/>
      <c r="CL179" s="2205"/>
      <c r="CM179" s="2205"/>
      <c r="CN179" s="2205"/>
      <c r="CO179" s="2205"/>
      <c r="CP179" s="2205"/>
      <c r="CQ179" s="2205"/>
      <c r="CR179" s="2205"/>
      <c r="CS179" s="2205"/>
      <c r="CT179" s="2205"/>
      <c r="CU179" s="2205"/>
      <c r="CV179" s="2205"/>
      <c r="CW179" s="2205"/>
      <c r="CX179" s="2205"/>
      <c r="CY179" s="2205"/>
      <c r="CZ179" s="2205"/>
    </row>
    <row r="180" s="693" customFormat="true" ht="15" customHeight="true" x14ac:dyDescent="0.2">
      <c r="A180" s="1598"/>
      <c r="B180" s="1738"/>
      <c r="C180" s="1693"/>
      <c r="D180" s="1694"/>
      <c r="E180" s="1694"/>
      <c r="F180" s="1694"/>
      <c r="G180" s="1695"/>
      <c r="H180" s="1696"/>
      <c r="I180" s="1694"/>
      <c r="J180" s="1694"/>
      <c r="K180" s="1694"/>
      <c r="L180" s="1697"/>
      <c r="M180" s="1698"/>
      <c r="N180" s="1694"/>
      <c r="O180" s="1694"/>
      <c r="P180" s="1694"/>
      <c r="Q180" s="1695"/>
      <c r="R180" s="1696"/>
      <c r="S180" s="1694"/>
      <c r="T180" s="1694"/>
      <c r="U180" s="2318"/>
      <c r="V180" s="664"/>
      <c r="W180" s="664"/>
      <c r="X180" s="664"/>
      <c r="Y180" s="664"/>
      <c r="Z180" s="664"/>
      <c r="AA180" s="664"/>
      <c r="AB180" s="664"/>
      <c r="AC180" s="664"/>
      <c r="AD180" s="664"/>
      <c r="AE180" s="664"/>
      <c r="AF180" s="664"/>
      <c r="AG180" s="664"/>
      <c r="AH180" s="664"/>
      <c r="AI180" s="664"/>
      <c r="AJ180" s="664"/>
      <c r="AK180" s="664"/>
      <c r="AL180" s="664"/>
      <c r="AM180" s="664"/>
      <c r="AN180" s="664"/>
      <c r="AO180" s="664"/>
      <c r="AP180" s="664"/>
      <c r="AQ180" s="664"/>
      <c r="AR180" s="664"/>
      <c r="AS180" s="664"/>
      <c r="AT180" s="664"/>
      <c r="AU180" s="664"/>
      <c r="AV180" s="664"/>
      <c r="AW180" s="664"/>
      <c r="AX180" s="664"/>
      <c r="AY180" s="664"/>
      <c r="AZ180" s="216"/>
      <c r="BA180" s="474"/>
      <c r="BB180" s="159"/>
      <c r="BC180" s="341"/>
      <c r="BD180" s="307"/>
      <c r="BE180" s="307"/>
      <c r="BF180" s="307"/>
      <c r="BG180" s="342"/>
      <c r="BH180" s="352"/>
      <c r="BI180" s="307"/>
      <c r="BJ180" s="307"/>
      <c r="BK180" s="307"/>
      <c r="BL180" s="342"/>
      <c r="BM180" s="352"/>
      <c r="BN180" s="307"/>
      <c r="BO180" s="307"/>
      <c r="BP180" s="307"/>
      <c r="BQ180" s="342"/>
      <c r="BR180" s="352"/>
      <c r="BS180" s="307"/>
      <c r="BT180" s="307"/>
      <c r="BU180" s="2141"/>
      <c r="BV180" s="2204"/>
      <c r="BW180" s="2204"/>
      <c r="BX180" s="2204"/>
      <c r="BY180" s="2205"/>
      <c r="BZ180" s="2205"/>
      <c r="CA180" s="2205"/>
      <c r="CB180" s="2205"/>
      <c r="CC180" s="2205"/>
      <c r="CD180" s="2205"/>
      <c r="CE180" s="2205"/>
      <c r="CF180" s="2205"/>
      <c r="CG180" s="2205"/>
      <c r="CH180" s="2205"/>
      <c r="CI180" s="2205"/>
      <c r="CJ180" s="2205"/>
      <c r="CK180" s="2205"/>
      <c r="CL180" s="2205"/>
      <c r="CM180" s="2205"/>
      <c r="CN180" s="2205"/>
      <c r="CO180" s="2205"/>
      <c r="CP180" s="2205"/>
      <c r="CQ180" s="2205"/>
      <c r="CR180" s="2205"/>
      <c r="CS180" s="2205"/>
      <c r="CT180" s="2205"/>
      <c r="CU180" s="2205"/>
      <c r="CV180" s="2205"/>
      <c r="CW180" s="2205"/>
      <c r="CX180" s="2205"/>
      <c r="CY180" s="2205"/>
      <c r="CZ180" s="2205"/>
    </row>
    <row r="181" s="693" customFormat="true" ht="15" customHeight="true" x14ac:dyDescent="0.2">
      <c r="A181" s="1598"/>
      <c r="B181" s="1738"/>
      <c r="C181" s="1693"/>
      <c r="D181" s="1694"/>
      <c r="E181" s="1694"/>
      <c r="F181" s="1694"/>
      <c r="G181" s="1695"/>
      <c r="H181" s="1696"/>
      <c r="I181" s="1694"/>
      <c r="J181" s="1694"/>
      <c r="K181" s="1694"/>
      <c r="L181" s="1697"/>
      <c r="M181" s="1698"/>
      <c r="N181" s="1694"/>
      <c r="O181" s="1694"/>
      <c r="P181" s="1694"/>
      <c r="Q181" s="1695"/>
      <c r="R181" s="1696"/>
      <c r="S181" s="1694"/>
      <c r="T181" s="1694"/>
      <c r="U181" s="2318"/>
      <c r="V181" s="664"/>
      <c r="W181" s="664"/>
      <c r="X181" s="664"/>
      <c r="Y181" s="664"/>
      <c r="Z181" s="664"/>
      <c r="AA181" s="664"/>
      <c r="AB181" s="664"/>
      <c r="AC181" s="664"/>
      <c r="AD181" s="664"/>
      <c r="AE181" s="664"/>
      <c r="AF181" s="664"/>
      <c r="AG181" s="664"/>
      <c r="AH181" s="664"/>
      <c r="AI181" s="664"/>
      <c r="AJ181" s="664"/>
      <c r="AK181" s="664"/>
      <c r="AL181" s="664"/>
      <c r="AM181" s="664"/>
      <c r="AN181" s="664"/>
      <c r="AO181" s="664"/>
      <c r="AP181" s="664"/>
      <c r="AQ181" s="664"/>
      <c r="AR181" s="664"/>
      <c r="AS181" s="664"/>
      <c r="AT181" s="664"/>
      <c r="AU181" s="664"/>
      <c r="AV181" s="664"/>
      <c r="AW181" s="664"/>
      <c r="AX181" s="664"/>
      <c r="AY181" s="664"/>
      <c r="AZ181" s="216"/>
      <c r="BA181" s="474"/>
      <c r="BB181" s="159"/>
      <c r="BC181" s="341"/>
      <c r="BD181" s="307"/>
      <c r="BE181" s="307"/>
      <c r="BF181" s="307"/>
      <c r="BG181" s="342"/>
      <c r="BH181" s="352"/>
      <c r="BI181" s="307"/>
      <c r="BJ181" s="307"/>
      <c r="BK181" s="307"/>
      <c r="BL181" s="342"/>
      <c r="BM181" s="352"/>
      <c r="BN181" s="307"/>
      <c r="BO181" s="307"/>
      <c r="BP181" s="307"/>
      <c r="BQ181" s="342"/>
      <c r="BR181" s="352"/>
      <c r="BS181" s="307"/>
      <c r="BT181" s="307"/>
      <c r="BU181" s="2141"/>
      <c r="BV181" s="2204"/>
      <c r="BW181" s="2204"/>
      <c r="BX181" s="2204"/>
      <c r="BY181" s="2205"/>
      <c r="BZ181" s="2205"/>
      <c r="CA181" s="2205"/>
      <c r="CB181" s="2205"/>
      <c r="CC181" s="2205"/>
      <c r="CD181" s="2205"/>
      <c r="CE181" s="2205"/>
      <c r="CF181" s="2205"/>
      <c r="CG181" s="2205"/>
      <c r="CH181" s="2205"/>
      <c r="CI181" s="2205"/>
      <c r="CJ181" s="2205"/>
      <c r="CK181" s="2205"/>
      <c r="CL181" s="2205"/>
      <c r="CM181" s="2205"/>
      <c r="CN181" s="2205"/>
      <c r="CO181" s="2205"/>
      <c r="CP181" s="2205"/>
      <c r="CQ181" s="2205"/>
      <c r="CR181" s="2205"/>
      <c r="CS181" s="2205"/>
      <c r="CT181" s="2205"/>
      <c r="CU181" s="2205"/>
      <c r="CV181" s="2205"/>
      <c r="CW181" s="2205"/>
      <c r="CX181" s="2205"/>
      <c r="CY181" s="2205"/>
      <c r="CZ181" s="2205"/>
    </row>
    <row r="182" s="693" customFormat="true" ht="15" customHeight="true" x14ac:dyDescent="0.2">
      <c r="A182" s="1598"/>
      <c r="B182" s="1738"/>
      <c r="C182" s="1693"/>
      <c r="D182" s="1694"/>
      <c r="E182" s="1694"/>
      <c r="F182" s="1694"/>
      <c r="G182" s="1695"/>
      <c r="H182" s="1696"/>
      <c r="I182" s="1694"/>
      <c r="J182" s="1694"/>
      <c r="K182" s="1694"/>
      <c r="L182" s="1697"/>
      <c r="M182" s="1698"/>
      <c r="N182" s="1694"/>
      <c r="O182" s="1694"/>
      <c r="P182" s="1694"/>
      <c r="Q182" s="1695"/>
      <c r="R182" s="1696"/>
      <c r="S182" s="1694"/>
      <c r="T182" s="1694"/>
      <c r="U182" s="2318"/>
      <c r="V182" s="664"/>
      <c r="W182" s="664"/>
      <c r="X182" s="664"/>
      <c r="Y182" s="664"/>
      <c r="Z182" s="664"/>
      <c r="AA182" s="664"/>
      <c r="AB182" s="664"/>
      <c r="AC182" s="664"/>
      <c r="AD182" s="664"/>
      <c r="AE182" s="664"/>
      <c r="AF182" s="664"/>
      <c r="AG182" s="664"/>
      <c r="AH182" s="664"/>
      <c r="AI182" s="664"/>
      <c r="AJ182" s="664"/>
      <c r="AK182" s="664"/>
      <c r="AL182" s="664"/>
      <c r="AM182" s="664"/>
      <c r="AN182" s="664"/>
      <c r="AO182" s="664"/>
      <c r="AP182" s="664"/>
      <c r="AQ182" s="664"/>
      <c r="AR182" s="664"/>
      <c r="AS182" s="664"/>
      <c r="AT182" s="664"/>
      <c r="AU182" s="664"/>
      <c r="AV182" s="664"/>
      <c r="AW182" s="664"/>
      <c r="AX182" s="664"/>
      <c r="AY182" s="664"/>
      <c r="AZ182" s="216"/>
      <c r="BA182" s="474"/>
      <c r="BB182" s="159"/>
      <c r="BC182" s="341"/>
      <c r="BD182" s="307"/>
      <c r="BE182" s="307"/>
      <c r="BF182" s="307"/>
      <c r="BG182" s="342"/>
      <c r="BH182" s="352"/>
      <c r="BI182" s="307"/>
      <c r="BJ182" s="307"/>
      <c r="BK182" s="307"/>
      <c r="BL182" s="342"/>
      <c r="BM182" s="352"/>
      <c r="BN182" s="307"/>
      <c r="BO182" s="307"/>
      <c r="BP182" s="307"/>
      <c r="BQ182" s="342"/>
      <c r="BR182" s="352"/>
      <c r="BS182" s="307"/>
      <c r="BT182" s="307"/>
      <c r="BU182" s="2141"/>
      <c r="BV182" s="2204"/>
      <c r="BW182" s="2204"/>
      <c r="BX182" s="2204"/>
      <c r="BY182" s="2205"/>
      <c r="BZ182" s="2205"/>
      <c r="CA182" s="2205"/>
      <c r="CB182" s="2205"/>
      <c r="CC182" s="2205"/>
      <c r="CD182" s="2205"/>
      <c r="CE182" s="2205"/>
      <c r="CF182" s="2205"/>
      <c r="CG182" s="2205"/>
      <c r="CH182" s="2205"/>
      <c r="CI182" s="2205"/>
      <c r="CJ182" s="2205"/>
      <c r="CK182" s="2205"/>
      <c r="CL182" s="2205"/>
      <c r="CM182" s="2205"/>
      <c r="CN182" s="2205"/>
      <c r="CO182" s="2205"/>
      <c r="CP182" s="2205"/>
      <c r="CQ182" s="2205"/>
      <c r="CR182" s="2205"/>
      <c r="CS182" s="2205"/>
      <c r="CT182" s="2205"/>
      <c r="CU182" s="2205"/>
      <c r="CV182" s="2205"/>
      <c r="CW182" s="2205"/>
      <c r="CX182" s="2205"/>
      <c r="CY182" s="2205"/>
      <c r="CZ182" s="2205"/>
    </row>
    <row r="183" s="693" customFormat="true" ht="15" customHeight="true" x14ac:dyDescent="0.2">
      <c r="A183" s="1598"/>
      <c r="B183" s="1738"/>
      <c r="C183" s="1693"/>
      <c r="D183" s="1694"/>
      <c r="E183" s="1694"/>
      <c r="F183" s="1694"/>
      <c r="G183" s="1695"/>
      <c r="H183" s="1696"/>
      <c r="I183" s="1694"/>
      <c r="J183" s="1694"/>
      <c r="K183" s="1694"/>
      <c r="L183" s="1697"/>
      <c r="M183" s="1698"/>
      <c r="N183" s="1694"/>
      <c r="O183" s="1694"/>
      <c r="P183" s="1694"/>
      <c r="Q183" s="1695"/>
      <c r="R183" s="1696"/>
      <c r="S183" s="1694"/>
      <c r="T183" s="1694"/>
      <c r="U183" s="2318"/>
      <c r="V183" s="664"/>
      <c r="W183" s="664"/>
      <c r="X183" s="664"/>
      <c r="Y183" s="664"/>
      <c r="Z183" s="664"/>
      <c r="AA183" s="664"/>
      <c r="AB183" s="664"/>
      <c r="AC183" s="664"/>
      <c r="AD183" s="664"/>
      <c r="AE183" s="664"/>
      <c r="AF183" s="664"/>
      <c r="AG183" s="664"/>
      <c r="AH183" s="664"/>
      <c r="AI183" s="664"/>
      <c r="AJ183" s="664"/>
      <c r="AK183" s="664"/>
      <c r="AL183" s="664"/>
      <c r="AM183" s="664"/>
      <c r="AN183" s="664"/>
      <c r="AO183" s="664"/>
      <c r="AP183" s="664"/>
      <c r="AQ183" s="664"/>
      <c r="AR183" s="664"/>
      <c r="AS183" s="664"/>
      <c r="AT183" s="664"/>
      <c r="AU183" s="664"/>
      <c r="AV183" s="664"/>
      <c r="AW183" s="664"/>
      <c r="AX183" s="664"/>
      <c r="AY183" s="664"/>
      <c r="AZ183" s="216"/>
      <c r="BA183" s="474"/>
      <c r="BB183" s="159"/>
      <c r="BC183" s="341"/>
      <c r="BD183" s="307"/>
      <c r="BE183" s="307"/>
      <c r="BF183" s="307"/>
      <c r="BG183" s="342"/>
      <c r="BH183" s="352"/>
      <c r="BI183" s="307"/>
      <c r="BJ183" s="307"/>
      <c r="BK183" s="307"/>
      <c r="BL183" s="342"/>
      <c r="BM183" s="352"/>
      <c r="BN183" s="307"/>
      <c r="BO183" s="307"/>
      <c r="BP183" s="307"/>
      <c r="BQ183" s="342"/>
      <c r="BR183" s="352"/>
      <c r="BS183" s="307"/>
      <c r="BT183" s="307"/>
      <c r="BU183" s="2141"/>
      <c r="BV183" s="2204"/>
      <c r="BW183" s="2204"/>
      <c r="BX183" s="2204"/>
      <c r="BY183" s="2205"/>
      <c r="BZ183" s="2205"/>
      <c r="CA183" s="2205"/>
      <c r="CB183" s="2205"/>
      <c r="CC183" s="2205"/>
      <c r="CD183" s="2205"/>
      <c r="CE183" s="2205"/>
      <c r="CF183" s="2205"/>
      <c r="CG183" s="2205"/>
      <c r="CH183" s="2205"/>
      <c r="CI183" s="2205"/>
      <c r="CJ183" s="2205"/>
      <c r="CK183" s="2205"/>
      <c r="CL183" s="2205"/>
      <c r="CM183" s="2205"/>
      <c r="CN183" s="2205"/>
      <c r="CO183" s="2205"/>
      <c r="CP183" s="2205"/>
      <c r="CQ183" s="2205"/>
      <c r="CR183" s="2205"/>
      <c r="CS183" s="2205"/>
      <c r="CT183" s="2205"/>
      <c r="CU183" s="2205"/>
      <c r="CV183" s="2205"/>
      <c r="CW183" s="2205"/>
      <c r="CX183" s="2205"/>
      <c r="CY183" s="2205"/>
      <c r="CZ183" s="2205"/>
    </row>
    <row r="184" s="693" customFormat="true" ht="15" customHeight="true" x14ac:dyDescent="0.2">
      <c r="A184" s="1599"/>
      <c r="B184" s="1739"/>
      <c r="C184" s="1699"/>
      <c r="D184" s="1700"/>
      <c r="E184" s="1700"/>
      <c r="F184" s="1700"/>
      <c r="G184" s="1701"/>
      <c r="H184" s="1702"/>
      <c r="I184" s="1700"/>
      <c r="J184" s="1700"/>
      <c r="K184" s="1700"/>
      <c r="L184" s="1703"/>
      <c r="M184" s="1704"/>
      <c r="N184" s="1700"/>
      <c r="O184" s="1700"/>
      <c r="P184" s="1700"/>
      <c r="Q184" s="1701"/>
      <c r="R184" s="1702"/>
      <c r="S184" s="1700"/>
      <c r="T184" s="1700"/>
      <c r="U184" s="2319"/>
      <c r="V184" s="664"/>
      <c r="W184" s="664"/>
      <c r="X184" s="664"/>
      <c r="Y184" s="664"/>
      <c r="Z184" s="664"/>
      <c r="AA184" s="664"/>
      <c r="AB184" s="664"/>
      <c r="AC184" s="664"/>
      <c r="AD184" s="664"/>
      <c r="AE184" s="664"/>
      <c r="AF184" s="664"/>
      <c r="AG184" s="664"/>
      <c r="AH184" s="664"/>
      <c r="AI184" s="664"/>
      <c r="AJ184" s="664"/>
      <c r="AK184" s="664"/>
      <c r="AL184" s="664"/>
      <c r="AM184" s="664"/>
      <c r="AN184" s="664"/>
      <c r="AO184" s="664"/>
      <c r="AP184" s="664"/>
      <c r="AQ184" s="664"/>
      <c r="AR184" s="664"/>
      <c r="AS184" s="664"/>
      <c r="AT184" s="664"/>
      <c r="AU184" s="664"/>
      <c r="AV184" s="664"/>
      <c r="AW184" s="664"/>
      <c r="AX184" s="664"/>
      <c r="AY184" s="664"/>
      <c r="AZ184" s="216"/>
      <c r="BA184" s="474"/>
      <c r="BB184" s="159"/>
      <c r="BC184" s="341"/>
      <c r="BD184" s="307"/>
      <c r="BE184" s="307"/>
      <c r="BF184" s="307"/>
      <c r="BG184" s="342"/>
      <c r="BH184" s="352"/>
      <c r="BI184" s="307"/>
      <c r="BJ184" s="307"/>
      <c r="BK184" s="307"/>
      <c r="BL184" s="342"/>
      <c r="BM184" s="352"/>
      <c r="BN184" s="307"/>
      <c r="BO184" s="307"/>
      <c r="BP184" s="307"/>
      <c r="BQ184" s="342"/>
      <c r="BR184" s="352"/>
      <c r="BS184" s="307"/>
      <c r="BT184" s="307"/>
      <c r="BU184" s="2141"/>
      <c r="BV184" s="2204"/>
      <c r="BW184" s="2204"/>
      <c r="BX184" s="2204"/>
      <c r="BY184" s="2205"/>
      <c r="BZ184" s="2205"/>
      <c r="CA184" s="2205"/>
      <c r="CB184" s="2205"/>
      <c r="CC184" s="2205"/>
      <c r="CD184" s="2205"/>
      <c r="CE184" s="2205"/>
      <c r="CF184" s="2205"/>
      <c r="CG184" s="2205"/>
      <c r="CH184" s="2205"/>
      <c r="CI184" s="2205"/>
      <c r="CJ184" s="2205"/>
      <c r="CK184" s="2205"/>
      <c r="CL184" s="2205"/>
      <c r="CM184" s="2205"/>
      <c r="CN184" s="2205"/>
      <c r="CO184" s="2205"/>
      <c r="CP184" s="2205"/>
      <c r="CQ184" s="2205"/>
      <c r="CR184" s="2205"/>
      <c r="CS184" s="2205"/>
      <c r="CT184" s="2205"/>
      <c r="CU184" s="2205"/>
      <c r="CV184" s="2205"/>
      <c r="CW184" s="2205"/>
      <c r="CX184" s="2205"/>
      <c r="CY184" s="2205"/>
      <c r="CZ184" s="2205"/>
    </row>
    <row r="185" s="693" customFormat="true" ht="15" customHeight="true" x14ac:dyDescent="0.2">
      <c r="A185" s="860"/>
      <c r="B185" s="884"/>
      <c r="C185" s="1042"/>
      <c r="D185" s="1043"/>
      <c r="E185" s="1043"/>
      <c r="F185" s="1043"/>
      <c r="G185" s="1044"/>
      <c r="H185" s="1045"/>
      <c r="I185" s="1043"/>
      <c r="J185" s="1043"/>
      <c r="K185" s="1043"/>
      <c r="L185" s="1046"/>
      <c r="M185" s="1047"/>
      <c r="N185" s="1043"/>
      <c r="O185" s="1043"/>
      <c r="P185" s="1043"/>
      <c r="Q185" s="1044"/>
      <c r="R185" s="1045"/>
      <c r="S185" s="1043"/>
      <c r="T185" s="1043"/>
      <c r="U185" s="2104"/>
      <c r="V185" s="664"/>
      <c r="W185" s="664"/>
      <c r="X185" s="664"/>
      <c r="Y185" s="664"/>
      <c r="Z185" s="664"/>
      <c r="AA185" s="664"/>
      <c r="AB185" s="664"/>
      <c r="AC185" s="664"/>
      <c r="AD185" s="664"/>
      <c r="AE185" s="664"/>
      <c r="AF185" s="664"/>
      <c r="AG185" s="664"/>
      <c r="AH185" s="664"/>
      <c r="AI185" s="664"/>
      <c r="AJ185" s="664"/>
      <c r="AK185" s="664"/>
      <c r="AL185" s="664"/>
      <c r="AM185" s="664"/>
      <c r="AN185" s="664"/>
      <c r="AO185" s="664"/>
      <c r="AP185" s="664"/>
      <c r="AQ185" s="664"/>
      <c r="AR185" s="664"/>
      <c r="AS185" s="664"/>
      <c r="AT185" s="664"/>
      <c r="AU185" s="664"/>
      <c r="AV185" s="664"/>
      <c r="AW185" s="664"/>
      <c r="AX185" s="664"/>
      <c r="AY185" s="664"/>
      <c r="AZ185" s="216"/>
      <c r="BA185" s="474"/>
      <c r="BB185" s="159"/>
      <c r="BC185" s="341"/>
      <c r="BD185" s="307"/>
      <c r="BE185" s="307"/>
      <c r="BF185" s="307"/>
      <c r="BG185" s="342"/>
      <c r="BH185" s="352"/>
      <c r="BI185" s="307"/>
      <c r="BJ185" s="307"/>
      <c r="BK185" s="307"/>
      <c r="BL185" s="342"/>
      <c r="BM185" s="352"/>
      <c r="BN185" s="307"/>
      <c r="BO185" s="307"/>
      <c r="BP185" s="307"/>
      <c r="BQ185" s="342"/>
      <c r="BR185" s="352"/>
      <c r="BS185" s="307"/>
      <c r="BT185" s="307"/>
      <c r="BU185" s="2141"/>
      <c r="BV185" s="2204"/>
      <c r="BW185" s="2204"/>
      <c r="BX185" s="2204"/>
      <c r="BY185" s="2205"/>
      <c r="BZ185" s="2205"/>
      <c r="CA185" s="2205"/>
      <c r="CB185" s="2205"/>
      <c r="CC185" s="2205"/>
      <c r="CD185" s="2205"/>
      <c r="CE185" s="2205"/>
      <c r="CF185" s="2205"/>
      <c r="CG185" s="2205"/>
      <c r="CH185" s="2205"/>
      <c r="CI185" s="2205"/>
      <c r="CJ185" s="2205"/>
      <c r="CK185" s="2205"/>
      <c r="CL185" s="2205"/>
      <c r="CM185" s="2205"/>
      <c r="CN185" s="2205"/>
      <c r="CO185" s="2205"/>
      <c r="CP185" s="2205"/>
      <c r="CQ185" s="2205"/>
      <c r="CR185" s="2205"/>
      <c r="CS185" s="2205"/>
      <c r="CT185" s="2205"/>
      <c r="CU185" s="2205"/>
      <c r="CV185" s="2205"/>
      <c r="CW185" s="2205"/>
      <c r="CX185" s="2205"/>
      <c r="CY185" s="2205"/>
      <c r="CZ185" s="2205"/>
    </row>
    <row r="186" s="693" customFormat="true" ht="15" customHeight="true" x14ac:dyDescent="0.2">
      <c r="A186" s="860"/>
      <c r="B186" s="884"/>
      <c r="C186" s="1042"/>
      <c r="D186" s="1043"/>
      <c r="E186" s="1043"/>
      <c r="F186" s="1043"/>
      <c r="G186" s="1044"/>
      <c r="H186" s="1045"/>
      <c r="I186" s="1043"/>
      <c r="J186" s="1043"/>
      <c r="K186" s="1043"/>
      <c r="L186" s="1046"/>
      <c r="M186" s="1047"/>
      <c r="N186" s="1043"/>
      <c r="O186" s="1043"/>
      <c r="P186" s="1043"/>
      <c r="Q186" s="1044"/>
      <c r="R186" s="1045"/>
      <c r="S186" s="1043"/>
      <c r="T186" s="1043"/>
      <c r="U186" s="2104"/>
      <c r="V186" s="664"/>
      <c r="W186" s="664"/>
      <c r="X186" s="664"/>
      <c r="Y186" s="664"/>
      <c r="Z186" s="664"/>
      <c r="AA186" s="664"/>
      <c r="AB186" s="664"/>
      <c r="AC186" s="664"/>
      <c r="AD186" s="664"/>
      <c r="AE186" s="664"/>
      <c r="AF186" s="664"/>
      <c r="AG186" s="664"/>
      <c r="AH186" s="664"/>
      <c r="AI186" s="664"/>
      <c r="AJ186" s="664"/>
      <c r="AK186" s="664"/>
      <c r="AL186" s="664"/>
      <c r="AM186" s="664"/>
      <c r="AN186" s="664"/>
      <c r="AO186" s="664"/>
      <c r="AP186" s="664"/>
      <c r="AQ186" s="664"/>
      <c r="AR186" s="664"/>
      <c r="AS186" s="664"/>
      <c r="AT186" s="664"/>
      <c r="AU186" s="664"/>
      <c r="AV186" s="664"/>
      <c r="AW186" s="664"/>
      <c r="AX186" s="664"/>
      <c r="AY186" s="664"/>
      <c r="AZ186" s="216"/>
      <c r="BA186" s="474"/>
      <c r="BB186" s="159"/>
      <c r="BC186" s="341"/>
      <c r="BD186" s="307"/>
      <c r="BE186" s="307"/>
      <c r="BF186" s="307"/>
      <c r="BG186" s="342"/>
      <c r="BH186" s="352"/>
      <c r="BI186" s="307"/>
      <c r="BJ186" s="307"/>
      <c r="BK186" s="307"/>
      <c r="BL186" s="342"/>
      <c r="BM186" s="352"/>
      <c r="BN186" s="307"/>
      <c r="BO186" s="307"/>
      <c r="BP186" s="307"/>
      <c r="BQ186" s="342"/>
      <c r="BR186" s="352"/>
      <c r="BS186" s="307"/>
      <c r="BT186" s="307"/>
      <c r="BU186" s="2141"/>
      <c r="BV186" s="2204"/>
      <c r="BW186" s="2204"/>
      <c r="BX186" s="2204"/>
      <c r="BY186" s="2205"/>
      <c r="BZ186" s="2205"/>
      <c r="CA186" s="2205"/>
      <c r="CB186" s="2205"/>
      <c r="CC186" s="2205"/>
      <c r="CD186" s="2205"/>
      <c r="CE186" s="2205"/>
      <c r="CF186" s="2205"/>
      <c r="CG186" s="2205"/>
      <c r="CH186" s="2205"/>
      <c r="CI186" s="2205"/>
      <c r="CJ186" s="2205"/>
      <c r="CK186" s="2205"/>
      <c r="CL186" s="2205"/>
      <c r="CM186" s="2205"/>
      <c r="CN186" s="2205"/>
      <c r="CO186" s="2205"/>
      <c r="CP186" s="2205"/>
      <c r="CQ186" s="2205"/>
      <c r="CR186" s="2205"/>
      <c r="CS186" s="2205"/>
      <c r="CT186" s="2205"/>
      <c r="CU186" s="2205"/>
      <c r="CV186" s="2205"/>
      <c r="CW186" s="2205"/>
      <c r="CX186" s="2205"/>
      <c r="CY186" s="2205"/>
      <c r="CZ186" s="2205"/>
    </row>
    <row r="187" s="693" customFormat="true" ht="15" customHeight="true" x14ac:dyDescent="0.2">
      <c r="A187" s="860"/>
      <c r="B187" s="884"/>
      <c r="C187" s="1042"/>
      <c r="D187" s="1043"/>
      <c r="E187" s="1043"/>
      <c r="F187" s="1043"/>
      <c r="G187" s="1044"/>
      <c r="H187" s="1045"/>
      <c r="I187" s="1043"/>
      <c r="J187" s="1043"/>
      <c r="K187" s="1043"/>
      <c r="L187" s="1046"/>
      <c r="M187" s="1047"/>
      <c r="N187" s="1043"/>
      <c r="O187" s="1043"/>
      <c r="P187" s="1043"/>
      <c r="Q187" s="1044"/>
      <c r="R187" s="1045"/>
      <c r="S187" s="1043"/>
      <c r="T187" s="1043"/>
      <c r="U187" s="2104"/>
      <c r="V187" s="664"/>
      <c r="W187" s="664"/>
      <c r="X187" s="664"/>
      <c r="Y187" s="664"/>
      <c r="Z187" s="664"/>
      <c r="AA187" s="664"/>
      <c r="AB187" s="664"/>
      <c r="AC187" s="664"/>
      <c r="AD187" s="664"/>
      <c r="AE187" s="664"/>
      <c r="AF187" s="664"/>
      <c r="AG187" s="664"/>
      <c r="AH187" s="664"/>
      <c r="AI187" s="664"/>
      <c r="AJ187" s="664"/>
      <c r="AK187" s="664"/>
      <c r="AL187" s="664"/>
      <c r="AM187" s="664"/>
      <c r="AN187" s="664"/>
      <c r="AO187" s="664"/>
      <c r="AP187" s="664"/>
      <c r="AQ187" s="664"/>
      <c r="AR187" s="664"/>
      <c r="AS187" s="664"/>
      <c r="AT187" s="664"/>
      <c r="AU187" s="664"/>
      <c r="AV187" s="664"/>
      <c r="AW187" s="664"/>
      <c r="AX187" s="664"/>
      <c r="AY187" s="664"/>
      <c r="AZ187" s="216"/>
      <c r="BA187" s="474"/>
      <c r="BB187" s="159"/>
      <c r="BC187" s="341"/>
      <c r="BD187" s="307"/>
      <c r="BE187" s="307"/>
      <c r="BF187" s="307"/>
      <c r="BG187" s="342"/>
      <c r="BH187" s="352"/>
      <c r="BI187" s="307"/>
      <c r="BJ187" s="307"/>
      <c r="BK187" s="307"/>
      <c r="BL187" s="342"/>
      <c r="BM187" s="352"/>
      <c r="BN187" s="307"/>
      <c r="BO187" s="307"/>
      <c r="BP187" s="307"/>
      <c r="BQ187" s="342"/>
      <c r="BR187" s="352"/>
      <c r="BS187" s="307"/>
      <c r="BT187" s="307"/>
      <c r="BU187" s="2141"/>
      <c r="BV187" s="2204"/>
      <c r="BW187" s="2204"/>
      <c r="BX187" s="2204"/>
      <c r="BY187" s="2205"/>
      <c r="BZ187" s="2205"/>
      <c r="CA187" s="2205"/>
      <c r="CB187" s="2205"/>
      <c r="CC187" s="2205"/>
      <c r="CD187" s="2205"/>
      <c r="CE187" s="2205"/>
      <c r="CF187" s="2205"/>
      <c r="CG187" s="2205"/>
      <c r="CH187" s="2205"/>
      <c r="CI187" s="2205"/>
      <c r="CJ187" s="2205"/>
      <c r="CK187" s="2205"/>
      <c r="CL187" s="2205"/>
      <c r="CM187" s="2205"/>
      <c r="CN187" s="2205"/>
      <c r="CO187" s="2205"/>
      <c r="CP187" s="2205"/>
      <c r="CQ187" s="2205"/>
      <c r="CR187" s="2205"/>
      <c r="CS187" s="2205"/>
      <c r="CT187" s="2205"/>
      <c r="CU187" s="2205"/>
      <c r="CV187" s="2205"/>
      <c r="CW187" s="2205"/>
      <c r="CX187" s="2205"/>
      <c r="CY187" s="2205"/>
      <c r="CZ187" s="2205"/>
    </row>
    <row r="188" s="693" customFormat="true" ht="15" customHeight="true" x14ac:dyDescent="0.2">
      <c r="A188" s="860"/>
      <c r="B188" s="884"/>
      <c r="C188" s="1042"/>
      <c r="D188" s="1043"/>
      <c r="E188" s="1043"/>
      <c r="F188" s="1043"/>
      <c r="G188" s="1044"/>
      <c r="H188" s="1045"/>
      <c r="I188" s="1043"/>
      <c r="J188" s="1043"/>
      <c r="K188" s="1043"/>
      <c r="L188" s="1046"/>
      <c r="M188" s="1047"/>
      <c r="N188" s="1043"/>
      <c r="O188" s="1043"/>
      <c r="P188" s="1043"/>
      <c r="Q188" s="1044"/>
      <c r="R188" s="1045"/>
      <c r="S188" s="1043"/>
      <c r="T188" s="1043"/>
      <c r="U188" s="2104"/>
      <c r="V188" s="664"/>
      <c r="W188" s="664"/>
      <c r="X188" s="664"/>
      <c r="Y188" s="664"/>
      <c r="Z188" s="664"/>
      <c r="AA188" s="664"/>
      <c r="AB188" s="664"/>
      <c r="AC188" s="664"/>
      <c r="AD188" s="664"/>
      <c r="AE188" s="664"/>
      <c r="AF188" s="664"/>
      <c r="AG188" s="664"/>
      <c r="AH188" s="664"/>
      <c r="AI188" s="664"/>
      <c r="AJ188" s="664"/>
      <c r="AK188" s="664"/>
      <c r="AL188" s="664"/>
      <c r="AM188" s="664"/>
      <c r="AN188" s="664"/>
      <c r="AO188" s="664"/>
      <c r="AP188" s="664"/>
      <c r="AQ188" s="664"/>
      <c r="AR188" s="664"/>
      <c r="AS188" s="664"/>
      <c r="AT188" s="664"/>
      <c r="AU188" s="664"/>
      <c r="AV188" s="664"/>
      <c r="AW188" s="664"/>
      <c r="AX188" s="664"/>
      <c r="AY188" s="664"/>
      <c r="AZ188" s="216"/>
      <c r="BA188" s="474"/>
      <c r="BB188" s="159"/>
      <c r="BC188" s="341"/>
      <c r="BD188" s="307"/>
      <c r="BE188" s="307"/>
      <c r="BF188" s="307"/>
      <c r="BG188" s="342"/>
      <c r="BH188" s="352"/>
      <c r="BI188" s="307"/>
      <c r="BJ188" s="307"/>
      <c r="BK188" s="307"/>
      <c r="BL188" s="342"/>
      <c r="BM188" s="352"/>
      <c r="BN188" s="307"/>
      <c r="BO188" s="307"/>
      <c r="BP188" s="307"/>
      <c r="BQ188" s="342"/>
      <c r="BR188" s="352"/>
      <c r="BS188" s="307"/>
      <c r="BT188" s="307"/>
      <c r="BU188" s="2141"/>
      <c r="BV188" s="2204"/>
      <c r="BW188" s="2204"/>
      <c r="BX188" s="2204"/>
      <c r="BY188" s="2205"/>
      <c r="BZ188" s="2205"/>
      <c r="CA188" s="2205"/>
      <c r="CB188" s="2205"/>
      <c r="CC188" s="2205"/>
      <c r="CD188" s="2205"/>
      <c r="CE188" s="2205"/>
      <c r="CF188" s="2205"/>
      <c r="CG188" s="2205"/>
      <c r="CH188" s="2205"/>
      <c r="CI188" s="2205"/>
      <c r="CJ188" s="2205"/>
      <c r="CK188" s="2205"/>
      <c r="CL188" s="2205"/>
      <c r="CM188" s="2205"/>
      <c r="CN188" s="2205"/>
      <c r="CO188" s="2205"/>
      <c r="CP188" s="2205"/>
      <c r="CQ188" s="2205"/>
      <c r="CR188" s="2205"/>
      <c r="CS188" s="2205"/>
      <c r="CT188" s="2205"/>
      <c r="CU188" s="2205"/>
      <c r="CV188" s="2205"/>
      <c r="CW188" s="2205"/>
      <c r="CX188" s="2205"/>
      <c r="CY188" s="2205"/>
      <c r="CZ188" s="2205"/>
    </row>
    <row r="189" s="693" customFormat="true" ht="15" customHeight="true" x14ac:dyDescent="0.2">
      <c r="A189" s="860"/>
      <c r="B189" s="884"/>
      <c r="C189" s="1042"/>
      <c r="D189" s="1043"/>
      <c r="E189" s="1043"/>
      <c r="F189" s="1043"/>
      <c r="G189" s="1044"/>
      <c r="H189" s="1045"/>
      <c r="I189" s="1043"/>
      <c r="J189" s="1043"/>
      <c r="K189" s="1043"/>
      <c r="L189" s="1046"/>
      <c r="M189" s="1047"/>
      <c r="N189" s="1043"/>
      <c r="O189" s="1043"/>
      <c r="P189" s="1043"/>
      <c r="Q189" s="1044"/>
      <c r="R189" s="1045"/>
      <c r="S189" s="1043"/>
      <c r="T189" s="1043"/>
      <c r="U189" s="2104"/>
      <c r="V189" s="664"/>
      <c r="W189" s="664"/>
      <c r="X189" s="664"/>
      <c r="Y189" s="664"/>
      <c r="Z189" s="664"/>
      <c r="AA189" s="664"/>
      <c r="AB189" s="664"/>
      <c r="AC189" s="664"/>
      <c r="AD189" s="664"/>
      <c r="AE189" s="664"/>
      <c r="AF189" s="664"/>
      <c r="AG189" s="664"/>
      <c r="AH189" s="664"/>
      <c r="AI189" s="664"/>
      <c r="AJ189" s="664"/>
      <c r="AK189" s="664"/>
      <c r="AL189" s="664"/>
      <c r="AM189" s="664"/>
      <c r="AN189" s="664"/>
      <c r="AO189" s="664"/>
      <c r="AP189" s="664"/>
      <c r="AQ189" s="664"/>
      <c r="AR189" s="664"/>
      <c r="AS189" s="664"/>
      <c r="AT189" s="664"/>
      <c r="AU189" s="664"/>
      <c r="AV189" s="664"/>
      <c r="AW189" s="664"/>
      <c r="AX189" s="664"/>
      <c r="AY189" s="664"/>
      <c r="AZ189" s="216"/>
      <c r="BA189" s="474"/>
      <c r="BB189" s="159"/>
      <c r="BC189" s="341"/>
      <c r="BD189" s="307"/>
      <c r="BE189" s="307"/>
      <c r="BF189" s="307"/>
      <c r="BG189" s="342"/>
      <c r="BH189" s="352"/>
      <c r="BI189" s="307"/>
      <c r="BJ189" s="307"/>
      <c r="BK189" s="307"/>
      <c r="BL189" s="342"/>
      <c r="BM189" s="352"/>
      <c r="BN189" s="307"/>
      <c r="BO189" s="307"/>
      <c r="BP189" s="307"/>
      <c r="BQ189" s="342"/>
      <c r="BR189" s="352"/>
      <c r="BS189" s="307"/>
      <c r="BT189" s="307"/>
      <c r="BU189" s="2141"/>
      <c r="BV189" s="2204"/>
      <c r="BW189" s="2204"/>
      <c r="BX189" s="2204"/>
      <c r="BY189" s="2205"/>
      <c r="BZ189" s="2205"/>
      <c r="CA189" s="2205"/>
      <c r="CB189" s="2205"/>
      <c r="CC189" s="2205"/>
      <c r="CD189" s="2205"/>
      <c r="CE189" s="2205"/>
      <c r="CF189" s="2205"/>
      <c r="CG189" s="2205"/>
      <c r="CH189" s="2205"/>
      <c r="CI189" s="2205"/>
      <c r="CJ189" s="2205"/>
      <c r="CK189" s="2205"/>
      <c r="CL189" s="2205"/>
      <c r="CM189" s="2205"/>
      <c r="CN189" s="2205"/>
      <c r="CO189" s="2205"/>
      <c r="CP189" s="2205"/>
      <c r="CQ189" s="2205"/>
      <c r="CR189" s="2205"/>
      <c r="CS189" s="2205"/>
      <c r="CT189" s="2205"/>
      <c r="CU189" s="2205"/>
      <c r="CV189" s="2205"/>
      <c r="CW189" s="2205"/>
      <c r="CX189" s="2205"/>
      <c r="CY189" s="2205"/>
      <c r="CZ189" s="2205"/>
    </row>
    <row r="190" s="693" customFormat="true" ht="15" customHeight="true" x14ac:dyDescent="0.2">
      <c r="A190" s="860"/>
      <c r="B190" s="884"/>
      <c r="C190" s="1042"/>
      <c r="D190" s="1043"/>
      <c r="E190" s="1043"/>
      <c r="F190" s="1043"/>
      <c r="G190" s="1044"/>
      <c r="H190" s="1045"/>
      <c r="I190" s="1043"/>
      <c r="J190" s="1043"/>
      <c r="K190" s="1043"/>
      <c r="L190" s="1046"/>
      <c r="M190" s="1047"/>
      <c r="N190" s="1043"/>
      <c r="O190" s="1043"/>
      <c r="P190" s="1043"/>
      <c r="Q190" s="1044"/>
      <c r="R190" s="1045"/>
      <c r="S190" s="1043"/>
      <c r="T190" s="1043"/>
      <c r="U190" s="2104"/>
      <c r="V190" s="664"/>
      <c r="W190" s="664"/>
      <c r="X190" s="664"/>
      <c r="Y190" s="664"/>
      <c r="Z190" s="664"/>
      <c r="AA190" s="664"/>
      <c r="AB190" s="664"/>
      <c r="AC190" s="664"/>
      <c r="AD190" s="664"/>
      <c r="AE190" s="664"/>
      <c r="AF190" s="664"/>
      <c r="AG190" s="664"/>
      <c r="AH190" s="664"/>
      <c r="AI190" s="664"/>
      <c r="AJ190" s="664"/>
      <c r="AK190" s="664"/>
      <c r="AL190" s="664"/>
      <c r="AM190" s="664"/>
      <c r="AN190" s="664"/>
      <c r="AO190" s="664"/>
      <c r="AP190" s="664"/>
      <c r="AQ190" s="664"/>
      <c r="AR190" s="664"/>
      <c r="AS190" s="664"/>
      <c r="AT190" s="664"/>
      <c r="AU190" s="664"/>
      <c r="AV190" s="664"/>
      <c r="AW190" s="664"/>
      <c r="AX190" s="664"/>
      <c r="AY190" s="664"/>
      <c r="AZ190" s="216"/>
      <c r="BA190" s="474"/>
      <c r="BB190" s="159"/>
      <c r="BC190" s="341"/>
      <c r="BD190" s="307"/>
      <c r="BE190" s="307"/>
      <c r="BF190" s="307"/>
      <c r="BG190" s="342"/>
      <c r="BH190" s="352"/>
      <c r="BI190" s="307"/>
      <c r="BJ190" s="307"/>
      <c r="BK190" s="307"/>
      <c r="BL190" s="342"/>
      <c r="BM190" s="352"/>
      <c r="BN190" s="307"/>
      <c r="BO190" s="307"/>
      <c r="BP190" s="307"/>
      <c r="BQ190" s="342"/>
      <c r="BR190" s="352"/>
      <c r="BS190" s="307"/>
      <c r="BT190" s="307"/>
      <c r="BU190" s="2141"/>
      <c r="BV190" s="2204"/>
      <c r="BW190" s="2204"/>
      <c r="BX190" s="2204"/>
      <c r="BY190" s="2205"/>
      <c r="BZ190" s="2205"/>
      <c r="CA190" s="2205"/>
      <c r="CB190" s="2205"/>
      <c r="CC190" s="2205"/>
      <c r="CD190" s="2205"/>
      <c r="CE190" s="2205"/>
      <c r="CF190" s="2205"/>
      <c r="CG190" s="2205"/>
      <c r="CH190" s="2205"/>
      <c r="CI190" s="2205"/>
      <c r="CJ190" s="2205"/>
      <c r="CK190" s="2205"/>
      <c r="CL190" s="2205"/>
      <c r="CM190" s="2205"/>
      <c r="CN190" s="2205"/>
      <c r="CO190" s="2205"/>
      <c r="CP190" s="2205"/>
      <c r="CQ190" s="2205"/>
      <c r="CR190" s="2205"/>
      <c r="CS190" s="2205"/>
      <c r="CT190" s="2205"/>
      <c r="CU190" s="2205"/>
      <c r="CV190" s="2205"/>
      <c r="CW190" s="2205"/>
      <c r="CX190" s="2205"/>
      <c r="CY190" s="2205"/>
      <c r="CZ190" s="2205"/>
    </row>
    <row r="191" s="693" customFormat="true" ht="15" customHeight="true" x14ac:dyDescent="0.2">
      <c r="A191" s="1365"/>
      <c r="B191" s="1373"/>
      <c r="C191" s="1048"/>
      <c r="D191" s="1049"/>
      <c r="E191" s="1049"/>
      <c r="F191" s="1049"/>
      <c r="G191" s="1050"/>
      <c r="H191" s="1051"/>
      <c r="I191" s="1049"/>
      <c r="J191" s="1049"/>
      <c r="K191" s="1049"/>
      <c r="L191" s="1052"/>
      <c r="M191" s="1053"/>
      <c r="N191" s="1049"/>
      <c r="O191" s="1049"/>
      <c r="P191" s="1049"/>
      <c r="Q191" s="1050"/>
      <c r="R191" s="1051"/>
      <c r="S191" s="1049"/>
      <c r="T191" s="1049"/>
      <c r="U191" s="2105"/>
      <c r="V191" s="664"/>
      <c r="W191" s="664"/>
      <c r="X191" s="664"/>
      <c r="Y191" s="664"/>
      <c r="Z191" s="664"/>
      <c r="AA191" s="664"/>
      <c r="AB191" s="664"/>
      <c r="AC191" s="664"/>
      <c r="AD191" s="664"/>
      <c r="AE191" s="664"/>
      <c r="AF191" s="664"/>
      <c r="AG191" s="664"/>
      <c r="AH191" s="664"/>
      <c r="AI191" s="664"/>
      <c r="AJ191" s="664"/>
      <c r="AK191" s="664"/>
      <c r="AL191" s="664"/>
      <c r="AM191" s="664"/>
      <c r="AN191" s="664"/>
      <c r="AO191" s="664"/>
      <c r="AP191" s="664"/>
      <c r="AQ191" s="664"/>
      <c r="AR191" s="664"/>
      <c r="AS191" s="664"/>
      <c r="AT191" s="664"/>
      <c r="AU191" s="664"/>
      <c r="AV191" s="664"/>
      <c r="AW191" s="664"/>
      <c r="AX191" s="664"/>
      <c r="AY191" s="664"/>
      <c r="AZ191" s="216"/>
      <c r="BA191" s="474"/>
      <c r="BB191" s="159"/>
      <c r="BC191" s="341"/>
      <c r="BD191" s="307"/>
      <c r="BE191" s="307"/>
      <c r="BF191" s="307"/>
      <c r="BG191" s="342"/>
      <c r="BH191" s="352"/>
      <c r="BI191" s="307"/>
      <c r="BJ191" s="307"/>
      <c r="BK191" s="307"/>
      <c r="BL191" s="342"/>
      <c r="BM191" s="352"/>
      <c r="BN191" s="307"/>
      <c r="BO191" s="307"/>
      <c r="BP191" s="307"/>
      <c r="BQ191" s="342"/>
      <c r="BR191" s="352"/>
      <c r="BS191" s="307"/>
      <c r="BT191" s="307"/>
      <c r="BU191" s="2141"/>
      <c r="BV191" s="2204"/>
      <c r="BW191" s="2204"/>
      <c r="BX191" s="2204"/>
      <c r="BY191" s="2205"/>
      <c r="BZ191" s="2205"/>
      <c r="CA191" s="2205"/>
      <c r="CB191" s="2205"/>
      <c r="CC191" s="2205"/>
      <c r="CD191" s="2205"/>
      <c r="CE191" s="2205"/>
      <c r="CF191" s="2205"/>
      <c r="CG191" s="2205"/>
      <c r="CH191" s="2205"/>
      <c r="CI191" s="2205"/>
      <c r="CJ191" s="2205"/>
      <c r="CK191" s="2205"/>
      <c r="CL191" s="2205"/>
      <c r="CM191" s="2205"/>
      <c r="CN191" s="2205"/>
      <c r="CO191" s="2205"/>
      <c r="CP191" s="2205"/>
      <c r="CQ191" s="2205"/>
      <c r="CR191" s="2205"/>
      <c r="CS191" s="2205"/>
      <c r="CT191" s="2205"/>
      <c r="CU191" s="2205"/>
      <c r="CV191" s="2205"/>
      <c r="CW191" s="2205"/>
      <c r="CX191" s="2205"/>
      <c r="CY191" s="2205"/>
      <c r="CZ191" s="2205"/>
    </row>
    <row r="192" s="693" customFormat="true" ht="15" customHeight="true" x14ac:dyDescent="0.2">
      <c r="A192" s="768"/>
      <c r="B192" s="879"/>
      <c r="C192" s="972"/>
      <c r="D192" s="934"/>
      <c r="E192" s="934"/>
      <c r="F192" s="934"/>
      <c r="G192" s="935"/>
      <c r="H192" s="973"/>
      <c r="I192" s="934"/>
      <c r="J192" s="934"/>
      <c r="K192" s="934"/>
      <c r="L192" s="974"/>
      <c r="M192" s="972"/>
      <c r="N192" s="934"/>
      <c r="O192" s="934"/>
      <c r="P192" s="934"/>
      <c r="Q192" s="935"/>
      <c r="R192" s="973"/>
      <c r="S192" s="934"/>
      <c r="T192" s="934"/>
      <c r="U192" s="974"/>
      <c r="V192" s="664"/>
      <c r="W192" s="664"/>
      <c r="X192" s="664"/>
      <c r="Y192" s="664"/>
      <c r="Z192" s="664"/>
      <c r="AA192" s="664"/>
      <c r="AB192" s="664"/>
      <c r="AC192" s="664"/>
      <c r="AD192" s="664"/>
      <c r="AE192" s="664"/>
      <c r="AF192" s="664"/>
      <c r="AG192" s="664"/>
      <c r="AH192" s="664"/>
      <c r="AI192" s="664"/>
      <c r="AJ192" s="664"/>
      <c r="AK192" s="664"/>
      <c r="AL192" s="664"/>
      <c r="AM192" s="664"/>
      <c r="AN192" s="664"/>
      <c r="AO192" s="664"/>
      <c r="AP192" s="664"/>
      <c r="AQ192" s="664"/>
      <c r="AR192" s="664"/>
      <c r="AS192" s="664"/>
      <c r="AT192" s="664"/>
      <c r="AU192" s="664"/>
      <c r="AV192" s="664"/>
      <c r="AW192" s="664"/>
      <c r="AX192" s="664"/>
      <c r="AY192" s="664"/>
      <c r="AZ192" s="216"/>
      <c r="BA192" s="474"/>
      <c r="BB192" s="159"/>
      <c r="BC192" s="341"/>
      <c r="BD192" s="307"/>
      <c r="BE192" s="307"/>
      <c r="BF192" s="307"/>
      <c r="BG192" s="342"/>
      <c r="BH192" s="352"/>
      <c r="BI192" s="307"/>
      <c r="BJ192" s="307"/>
      <c r="BK192" s="307"/>
      <c r="BL192" s="342"/>
      <c r="BM192" s="352"/>
      <c r="BN192" s="307"/>
      <c r="BO192" s="307"/>
      <c r="BP192" s="307"/>
      <c r="BQ192" s="342"/>
      <c r="BR192" s="352"/>
      <c r="BS192" s="307"/>
      <c r="BT192" s="307"/>
      <c r="BU192" s="2141"/>
      <c r="BV192" s="2204"/>
      <c r="BW192" s="2204"/>
      <c r="BX192" s="2204"/>
      <c r="BY192" s="2205"/>
      <c r="BZ192" s="2205"/>
      <c r="CA192" s="2205"/>
      <c r="CB192" s="2205"/>
      <c r="CC192" s="2205"/>
      <c r="CD192" s="2205"/>
      <c r="CE192" s="2205"/>
      <c r="CF192" s="2205"/>
      <c r="CG192" s="2205"/>
      <c r="CH192" s="2205"/>
      <c r="CI192" s="2205"/>
      <c r="CJ192" s="2205"/>
      <c r="CK192" s="2205"/>
      <c r="CL192" s="2205"/>
      <c r="CM192" s="2205"/>
      <c r="CN192" s="2205"/>
      <c r="CO192" s="2205"/>
      <c r="CP192" s="2205"/>
      <c r="CQ192" s="2205"/>
      <c r="CR192" s="2205"/>
      <c r="CS192" s="2205"/>
      <c r="CT192" s="2205"/>
      <c r="CU192" s="2205"/>
      <c r="CV192" s="2205"/>
      <c r="CW192" s="2205"/>
      <c r="CX192" s="2205"/>
      <c r="CY192" s="2205"/>
      <c r="CZ192" s="2205"/>
    </row>
    <row r="193" s="131" customFormat="true" ht="15" customHeight="true" x14ac:dyDescent="0.2">
      <c r="A193" s="768"/>
      <c r="B193" s="879"/>
      <c r="C193" s="972"/>
      <c r="D193" s="934"/>
      <c r="E193" s="934"/>
      <c r="F193" s="934"/>
      <c r="G193" s="935"/>
      <c r="H193" s="973"/>
      <c r="I193" s="934"/>
      <c r="J193" s="934"/>
      <c r="K193" s="934"/>
      <c r="L193" s="974"/>
      <c r="M193" s="972"/>
      <c r="N193" s="934"/>
      <c r="O193" s="934"/>
      <c r="P193" s="934"/>
      <c r="Q193" s="935"/>
      <c r="R193" s="973"/>
      <c r="S193" s="934"/>
      <c r="T193" s="934"/>
      <c r="U193" s="974"/>
      <c r="V193" s="664"/>
      <c r="W193" s="664"/>
      <c r="X193" s="664"/>
      <c r="Y193" s="664"/>
      <c r="Z193" s="664"/>
      <c r="AA193" s="664"/>
      <c r="AB193" s="664"/>
      <c r="AC193" s="664"/>
      <c r="AD193" s="664"/>
      <c r="AE193" s="664"/>
      <c r="AF193" s="664"/>
      <c r="AG193" s="664"/>
      <c r="AH193" s="664"/>
      <c r="AI193" s="664"/>
      <c r="AJ193" s="664"/>
      <c r="AK193" s="664"/>
      <c r="AL193" s="664"/>
      <c r="AM193" s="664"/>
      <c r="AN193" s="664"/>
      <c r="AO193" s="664"/>
      <c r="AP193" s="664"/>
      <c r="AQ193" s="664"/>
      <c r="AR193" s="664"/>
      <c r="AS193" s="664"/>
      <c r="AT193" s="664"/>
      <c r="AU193" s="664"/>
      <c r="AV193" s="664"/>
      <c r="AW193" s="664"/>
      <c r="AX193" s="664"/>
      <c r="AY193" s="664"/>
      <c r="AZ193" s="216"/>
      <c r="BA193" s="474"/>
      <c r="BB193" s="159"/>
      <c r="BC193" s="341"/>
      <c r="BD193" s="307"/>
      <c r="BE193" s="307"/>
      <c r="BF193" s="307"/>
      <c r="BG193" s="342"/>
      <c r="BH193" s="352"/>
      <c r="BI193" s="307"/>
      <c r="BJ193" s="307"/>
      <c r="BK193" s="307"/>
      <c r="BL193" s="342"/>
      <c r="BM193" s="352"/>
      <c r="BN193" s="307"/>
      <c r="BO193" s="307"/>
      <c r="BP193" s="307"/>
      <c r="BQ193" s="342"/>
      <c r="BR193" s="352"/>
      <c r="BS193" s="307"/>
      <c r="BT193" s="307"/>
      <c r="BU193" s="2141"/>
      <c r="BV193" s="2204"/>
      <c r="BW193" s="2204"/>
      <c r="BX193" s="2204"/>
      <c r="BY193" s="2205"/>
      <c r="BZ193" s="2205"/>
      <c r="CA193" s="2205"/>
      <c r="CB193" s="2205"/>
      <c r="CC193" s="2205"/>
      <c r="CD193" s="2205"/>
      <c r="CE193" s="2205"/>
      <c r="CF193" s="2205"/>
      <c r="CG193" s="2205"/>
      <c r="CH193" s="2205"/>
      <c r="CI193" s="2205"/>
      <c r="CJ193" s="2205"/>
      <c r="CK193" s="2205"/>
      <c r="CL193" s="2205"/>
      <c r="CM193" s="2205"/>
      <c r="CN193" s="2205"/>
      <c r="CO193" s="2205"/>
      <c r="CP193" s="2205"/>
      <c r="CQ193" s="2205"/>
      <c r="CR193" s="2205"/>
      <c r="CS193" s="2205"/>
      <c r="CT193" s="2205"/>
      <c r="CU193" s="2205"/>
      <c r="CV193" s="2205"/>
      <c r="CW193" s="2205"/>
      <c r="CX193" s="2205"/>
      <c r="CY193" s="2205"/>
      <c r="CZ193" s="2205"/>
    </row>
    <row r="194" s="131" customFormat="true" ht="15" customHeight="true" x14ac:dyDescent="0.2">
      <c r="A194" s="768"/>
      <c r="B194" s="879"/>
      <c r="C194" s="972"/>
      <c r="D194" s="934"/>
      <c r="E194" s="934"/>
      <c r="F194" s="934"/>
      <c r="G194" s="935"/>
      <c r="H194" s="973"/>
      <c r="I194" s="934"/>
      <c r="J194" s="934"/>
      <c r="K194" s="934"/>
      <c r="L194" s="974"/>
      <c r="M194" s="972"/>
      <c r="N194" s="934"/>
      <c r="O194" s="934"/>
      <c r="P194" s="934"/>
      <c r="Q194" s="935"/>
      <c r="R194" s="973"/>
      <c r="S194" s="934"/>
      <c r="T194" s="934"/>
      <c r="U194" s="974"/>
      <c r="V194" s="664"/>
      <c r="W194" s="664"/>
      <c r="X194" s="664"/>
      <c r="Y194" s="664"/>
      <c r="Z194" s="664"/>
      <c r="AA194" s="664"/>
      <c r="AB194" s="664"/>
      <c r="AC194" s="664"/>
      <c r="AD194" s="664"/>
      <c r="AE194" s="664"/>
      <c r="AF194" s="664"/>
      <c r="AG194" s="664"/>
      <c r="AH194" s="664"/>
      <c r="AI194" s="664"/>
      <c r="AJ194" s="664"/>
      <c r="AK194" s="664"/>
      <c r="AL194" s="664"/>
      <c r="AM194" s="664"/>
      <c r="AN194" s="664"/>
      <c r="AO194" s="664"/>
      <c r="AP194" s="664"/>
      <c r="AQ194" s="664"/>
      <c r="AR194" s="664"/>
      <c r="AS194" s="664"/>
      <c r="AT194" s="664"/>
      <c r="AU194" s="664"/>
      <c r="AV194" s="664"/>
      <c r="AW194" s="664"/>
      <c r="AX194" s="664"/>
      <c r="AY194" s="664"/>
      <c r="AZ194" s="216"/>
      <c r="BA194" s="474"/>
      <c r="BB194" s="159"/>
      <c r="BC194" s="341"/>
      <c r="BD194" s="307"/>
      <c r="BE194" s="307"/>
      <c r="BF194" s="307"/>
      <c r="BG194" s="342"/>
      <c r="BH194" s="352"/>
      <c r="BI194" s="307"/>
      <c r="BJ194" s="307"/>
      <c r="BK194" s="307"/>
      <c r="BL194" s="342"/>
      <c r="BM194" s="352"/>
      <c r="BN194" s="307"/>
      <c r="BO194" s="307"/>
      <c r="BP194" s="307"/>
      <c r="BQ194" s="342"/>
      <c r="BR194" s="352"/>
      <c r="BS194" s="307"/>
      <c r="BT194" s="307"/>
      <c r="BU194" s="2141"/>
      <c r="BV194" s="2204"/>
      <c r="BW194" s="2204"/>
      <c r="BX194" s="2204"/>
      <c r="BY194" s="2205"/>
      <c r="BZ194" s="2205"/>
      <c r="CA194" s="2205"/>
      <c r="CB194" s="2205"/>
      <c r="CC194" s="2205"/>
      <c r="CD194" s="2205"/>
      <c r="CE194" s="2205"/>
      <c r="CF194" s="2205"/>
      <c r="CG194" s="2205"/>
      <c r="CH194" s="2205"/>
      <c r="CI194" s="2205"/>
      <c r="CJ194" s="2205"/>
      <c r="CK194" s="2205"/>
      <c r="CL194" s="2205"/>
      <c r="CM194" s="2205"/>
      <c r="CN194" s="2205"/>
      <c r="CO194" s="2205"/>
      <c r="CP194" s="2205"/>
      <c r="CQ194" s="2205"/>
      <c r="CR194" s="2205"/>
      <c r="CS194" s="2205"/>
      <c r="CT194" s="2205"/>
      <c r="CU194" s="2205"/>
      <c r="CV194" s="2205"/>
      <c r="CW194" s="2205"/>
      <c r="CX194" s="2205"/>
      <c r="CY194" s="2205"/>
      <c r="CZ194" s="2205"/>
    </row>
    <row r="195" s="131" customFormat="true" ht="15" customHeight="true" x14ac:dyDescent="0.2">
      <c r="A195" s="768"/>
      <c r="B195" s="879"/>
      <c r="C195" s="972"/>
      <c r="D195" s="934"/>
      <c r="E195" s="934"/>
      <c r="F195" s="934"/>
      <c r="G195" s="935"/>
      <c r="H195" s="973"/>
      <c r="I195" s="934"/>
      <c r="J195" s="934"/>
      <c r="K195" s="934"/>
      <c r="L195" s="974"/>
      <c r="M195" s="972"/>
      <c r="N195" s="934"/>
      <c r="O195" s="934"/>
      <c r="P195" s="934"/>
      <c r="Q195" s="935"/>
      <c r="R195" s="973"/>
      <c r="S195" s="934"/>
      <c r="T195" s="934"/>
      <c r="U195" s="974"/>
      <c r="V195" s="664"/>
      <c r="W195" s="664"/>
      <c r="X195" s="664"/>
      <c r="Y195" s="664"/>
      <c r="Z195" s="664"/>
      <c r="AA195" s="664"/>
      <c r="AB195" s="664"/>
      <c r="AC195" s="664"/>
      <c r="AD195" s="664"/>
      <c r="AE195" s="664"/>
      <c r="AF195" s="664"/>
      <c r="AG195" s="664"/>
      <c r="AH195" s="664"/>
      <c r="AI195" s="664"/>
      <c r="AJ195" s="664"/>
      <c r="AK195" s="664"/>
      <c r="AL195" s="664"/>
      <c r="AM195" s="664"/>
      <c r="AN195" s="664"/>
      <c r="AO195" s="664"/>
      <c r="AP195" s="664"/>
      <c r="AQ195" s="664"/>
      <c r="AR195" s="664"/>
      <c r="AS195" s="664"/>
      <c r="AT195" s="664"/>
      <c r="AU195" s="664"/>
      <c r="AV195" s="664"/>
      <c r="AW195" s="664"/>
      <c r="AX195" s="664"/>
      <c r="AY195" s="664"/>
      <c r="AZ195" s="216"/>
      <c r="BA195" s="474"/>
      <c r="BB195" s="159"/>
      <c r="BC195" s="341"/>
      <c r="BD195" s="307"/>
      <c r="BE195" s="307"/>
      <c r="BF195" s="307"/>
      <c r="BG195" s="342"/>
      <c r="BH195" s="352"/>
      <c r="BI195" s="307"/>
      <c r="BJ195" s="307"/>
      <c r="BK195" s="307"/>
      <c r="BL195" s="342"/>
      <c r="BM195" s="352"/>
      <c r="BN195" s="307"/>
      <c r="BO195" s="307"/>
      <c r="BP195" s="307"/>
      <c r="BQ195" s="342"/>
      <c r="BR195" s="352"/>
      <c r="BS195" s="307"/>
      <c r="BT195" s="307"/>
      <c r="BU195" s="2141"/>
      <c r="BV195" s="2204"/>
      <c r="BW195" s="2204"/>
      <c r="BX195" s="2204"/>
      <c r="BY195" s="2205"/>
      <c r="BZ195" s="2205"/>
      <c r="CA195" s="2205"/>
      <c r="CB195" s="2205"/>
      <c r="CC195" s="2205"/>
      <c r="CD195" s="2205"/>
      <c r="CE195" s="2205"/>
      <c r="CF195" s="2205"/>
      <c r="CG195" s="2205"/>
      <c r="CH195" s="2205"/>
      <c r="CI195" s="2205"/>
      <c r="CJ195" s="2205"/>
      <c r="CK195" s="2205"/>
      <c r="CL195" s="2205"/>
      <c r="CM195" s="2205"/>
      <c r="CN195" s="2205"/>
      <c r="CO195" s="2205"/>
      <c r="CP195" s="2205"/>
      <c r="CQ195" s="2205"/>
      <c r="CR195" s="2205"/>
      <c r="CS195" s="2205"/>
      <c r="CT195" s="2205"/>
      <c r="CU195" s="2205"/>
      <c r="CV195" s="2205"/>
      <c r="CW195" s="2205"/>
      <c r="CX195" s="2205"/>
      <c r="CY195" s="2205"/>
      <c r="CZ195" s="2205"/>
    </row>
    <row r="196" s="131" customFormat="true" ht="15" customHeight="true" x14ac:dyDescent="0.2">
      <c r="A196" s="768"/>
      <c r="B196" s="879"/>
      <c r="C196" s="972"/>
      <c r="D196" s="934"/>
      <c r="E196" s="934"/>
      <c r="F196" s="934"/>
      <c r="G196" s="935"/>
      <c r="H196" s="973"/>
      <c r="I196" s="934"/>
      <c r="J196" s="934"/>
      <c r="K196" s="934"/>
      <c r="L196" s="974"/>
      <c r="M196" s="972"/>
      <c r="N196" s="934"/>
      <c r="O196" s="934"/>
      <c r="P196" s="934"/>
      <c r="Q196" s="935"/>
      <c r="R196" s="973"/>
      <c r="S196" s="934"/>
      <c r="T196" s="934"/>
      <c r="U196" s="974"/>
      <c r="V196" s="664"/>
      <c r="W196" s="664"/>
      <c r="X196" s="664"/>
      <c r="Y196" s="664"/>
      <c r="Z196" s="664"/>
      <c r="AA196" s="664"/>
      <c r="AB196" s="664"/>
      <c r="AC196" s="664"/>
      <c r="AD196" s="664"/>
      <c r="AE196" s="664"/>
      <c r="AF196" s="664"/>
      <c r="AG196" s="664"/>
      <c r="AH196" s="664"/>
      <c r="AI196" s="664"/>
      <c r="AJ196" s="664"/>
      <c r="AK196" s="664"/>
      <c r="AL196" s="664"/>
      <c r="AM196" s="664"/>
      <c r="AN196" s="664"/>
      <c r="AO196" s="664"/>
      <c r="AP196" s="664"/>
      <c r="AQ196" s="664"/>
      <c r="AR196" s="664"/>
      <c r="AS196" s="664"/>
      <c r="AT196" s="664"/>
      <c r="AU196" s="664"/>
      <c r="AV196" s="664"/>
      <c r="AW196" s="664"/>
      <c r="AX196" s="664"/>
      <c r="AY196" s="664"/>
      <c r="AZ196" s="216"/>
      <c r="BA196" s="474"/>
      <c r="BB196" s="159"/>
      <c r="BC196" s="341"/>
      <c r="BD196" s="307"/>
      <c r="BE196" s="307"/>
      <c r="BF196" s="307"/>
      <c r="BG196" s="342"/>
      <c r="BH196" s="352"/>
      <c r="BI196" s="307"/>
      <c r="BJ196" s="307"/>
      <c r="BK196" s="307"/>
      <c r="BL196" s="342"/>
      <c r="BM196" s="352"/>
      <c r="BN196" s="307"/>
      <c r="BO196" s="307"/>
      <c r="BP196" s="307"/>
      <c r="BQ196" s="342"/>
      <c r="BR196" s="352"/>
      <c r="BS196" s="307"/>
      <c r="BT196" s="307"/>
      <c r="BU196" s="2141"/>
      <c r="BV196" s="2204"/>
      <c r="BW196" s="2204"/>
      <c r="BX196" s="2204"/>
      <c r="BY196" s="2205"/>
      <c r="BZ196" s="2205"/>
      <c r="CA196" s="2205"/>
      <c r="CB196" s="2205"/>
      <c r="CC196" s="2205"/>
      <c r="CD196" s="2205"/>
      <c r="CE196" s="2205"/>
      <c r="CF196" s="2205"/>
      <c r="CG196" s="2205"/>
      <c r="CH196" s="2205"/>
      <c r="CI196" s="2205"/>
      <c r="CJ196" s="2205"/>
      <c r="CK196" s="2205"/>
      <c r="CL196" s="2205"/>
      <c r="CM196" s="2205"/>
      <c r="CN196" s="2205"/>
      <c r="CO196" s="2205"/>
      <c r="CP196" s="2205"/>
      <c r="CQ196" s="2205"/>
      <c r="CR196" s="2205"/>
      <c r="CS196" s="2205"/>
      <c r="CT196" s="2205"/>
      <c r="CU196" s="2205"/>
      <c r="CV196" s="2205"/>
      <c r="CW196" s="2205"/>
      <c r="CX196" s="2205"/>
      <c r="CY196" s="2205"/>
      <c r="CZ196" s="2205"/>
    </row>
    <row r="197" s="131" customFormat="true" ht="15" customHeight="true" x14ac:dyDescent="0.2">
      <c r="A197" s="768"/>
      <c r="B197" s="879"/>
      <c r="C197" s="972"/>
      <c r="D197" s="934"/>
      <c r="E197" s="934"/>
      <c r="F197" s="934"/>
      <c r="G197" s="935"/>
      <c r="H197" s="973"/>
      <c r="I197" s="934"/>
      <c r="J197" s="934"/>
      <c r="K197" s="934"/>
      <c r="L197" s="974"/>
      <c r="M197" s="972"/>
      <c r="N197" s="934"/>
      <c r="O197" s="934"/>
      <c r="P197" s="934"/>
      <c r="Q197" s="935"/>
      <c r="R197" s="973"/>
      <c r="S197" s="934"/>
      <c r="T197" s="934"/>
      <c r="U197" s="974"/>
      <c r="V197" s="664"/>
      <c r="W197" s="664"/>
      <c r="X197" s="664"/>
      <c r="Y197" s="664"/>
      <c r="Z197" s="664"/>
      <c r="AA197" s="664"/>
      <c r="AB197" s="664"/>
      <c r="AC197" s="664"/>
      <c r="AD197" s="664"/>
      <c r="AE197" s="664"/>
      <c r="AF197" s="664"/>
      <c r="AG197" s="664"/>
      <c r="AH197" s="664"/>
      <c r="AI197" s="664"/>
      <c r="AJ197" s="664"/>
      <c r="AK197" s="664"/>
      <c r="AL197" s="664"/>
      <c r="AM197" s="664"/>
      <c r="AN197" s="664"/>
      <c r="AO197" s="664"/>
      <c r="AP197" s="664"/>
      <c r="AQ197" s="664"/>
      <c r="AR197" s="664"/>
      <c r="AS197" s="664"/>
      <c r="AT197" s="664"/>
      <c r="AU197" s="664"/>
      <c r="AV197" s="664"/>
      <c r="AW197" s="664"/>
      <c r="AX197" s="664"/>
      <c r="AY197" s="664"/>
      <c r="AZ197" s="216"/>
      <c r="BA197" s="474"/>
      <c r="BB197" s="159"/>
      <c r="BC197" s="341"/>
      <c r="BD197" s="307"/>
      <c r="BE197" s="307"/>
      <c r="BF197" s="307"/>
      <c r="BG197" s="342"/>
      <c r="BH197" s="352"/>
      <c r="BI197" s="307"/>
      <c r="BJ197" s="307"/>
      <c r="BK197" s="307"/>
      <c r="BL197" s="342"/>
      <c r="BM197" s="352"/>
      <c r="BN197" s="307"/>
      <c r="BO197" s="307"/>
      <c r="BP197" s="307"/>
      <c r="BQ197" s="342"/>
      <c r="BR197" s="352"/>
      <c r="BS197" s="307"/>
      <c r="BT197" s="307"/>
      <c r="BU197" s="2141"/>
      <c r="BV197" s="2204"/>
      <c r="BW197" s="2204"/>
      <c r="BX197" s="2204"/>
      <c r="BY197" s="2205"/>
      <c r="BZ197" s="2205"/>
      <c r="CA197" s="2205"/>
      <c r="CB197" s="2205"/>
      <c r="CC197" s="2205"/>
      <c r="CD197" s="2205"/>
      <c r="CE197" s="2205"/>
      <c r="CF197" s="2205"/>
      <c r="CG197" s="2205"/>
      <c r="CH197" s="2205"/>
      <c r="CI197" s="2205"/>
      <c r="CJ197" s="2205"/>
      <c r="CK197" s="2205"/>
      <c r="CL197" s="2205"/>
      <c r="CM197" s="2205"/>
      <c r="CN197" s="2205"/>
      <c r="CO197" s="2205"/>
      <c r="CP197" s="2205"/>
      <c r="CQ197" s="2205"/>
      <c r="CR197" s="2205"/>
      <c r="CS197" s="2205"/>
      <c r="CT197" s="2205"/>
      <c r="CU197" s="2205"/>
      <c r="CV197" s="2205"/>
      <c r="CW197" s="2205"/>
      <c r="CX197" s="2205"/>
      <c r="CY197" s="2205"/>
      <c r="CZ197" s="2205"/>
    </row>
    <row r="198" s="131" customFormat="true" ht="15" customHeight="true" x14ac:dyDescent="0.2">
      <c r="A198" s="768"/>
      <c r="B198" s="879"/>
      <c r="C198" s="972"/>
      <c r="D198" s="934"/>
      <c r="E198" s="934"/>
      <c r="F198" s="934"/>
      <c r="G198" s="935"/>
      <c r="H198" s="973"/>
      <c r="I198" s="934"/>
      <c r="J198" s="934"/>
      <c r="K198" s="934"/>
      <c r="L198" s="974"/>
      <c r="M198" s="972"/>
      <c r="N198" s="934"/>
      <c r="O198" s="934"/>
      <c r="P198" s="934"/>
      <c r="Q198" s="935"/>
      <c r="R198" s="973"/>
      <c r="S198" s="934"/>
      <c r="T198" s="934"/>
      <c r="U198" s="974"/>
      <c r="V198" s="664"/>
      <c r="W198" s="664"/>
      <c r="X198" s="664"/>
      <c r="Y198" s="664"/>
      <c r="Z198" s="664"/>
      <c r="AA198" s="664"/>
      <c r="AB198" s="664"/>
      <c r="AC198" s="664"/>
      <c r="AD198" s="664"/>
      <c r="AE198" s="664"/>
      <c r="AF198" s="664"/>
      <c r="AG198" s="664"/>
      <c r="AH198" s="664"/>
      <c r="AI198" s="664"/>
      <c r="AJ198" s="664"/>
      <c r="AK198" s="664"/>
      <c r="AL198" s="664"/>
      <c r="AM198" s="664"/>
      <c r="AN198" s="664"/>
      <c r="AO198" s="664"/>
      <c r="AP198" s="664"/>
      <c r="AQ198" s="664"/>
      <c r="AR198" s="664"/>
      <c r="AS198" s="664"/>
      <c r="AT198" s="664"/>
      <c r="AU198" s="664"/>
      <c r="AV198" s="664"/>
      <c r="AW198" s="664"/>
      <c r="AX198" s="664"/>
      <c r="AY198" s="664"/>
      <c r="AZ198" s="216"/>
      <c r="BA198" s="474"/>
      <c r="BB198" s="159"/>
      <c r="BC198" s="341"/>
      <c r="BD198" s="307"/>
      <c r="BE198" s="307"/>
      <c r="BF198" s="307"/>
      <c r="BG198" s="342"/>
      <c r="BH198" s="352"/>
      <c r="BI198" s="307"/>
      <c r="BJ198" s="307"/>
      <c r="BK198" s="307"/>
      <c r="BL198" s="342"/>
      <c r="BM198" s="352"/>
      <c r="BN198" s="307"/>
      <c r="BO198" s="307"/>
      <c r="BP198" s="307"/>
      <c r="BQ198" s="342"/>
      <c r="BR198" s="352"/>
      <c r="BS198" s="307"/>
      <c r="BT198" s="307"/>
      <c r="BU198" s="2141"/>
      <c r="BV198" s="2204"/>
      <c r="BW198" s="2204"/>
      <c r="BX198" s="2204"/>
      <c r="BY198" s="2205"/>
      <c r="BZ198" s="2205"/>
      <c r="CA198" s="2205"/>
      <c r="CB198" s="2205"/>
      <c r="CC198" s="2205"/>
      <c r="CD198" s="2205"/>
      <c r="CE198" s="2205"/>
      <c r="CF198" s="2205"/>
      <c r="CG198" s="2205"/>
      <c r="CH198" s="2205"/>
      <c r="CI198" s="2205"/>
      <c r="CJ198" s="2205"/>
      <c r="CK198" s="2205"/>
      <c r="CL198" s="2205"/>
      <c r="CM198" s="2205"/>
      <c r="CN198" s="2205"/>
      <c r="CO198" s="2205"/>
      <c r="CP198" s="2205"/>
      <c r="CQ198" s="2205"/>
      <c r="CR198" s="2205"/>
      <c r="CS198" s="2205"/>
      <c r="CT198" s="2205"/>
      <c r="CU198" s="2205"/>
      <c r="CV198" s="2205"/>
      <c r="CW198" s="2205"/>
      <c r="CX198" s="2205"/>
      <c r="CY198" s="2205"/>
      <c r="CZ198" s="2205"/>
    </row>
    <row r="199" s="131" customFormat="true" ht="15" customHeight="true" x14ac:dyDescent="0.2">
      <c r="A199" s="768"/>
      <c r="B199" s="879"/>
      <c r="C199" s="972"/>
      <c r="D199" s="934"/>
      <c r="E199" s="934"/>
      <c r="F199" s="934"/>
      <c r="G199" s="935"/>
      <c r="H199" s="973"/>
      <c r="I199" s="934"/>
      <c r="J199" s="934"/>
      <c r="K199" s="934"/>
      <c r="L199" s="974"/>
      <c r="M199" s="972"/>
      <c r="N199" s="934"/>
      <c r="O199" s="934"/>
      <c r="P199" s="934"/>
      <c r="Q199" s="935"/>
      <c r="R199" s="973"/>
      <c r="S199" s="934"/>
      <c r="T199" s="934"/>
      <c r="U199" s="974"/>
      <c r="V199" s="664"/>
      <c r="W199" s="664"/>
      <c r="X199" s="664"/>
      <c r="Y199" s="664"/>
      <c r="Z199" s="664"/>
      <c r="AA199" s="664"/>
      <c r="AB199" s="664"/>
      <c r="AC199" s="664"/>
      <c r="AD199" s="664"/>
      <c r="AE199" s="664"/>
      <c r="AF199" s="664"/>
      <c r="AG199" s="664"/>
      <c r="AH199" s="664"/>
      <c r="AI199" s="664"/>
      <c r="AJ199" s="664"/>
      <c r="AK199" s="664"/>
      <c r="AL199" s="664"/>
      <c r="AM199" s="664"/>
      <c r="AN199" s="664"/>
      <c r="AO199" s="664"/>
      <c r="AP199" s="664"/>
      <c r="AQ199" s="664"/>
      <c r="AR199" s="664"/>
      <c r="AS199" s="664"/>
      <c r="AT199" s="664"/>
      <c r="AU199" s="664"/>
      <c r="AV199" s="664"/>
      <c r="AW199" s="664"/>
      <c r="AX199" s="664"/>
      <c r="AY199" s="664"/>
      <c r="AZ199" s="216"/>
      <c r="BA199" s="474"/>
      <c r="BB199" s="159"/>
      <c r="BC199" s="341"/>
      <c r="BD199" s="307"/>
      <c r="BE199" s="307"/>
      <c r="BF199" s="307"/>
      <c r="BG199" s="342"/>
      <c r="BH199" s="352"/>
      <c r="BI199" s="307"/>
      <c r="BJ199" s="307"/>
      <c r="BK199" s="307"/>
      <c r="BL199" s="342"/>
      <c r="BM199" s="352"/>
      <c r="BN199" s="307"/>
      <c r="BO199" s="307"/>
      <c r="BP199" s="307"/>
      <c r="BQ199" s="342"/>
      <c r="BR199" s="352"/>
      <c r="BS199" s="307"/>
      <c r="BT199" s="307"/>
      <c r="BU199" s="2141"/>
      <c r="BV199" s="2204"/>
      <c r="BW199" s="2204"/>
      <c r="BX199" s="2204"/>
      <c r="BY199" s="2205"/>
      <c r="BZ199" s="2205"/>
      <c r="CA199" s="2205"/>
      <c r="CB199" s="2205"/>
      <c r="CC199" s="2205"/>
      <c r="CD199" s="2205"/>
      <c r="CE199" s="2205"/>
      <c r="CF199" s="2205"/>
      <c r="CG199" s="2205"/>
      <c r="CH199" s="2205"/>
      <c r="CI199" s="2205"/>
      <c r="CJ199" s="2205"/>
      <c r="CK199" s="2205"/>
      <c r="CL199" s="2205"/>
      <c r="CM199" s="2205"/>
      <c r="CN199" s="2205"/>
      <c r="CO199" s="2205"/>
      <c r="CP199" s="2205"/>
      <c r="CQ199" s="2205"/>
      <c r="CR199" s="2205"/>
      <c r="CS199" s="2205"/>
      <c r="CT199" s="2205"/>
      <c r="CU199" s="2205"/>
      <c r="CV199" s="2205"/>
      <c r="CW199" s="2205"/>
      <c r="CX199" s="2205"/>
      <c r="CY199" s="2205"/>
      <c r="CZ199" s="2205"/>
    </row>
    <row r="200" s="131" customFormat="true" ht="15" customHeight="true" x14ac:dyDescent="0.2">
      <c r="A200" s="768"/>
      <c r="B200" s="879"/>
      <c r="C200" s="972"/>
      <c r="D200" s="934"/>
      <c r="E200" s="934"/>
      <c r="F200" s="934"/>
      <c r="G200" s="935"/>
      <c r="H200" s="973"/>
      <c r="I200" s="934"/>
      <c r="J200" s="934"/>
      <c r="K200" s="934"/>
      <c r="L200" s="974"/>
      <c r="M200" s="972"/>
      <c r="N200" s="934"/>
      <c r="O200" s="934"/>
      <c r="P200" s="934"/>
      <c r="Q200" s="935"/>
      <c r="R200" s="973"/>
      <c r="S200" s="934"/>
      <c r="T200" s="934"/>
      <c r="U200" s="974"/>
      <c r="V200" s="664"/>
      <c r="W200" s="664"/>
      <c r="X200" s="664"/>
      <c r="Y200" s="664"/>
      <c r="Z200" s="664"/>
      <c r="AA200" s="664"/>
      <c r="AB200" s="664"/>
      <c r="AC200" s="664"/>
      <c r="AD200" s="664"/>
      <c r="AE200" s="664"/>
      <c r="AF200" s="664"/>
      <c r="AG200" s="664"/>
      <c r="AH200" s="664"/>
      <c r="AI200" s="664"/>
      <c r="AJ200" s="664"/>
      <c r="AK200" s="664"/>
      <c r="AL200" s="664"/>
      <c r="AM200" s="664"/>
      <c r="AN200" s="664"/>
      <c r="AO200" s="664"/>
      <c r="AP200" s="664"/>
      <c r="AQ200" s="664"/>
      <c r="AR200" s="664"/>
      <c r="AS200" s="664"/>
      <c r="AT200" s="664"/>
      <c r="AU200" s="664"/>
      <c r="AV200" s="664"/>
      <c r="AW200" s="664"/>
      <c r="AX200" s="664"/>
      <c r="AY200" s="664"/>
      <c r="AZ200" s="216"/>
      <c r="BA200" s="474"/>
      <c r="BB200" s="159"/>
      <c r="BC200" s="341"/>
      <c r="BD200" s="307"/>
      <c r="BE200" s="307"/>
      <c r="BF200" s="307"/>
      <c r="BG200" s="342"/>
      <c r="BH200" s="352"/>
      <c r="BI200" s="307"/>
      <c r="BJ200" s="307"/>
      <c r="BK200" s="307"/>
      <c r="BL200" s="342"/>
      <c r="BM200" s="352"/>
      <c r="BN200" s="307"/>
      <c r="BO200" s="307"/>
      <c r="BP200" s="307"/>
      <c r="BQ200" s="342"/>
      <c r="BR200" s="352"/>
      <c r="BS200" s="307"/>
      <c r="BT200" s="307"/>
      <c r="BU200" s="2141"/>
      <c r="BV200" s="2204"/>
      <c r="BW200" s="2204"/>
      <c r="BX200" s="2204"/>
      <c r="BY200" s="2205"/>
      <c r="BZ200" s="2205"/>
      <c r="CA200" s="2205"/>
      <c r="CB200" s="2205"/>
      <c r="CC200" s="2205"/>
      <c r="CD200" s="2205"/>
      <c r="CE200" s="2205"/>
      <c r="CF200" s="2205"/>
      <c r="CG200" s="2205"/>
      <c r="CH200" s="2205"/>
      <c r="CI200" s="2205"/>
      <c r="CJ200" s="2205"/>
      <c r="CK200" s="2205"/>
      <c r="CL200" s="2205"/>
      <c r="CM200" s="2205"/>
      <c r="CN200" s="2205"/>
      <c r="CO200" s="2205"/>
      <c r="CP200" s="2205"/>
      <c r="CQ200" s="2205"/>
      <c r="CR200" s="2205"/>
      <c r="CS200" s="2205"/>
      <c r="CT200" s="2205"/>
      <c r="CU200" s="2205"/>
      <c r="CV200" s="2205"/>
      <c r="CW200" s="2205"/>
      <c r="CX200" s="2205"/>
      <c r="CY200" s="2205"/>
      <c r="CZ200" s="2205"/>
    </row>
    <row r="201" s="131" customFormat="true" ht="15" customHeight="true" x14ac:dyDescent="0.2">
      <c r="A201" s="768"/>
      <c r="B201" s="879"/>
      <c r="C201" s="972"/>
      <c r="D201" s="934"/>
      <c r="E201" s="934"/>
      <c r="F201" s="934"/>
      <c r="G201" s="935"/>
      <c r="H201" s="973"/>
      <c r="I201" s="934"/>
      <c r="J201" s="934"/>
      <c r="K201" s="934"/>
      <c r="L201" s="974"/>
      <c r="M201" s="972"/>
      <c r="N201" s="934"/>
      <c r="O201" s="934"/>
      <c r="P201" s="934"/>
      <c r="Q201" s="935"/>
      <c r="R201" s="973"/>
      <c r="S201" s="934"/>
      <c r="T201" s="934"/>
      <c r="U201" s="974"/>
      <c r="V201" s="664"/>
      <c r="W201" s="664"/>
      <c r="X201" s="664"/>
      <c r="Y201" s="664"/>
      <c r="Z201" s="664"/>
      <c r="AA201" s="664"/>
      <c r="AB201" s="664"/>
      <c r="AC201" s="664"/>
      <c r="AD201" s="664"/>
      <c r="AE201" s="664"/>
      <c r="AF201" s="664"/>
      <c r="AG201" s="664"/>
      <c r="AH201" s="664"/>
      <c r="AI201" s="664"/>
      <c r="AJ201" s="664"/>
      <c r="AK201" s="664"/>
      <c r="AL201" s="664"/>
      <c r="AM201" s="664"/>
      <c r="AN201" s="664"/>
      <c r="AO201" s="664"/>
      <c r="AP201" s="664"/>
      <c r="AQ201" s="664"/>
      <c r="AR201" s="664"/>
      <c r="AS201" s="664"/>
      <c r="AT201" s="664"/>
      <c r="AU201" s="664"/>
      <c r="AV201" s="664"/>
      <c r="AW201" s="664"/>
      <c r="AX201" s="664"/>
      <c r="AY201" s="664"/>
      <c r="AZ201" s="216"/>
      <c r="BA201" s="474"/>
      <c r="BB201" s="159"/>
      <c r="BC201" s="341"/>
      <c r="BD201" s="307"/>
      <c r="BE201" s="307"/>
      <c r="BF201" s="307"/>
      <c r="BG201" s="342"/>
      <c r="BH201" s="352"/>
      <c r="BI201" s="307"/>
      <c r="BJ201" s="307"/>
      <c r="BK201" s="307"/>
      <c r="BL201" s="342"/>
      <c r="BM201" s="352"/>
      <c r="BN201" s="307"/>
      <c r="BO201" s="307"/>
      <c r="BP201" s="307"/>
      <c r="BQ201" s="342"/>
      <c r="BR201" s="352"/>
      <c r="BS201" s="307"/>
      <c r="BT201" s="307"/>
      <c r="BU201" s="2141"/>
      <c r="BV201" s="2204"/>
      <c r="BW201" s="2204"/>
      <c r="BX201" s="2204"/>
      <c r="BY201" s="2205"/>
      <c r="BZ201" s="2205"/>
      <c r="CA201" s="2205"/>
      <c r="CB201" s="2205"/>
      <c r="CC201" s="2205"/>
      <c r="CD201" s="2205"/>
      <c r="CE201" s="2205"/>
      <c r="CF201" s="2205"/>
      <c r="CG201" s="2205"/>
      <c r="CH201" s="2205"/>
      <c r="CI201" s="2205"/>
      <c r="CJ201" s="2205"/>
      <c r="CK201" s="2205"/>
      <c r="CL201" s="2205"/>
      <c r="CM201" s="2205"/>
      <c r="CN201" s="2205"/>
      <c r="CO201" s="2205"/>
      <c r="CP201" s="2205"/>
      <c r="CQ201" s="2205"/>
      <c r="CR201" s="2205"/>
      <c r="CS201" s="2205"/>
      <c r="CT201" s="2205"/>
      <c r="CU201" s="2205"/>
      <c r="CV201" s="2205"/>
      <c r="CW201" s="2205"/>
      <c r="CX201" s="2205"/>
      <c r="CY201" s="2205"/>
      <c r="CZ201" s="2205"/>
    </row>
    <row r="202" s="131" customFormat="true" ht="15" customHeight="true" x14ac:dyDescent="0.2">
      <c r="A202" s="768"/>
      <c r="B202" s="879"/>
      <c r="C202" s="972"/>
      <c r="D202" s="934"/>
      <c r="E202" s="934"/>
      <c r="F202" s="934"/>
      <c r="G202" s="935"/>
      <c r="H202" s="973"/>
      <c r="I202" s="934"/>
      <c r="J202" s="934"/>
      <c r="K202" s="934"/>
      <c r="L202" s="974"/>
      <c r="M202" s="972"/>
      <c r="N202" s="934"/>
      <c r="O202" s="934"/>
      <c r="P202" s="934"/>
      <c r="Q202" s="935"/>
      <c r="R202" s="973"/>
      <c r="S202" s="934"/>
      <c r="T202" s="934"/>
      <c r="U202" s="974"/>
      <c r="V202" s="664"/>
      <c r="W202" s="664"/>
      <c r="X202" s="664"/>
      <c r="Y202" s="664"/>
      <c r="Z202" s="664"/>
      <c r="AA202" s="664"/>
      <c r="AB202" s="664"/>
      <c r="AC202" s="664"/>
      <c r="AD202" s="664"/>
      <c r="AE202" s="664"/>
      <c r="AF202" s="664"/>
      <c r="AG202" s="664"/>
      <c r="AH202" s="664"/>
      <c r="AI202" s="664"/>
      <c r="AJ202" s="664"/>
      <c r="AK202" s="664"/>
      <c r="AL202" s="664"/>
      <c r="AM202" s="664"/>
      <c r="AN202" s="664"/>
      <c r="AO202" s="664"/>
      <c r="AP202" s="664"/>
      <c r="AQ202" s="664"/>
      <c r="AR202" s="664"/>
      <c r="AS202" s="664"/>
      <c r="AT202" s="664"/>
      <c r="AU202" s="664"/>
      <c r="AV202" s="664"/>
      <c r="AW202" s="664"/>
      <c r="AX202" s="664"/>
      <c r="AY202" s="664"/>
      <c r="AZ202" s="216"/>
      <c r="BA202" s="474"/>
      <c r="BB202" s="159"/>
      <c r="BC202" s="341"/>
      <c r="BD202" s="307"/>
      <c r="BE202" s="307"/>
      <c r="BF202" s="307"/>
      <c r="BG202" s="342"/>
      <c r="BH202" s="352"/>
      <c r="BI202" s="307"/>
      <c r="BJ202" s="307"/>
      <c r="BK202" s="307"/>
      <c r="BL202" s="342"/>
      <c r="BM202" s="352"/>
      <c r="BN202" s="307"/>
      <c r="BO202" s="307"/>
      <c r="BP202" s="307"/>
      <c r="BQ202" s="342"/>
      <c r="BR202" s="352"/>
      <c r="BS202" s="307"/>
      <c r="BT202" s="307"/>
      <c r="BU202" s="2141"/>
      <c r="BV202" s="2204"/>
      <c r="BW202" s="2204"/>
      <c r="BX202" s="2204"/>
      <c r="BY202" s="2205"/>
      <c r="BZ202" s="2205"/>
      <c r="CA202" s="2205"/>
      <c r="CB202" s="2205"/>
      <c r="CC202" s="2205"/>
      <c r="CD202" s="2205"/>
      <c r="CE202" s="2205"/>
      <c r="CF202" s="2205"/>
      <c r="CG202" s="2205"/>
      <c r="CH202" s="2205"/>
      <c r="CI202" s="2205"/>
      <c r="CJ202" s="2205"/>
      <c r="CK202" s="2205"/>
      <c r="CL202" s="2205"/>
      <c r="CM202" s="2205"/>
      <c r="CN202" s="2205"/>
      <c r="CO202" s="2205"/>
      <c r="CP202" s="2205"/>
      <c r="CQ202" s="2205"/>
      <c r="CR202" s="2205"/>
      <c r="CS202" s="2205"/>
      <c r="CT202" s="2205"/>
      <c r="CU202" s="2205"/>
      <c r="CV202" s="2205"/>
      <c r="CW202" s="2205"/>
      <c r="CX202" s="2205"/>
      <c r="CY202" s="2205"/>
      <c r="CZ202" s="2205"/>
    </row>
    <row r="203" s="131" customFormat="true" ht="15" customHeight="true" x14ac:dyDescent="0.2">
      <c r="A203" s="1101"/>
      <c r="B203" s="881"/>
      <c r="C203" s="1054"/>
      <c r="D203" s="1055"/>
      <c r="E203" s="1055"/>
      <c r="F203" s="1055"/>
      <c r="G203" s="1056"/>
      <c r="H203" s="1057"/>
      <c r="I203" s="1055"/>
      <c r="J203" s="1055"/>
      <c r="K203" s="1055"/>
      <c r="L203" s="1058"/>
      <c r="M203" s="1054"/>
      <c r="N203" s="1055"/>
      <c r="O203" s="1055"/>
      <c r="P203" s="1055"/>
      <c r="Q203" s="1056"/>
      <c r="R203" s="1057"/>
      <c r="S203" s="1055"/>
      <c r="T203" s="1055"/>
      <c r="U203" s="1058"/>
      <c r="V203" s="664"/>
      <c r="W203" s="664"/>
      <c r="X203" s="664"/>
      <c r="Y203" s="664"/>
      <c r="Z203" s="664"/>
      <c r="AA203" s="664"/>
      <c r="AB203" s="664"/>
      <c r="AC203" s="664"/>
      <c r="AD203" s="664"/>
      <c r="AE203" s="664"/>
      <c r="AF203" s="664"/>
      <c r="AG203" s="664"/>
      <c r="AH203" s="664"/>
      <c r="AI203" s="664"/>
      <c r="AJ203" s="664"/>
      <c r="AK203" s="664"/>
      <c r="AL203" s="664"/>
      <c r="AM203" s="664"/>
      <c r="AN203" s="664"/>
      <c r="AO203" s="664"/>
      <c r="AP203" s="664"/>
      <c r="AQ203" s="664"/>
      <c r="AR203" s="664"/>
      <c r="AS203" s="664"/>
      <c r="AT203" s="664"/>
      <c r="AU203" s="664"/>
      <c r="AV203" s="664"/>
      <c r="AW203" s="664"/>
      <c r="AX203" s="664"/>
      <c r="AY203" s="664"/>
      <c r="AZ203" s="216"/>
      <c r="BA203" s="474"/>
      <c r="BB203" s="159"/>
      <c r="BC203" s="341"/>
      <c r="BD203" s="307"/>
      <c r="BE203" s="307"/>
      <c r="BF203" s="307"/>
      <c r="BG203" s="342"/>
      <c r="BH203" s="352"/>
      <c r="BI203" s="307"/>
      <c r="BJ203" s="307"/>
      <c r="BK203" s="307"/>
      <c r="BL203" s="342"/>
      <c r="BM203" s="352"/>
      <c r="BN203" s="307"/>
      <c r="BO203" s="307"/>
      <c r="BP203" s="307"/>
      <c r="BQ203" s="342"/>
      <c r="BR203" s="352"/>
      <c r="BS203" s="307"/>
      <c r="BT203" s="307"/>
      <c r="BU203" s="2141"/>
      <c r="BV203" s="2204"/>
      <c r="BW203" s="2204"/>
      <c r="BX203" s="2204"/>
      <c r="BY203" s="2205"/>
      <c r="BZ203" s="2205"/>
      <c r="CA203" s="2205"/>
      <c r="CB203" s="2205"/>
      <c r="CC203" s="2205"/>
      <c r="CD203" s="2205"/>
      <c r="CE203" s="2205"/>
      <c r="CF203" s="2205"/>
      <c r="CG203" s="2205"/>
      <c r="CH203" s="2205"/>
      <c r="CI203" s="2205"/>
      <c r="CJ203" s="2205"/>
      <c r="CK203" s="2205"/>
      <c r="CL203" s="2205"/>
      <c r="CM203" s="2205"/>
      <c r="CN203" s="2205"/>
      <c r="CO203" s="2205"/>
      <c r="CP203" s="2205"/>
      <c r="CQ203" s="2205"/>
      <c r="CR203" s="2205"/>
      <c r="CS203" s="2205"/>
      <c r="CT203" s="2205"/>
      <c r="CU203" s="2205"/>
      <c r="CV203" s="2205"/>
      <c r="CW203" s="2205"/>
      <c r="CX203" s="2205"/>
      <c r="CY203" s="2205"/>
      <c r="CZ203" s="2205"/>
    </row>
    <row r="204" s="131" customFormat="true" ht="15" customHeight="true" x14ac:dyDescent="0.2">
      <c r="A204" s="768"/>
      <c r="B204" s="879"/>
      <c r="C204" s="972"/>
      <c r="D204" s="934"/>
      <c r="E204" s="934"/>
      <c r="F204" s="934"/>
      <c r="G204" s="935"/>
      <c r="H204" s="973"/>
      <c r="I204" s="934"/>
      <c r="J204" s="934"/>
      <c r="K204" s="934"/>
      <c r="L204" s="974"/>
      <c r="M204" s="972"/>
      <c r="N204" s="934"/>
      <c r="O204" s="934"/>
      <c r="P204" s="934"/>
      <c r="Q204" s="935"/>
      <c r="R204" s="973"/>
      <c r="S204" s="934"/>
      <c r="T204" s="934"/>
      <c r="U204" s="974"/>
      <c r="V204" s="664"/>
      <c r="W204" s="664"/>
      <c r="X204" s="664"/>
      <c r="Y204" s="664"/>
      <c r="Z204" s="664"/>
      <c r="AA204" s="664"/>
      <c r="AB204" s="664"/>
      <c r="AC204" s="664"/>
      <c r="AD204" s="664"/>
      <c r="AE204" s="664"/>
      <c r="AF204" s="664"/>
      <c r="AG204" s="664"/>
      <c r="AH204" s="664"/>
      <c r="AI204" s="664"/>
      <c r="AJ204" s="664"/>
      <c r="AK204" s="664"/>
      <c r="AL204" s="664"/>
      <c r="AM204" s="664"/>
      <c r="AN204" s="664"/>
      <c r="AO204" s="664"/>
      <c r="AP204" s="664"/>
      <c r="AQ204" s="664"/>
      <c r="AR204" s="664"/>
      <c r="AS204" s="664"/>
      <c r="AT204" s="664"/>
      <c r="AU204" s="664"/>
      <c r="AV204" s="664"/>
      <c r="AW204" s="664"/>
      <c r="AX204" s="664"/>
      <c r="AY204" s="664"/>
      <c r="AZ204" s="216"/>
      <c r="BA204" s="474"/>
      <c r="BB204" s="159"/>
      <c r="BC204" s="341"/>
      <c r="BD204" s="307"/>
      <c r="BE204" s="307"/>
      <c r="BF204" s="307"/>
      <c r="BG204" s="342"/>
      <c r="BH204" s="352"/>
      <c r="BI204" s="307"/>
      <c r="BJ204" s="307"/>
      <c r="BK204" s="307"/>
      <c r="BL204" s="342"/>
      <c r="BM204" s="352"/>
      <c r="BN204" s="307"/>
      <c r="BO204" s="307"/>
      <c r="BP204" s="307"/>
      <c r="BQ204" s="342"/>
      <c r="BR204" s="352"/>
      <c r="BS204" s="307"/>
      <c r="BT204" s="307"/>
      <c r="BU204" s="2141"/>
      <c r="BV204" s="2204"/>
      <c r="BW204" s="2204"/>
      <c r="BX204" s="2204"/>
      <c r="BY204" s="2205"/>
      <c r="BZ204" s="2205"/>
      <c r="CA204" s="2205"/>
      <c r="CB204" s="2205"/>
      <c r="CC204" s="2205"/>
      <c r="CD204" s="2205"/>
      <c r="CE204" s="2205"/>
      <c r="CF204" s="2205"/>
      <c r="CG204" s="2205"/>
      <c r="CH204" s="2205"/>
      <c r="CI204" s="2205"/>
      <c r="CJ204" s="2205"/>
      <c r="CK204" s="2205"/>
      <c r="CL204" s="2205"/>
      <c r="CM204" s="2205"/>
      <c r="CN204" s="2205"/>
      <c r="CO204" s="2205"/>
      <c r="CP204" s="2205"/>
      <c r="CQ204" s="2205"/>
      <c r="CR204" s="2205"/>
      <c r="CS204" s="2205"/>
      <c r="CT204" s="2205"/>
      <c r="CU204" s="2205"/>
      <c r="CV204" s="2205"/>
      <c r="CW204" s="2205"/>
      <c r="CX204" s="2205"/>
      <c r="CY204" s="2205"/>
      <c r="CZ204" s="2205"/>
    </row>
    <row r="205" s="131" customFormat="true" ht="15" customHeight="true" x14ac:dyDescent="0.2">
      <c r="A205" s="772"/>
      <c r="B205" s="898"/>
      <c r="C205" s="1059"/>
      <c r="D205" s="985"/>
      <c r="E205" s="985"/>
      <c r="F205" s="985"/>
      <c r="G205" s="986"/>
      <c r="H205" s="1060"/>
      <c r="I205" s="985"/>
      <c r="J205" s="985"/>
      <c r="K205" s="985"/>
      <c r="L205" s="1061"/>
      <c r="M205" s="1059"/>
      <c r="N205" s="985"/>
      <c r="O205" s="985"/>
      <c r="P205" s="985"/>
      <c r="Q205" s="986"/>
      <c r="R205" s="1060"/>
      <c r="S205" s="985"/>
      <c r="T205" s="985"/>
      <c r="U205" s="1061"/>
      <c r="V205" s="664"/>
      <c r="W205" s="664"/>
      <c r="X205" s="664"/>
      <c r="Y205" s="664"/>
      <c r="Z205" s="664"/>
      <c r="AA205" s="664"/>
      <c r="AB205" s="664"/>
      <c r="AC205" s="664"/>
      <c r="AD205" s="664"/>
      <c r="AE205" s="664"/>
      <c r="AF205" s="664"/>
      <c r="AG205" s="664"/>
      <c r="AH205" s="664"/>
      <c r="AI205" s="664"/>
      <c r="AJ205" s="664"/>
      <c r="AK205" s="664"/>
      <c r="AL205" s="664"/>
      <c r="AM205" s="664"/>
      <c r="AN205" s="664"/>
      <c r="AO205" s="664"/>
      <c r="AP205" s="664"/>
      <c r="AQ205" s="664"/>
      <c r="AR205" s="664"/>
      <c r="AS205" s="664"/>
      <c r="AT205" s="664"/>
      <c r="AU205" s="664"/>
      <c r="AV205" s="664"/>
      <c r="AW205" s="664"/>
      <c r="AX205" s="664"/>
      <c r="AY205" s="664"/>
      <c r="AZ205" s="216"/>
      <c r="BA205" s="474"/>
      <c r="BB205" s="159"/>
      <c r="BC205" s="360"/>
      <c r="BD205" s="357"/>
      <c r="BE205" s="357"/>
      <c r="BF205" s="357"/>
      <c r="BG205" s="359"/>
      <c r="BH205" s="356"/>
      <c r="BI205" s="357"/>
      <c r="BJ205" s="357"/>
      <c r="BK205" s="357"/>
      <c r="BL205" s="359"/>
      <c r="BM205" s="356"/>
      <c r="BN205" s="357"/>
      <c r="BO205" s="357"/>
      <c r="BP205" s="357"/>
      <c r="BQ205" s="359"/>
      <c r="BR205" s="356"/>
      <c r="BS205" s="357"/>
      <c r="BT205" s="357"/>
      <c r="BU205" s="2142"/>
      <c r="BV205" s="2204"/>
      <c r="BW205" s="2204"/>
      <c r="BX205" s="2204"/>
      <c r="BY205" s="2205"/>
      <c r="BZ205" s="2205"/>
      <c r="CA205" s="2205"/>
      <c r="CB205" s="2205"/>
      <c r="CC205" s="2205"/>
      <c r="CD205" s="2205"/>
      <c r="CE205" s="2205"/>
      <c r="CF205" s="2205"/>
      <c r="CG205" s="2205"/>
      <c r="CH205" s="2205"/>
      <c r="CI205" s="2205"/>
      <c r="CJ205" s="2205"/>
      <c r="CK205" s="2205"/>
      <c r="CL205" s="2205"/>
      <c r="CM205" s="2205"/>
      <c r="CN205" s="2205"/>
      <c r="CO205" s="2205"/>
      <c r="CP205" s="2205"/>
      <c r="CQ205" s="2205"/>
      <c r="CR205" s="2205"/>
      <c r="CS205" s="2205"/>
      <c r="CT205" s="2205"/>
      <c r="CU205" s="2205"/>
      <c r="CV205" s="2205"/>
      <c r="CW205" s="2205"/>
      <c r="CX205" s="2205"/>
      <c r="CY205" s="2205"/>
      <c r="CZ205" s="2205"/>
    </row>
    <row r="206" s="131" customFormat="true" ht="250.15" customHeight="true" x14ac:dyDescent="0.2">
      <c r="B206" s="133"/>
      <c r="V206" s="216"/>
      <c r="W206" s="216"/>
      <c r="X206" s="216"/>
      <c r="Y206" s="216"/>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2"/>
      <c r="BV206" s="215"/>
      <c r="BW206" s="215"/>
      <c r="BX206" s="215"/>
      <c r="BY206" s="215"/>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V207" s="211"/>
      <c r="W207" s="211"/>
      <c r="X207" s="211"/>
      <c r="Y207" s="211"/>
      <c r="Z207" s="211"/>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V207" s="211"/>
      <c r="BW207" s="211"/>
      <c r="BX207" s="211"/>
      <c r="BY207" s="211"/>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518" t="str">
        <f>A1026</f>
        <v>Angola</v>
      </c>
      <c r="B208" s="2519"/>
      <c r="V208" s="211"/>
      <c r="W208" s="211"/>
      <c r="X208" s="211"/>
      <c r="Y208" s="211"/>
      <c r="Z208" s="211"/>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V208" s="211"/>
      <c r="BW208" s="211"/>
      <c r="BX208" s="211"/>
      <c r="BY208" s="211"/>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2011</v>
      </c>
      <c r="B209" s="139"/>
      <c r="V209" s="211"/>
      <c r="W209" s="211"/>
      <c r="X209" s="211"/>
      <c r="Y209" s="211"/>
      <c r="Z209" s="211"/>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V209" s="211"/>
      <c r="BW209" s="211"/>
      <c r="BX209" s="211"/>
      <c r="BY209" s="211"/>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475" t="s">
        <v>110</v>
      </c>
      <c r="B210" s="141"/>
      <c r="V210" s="211"/>
      <c r="W210" s="211"/>
      <c r="X210" s="211"/>
      <c r="Y210" s="211"/>
      <c r="Z210" s="21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V210" s="211"/>
      <c r="BW210" s="211"/>
      <c r="BX210" s="211"/>
      <c r="BY210" s="211"/>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95</v>
      </c>
      <c r="B211" s="139"/>
      <c r="V211" s="211"/>
      <c r="W211" s="211"/>
      <c r="X211" s="211"/>
      <c r="Y211" s="211"/>
      <c r="Z211" s="211"/>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V211" s="211"/>
      <c r="BW211" s="211"/>
      <c r="BX211" s="211"/>
      <c r="BY211" s="211"/>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476" t="s">
        <v>96</v>
      </c>
      <c r="B212" s="222"/>
      <c r="V212" s="211"/>
      <c r="W212" s="211"/>
      <c r="X212" s="211"/>
      <c r="Y212" s="211"/>
      <c r="Z212" s="211"/>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V212" s="211"/>
      <c r="BW212" s="211"/>
      <c r="BX212" s="211"/>
      <c r="BY212" s="211"/>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V213" s="211"/>
      <c r="W213" s="211"/>
      <c r="X213" s="211"/>
      <c r="Y213" s="211"/>
      <c r="Z213" s="211"/>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V213" s="211"/>
      <c r="BW213" s="211"/>
      <c r="BX213" s="211"/>
      <c r="BY213" s="211"/>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V214" s="211"/>
      <c r="W214" s="211"/>
      <c r="X214" s="211"/>
      <c r="Y214" s="211"/>
      <c r="Z214" s="211"/>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V214" s="211"/>
      <c r="BW214" s="211"/>
      <c r="BX214" s="211"/>
      <c r="BY214" s="211"/>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132</v>
      </c>
      <c r="B215" s="221" t="str">
        <f>A1025</f>
        <v>MIS11</v>
      </c>
      <c r="V215" s="211"/>
      <c r="W215" s="211"/>
      <c r="X215" s="211"/>
      <c r="Y215" s="211"/>
      <c r="Z215" s="211"/>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V215" s="211"/>
      <c r="BW215" s="211"/>
      <c r="BX215" s="211"/>
      <c r="BY215" s="211"/>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703"/>
      <c r="B216" s="701"/>
      <c r="V216" s="211"/>
      <c r="W216" s="211"/>
      <c r="X216" s="211"/>
      <c r="Y216" s="211"/>
      <c r="Z216" s="211"/>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V216" s="211"/>
      <c r="BW216" s="211"/>
      <c r="BX216" s="211"/>
      <c r="BY216" s="211"/>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703"/>
      <c r="B217" s="702"/>
      <c r="V217" s="211"/>
      <c r="W217" s="211"/>
      <c r="X217" s="211"/>
      <c r="Y217" s="211"/>
      <c r="Z217" s="211"/>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V217" s="211"/>
      <c r="BW217" s="211"/>
      <c r="BX217" s="211"/>
      <c r="BY217" s="211"/>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703"/>
      <c r="B218" s="701"/>
      <c r="V218" s="211"/>
      <c r="W218" s="211"/>
      <c r="X218" s="211"/>
      <c r="Y218" s="211"/>
      <c r="Z218" s="211"/>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V218" s="211"/>
      <c r="BW218" s="211"/>
      <c r="BX218" s="211"/>
      <c r="BY218" s="211"/>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704"/>
      <c r="B219" s="705"/>
      <c r="V219" s="211"/>
      <c r="W219" s="211"/>
      <c r="X219" s="211"/>
      <c r="Y219" s="211"/>
      <c r="Z219" s="211"/>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V219" s="211"/>
      <c r="BW219" s="211"/>
      <c r="BX219" s="211"/>
      <c r="BY219" s="211"/>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693" customFormat="true" ht="15" customHeight="true" x14ac:dyDescent="0.2">
      <c r="A220" s="114" t="s">
        <v>85</v>
      </c>
      <c r="B220" s="206"/>
      <c r="C220" s="2520" t="s">
        <v>113</v>
      </c>
      <c r="D220" s="2521"/>
      <c r="E220" s="2521"/>
      <c r="F220" s="2521"/>
      <c r="G220" s="2522"/>
      <c r="H220" s="2816" t="s">
        <v>38</v>
      </c>
      <c r="I220" s="2817"/>
      <c r="J220" s="2817"/>
      <c r="K220" s="2817"/>
      <c r="L220" s="2818"/>
      <c r="M220" s="2767" t="s">
        <v>37</v>
      </c>
      <c r="N220" s="2768"/>
      <c r="O220" s="2768"/>
      <c r="P220" s="2768"/>
      <c r="Q220" s="2769"/>
      <c r="R220" s="2289" t="s">
        <v>137</v>
      </c>
      <c r="S220" s="2300"/>
      <c r="T220" s="2300"/>
      <c r="U220" s="2301"/>
      <c r="V220" s="312"/>
      <c r="W220" s="312"/>
      <c r="X220" s="664"/>
      <c r="Y220" s="664"/>
      <c r="Z220" s="664"/>
      <c r="AA220" s="664"/>
      <c r="AB220" s="664"/>
      <c r="AC220" s="664"/>
      <c r="AD220" s="664"/>
      <c r="AE220" s="664"/>
      <c r="AF220" s="664"/>
      <c r="AG220" s="664"/>
      <c r="AH220" s="664"/>
      <c r="AI220" s="664"/>
      <c r="AJ220" s="664"/>
      <c r="AK220" s="664"/>
      <c r="AL220" s="664"/>
      <c r="AM220" s="664"/>
      <c r="AN220" s="664"/>
      <c r="AO220" s="664"/>
      <c r="AP220" s="664"/>
      <c r="AQ220" s="664"/>
      <c r="AR220" s="664"/>
      <c r="AS220" s="664"/>
      <c r="AT220" s="664"/>
      <c r="AU220" s="664"/>
      <c r="AV220" s="664"/>
      <c r="AW220" s="664"/>
      <c r="AX220" s="664"/>
      <c r="AY220" s="664"/>
      <c r="AZ220" s="216"/>
      <c r="BA220" s="217" t="s">
        <v>127</v>
      </c>
      <c r="BB220" s="114" t="s">
        <v>85</v>
      </c>
      <c r="BC220" s="2624" t="s">
        <v>113</v>
      </c>
      <c r="BD220" s="2625"/>
      <c r="BE220" s="2625"/>
      <c r="BF220" s="2625"/>
      <c r="BG220" s="2626"/>
      <c r="BH220" s="2627" t="s">
        <v>38</v>
      </c>
      <c r="BI220" s="2625"/>
      <c r="BJ220" s="2625"/>
      <c r="BK220" s="2625"/>
      <c r="BL220" s="2626"/>
      <c r="BM220" s="2627" t="s">
        <v>37</v>
      </c>
      <c r="BN220" s="2625"/>
      <c r="BO220" s="2625"/>
      <c r="BP220" s="2625"/>
      <c r="BQ220" s="2628"/>
      <c r="BR220" s="2055" t="s">
        <v>137</v>
      </c>
      <c r="BS220" s="2056"/>
      <c r="BT220" s="2056"/>
      <c r="BU220" s="2056"/>
      <c r="BV220" s="2206"/>
      <c r="BW220" s="2206"/>
      <c r="BX220" s="2206"/>
      <c r="BY220" s="2207"/>
      <c r="BZ220" s="215"/>
      <c r="CA220" s="215"/>
      <c r="CB220" s="215"/>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693" customFormat="true" ht="24" x14ac:dyDescent="0.2">
      <c r="A221" s="190" t="s">
        <v>86</v>
      </c>
      <c r="B221" s="247"/>
      <c r="C221" s="285" t="s">
        <v>0</v>
      </c>
      <c r="D221" s="286" t="s">
        <v>1</v>
      </c>
      <c r="E221" s="286" t="s">
        <v>2</v>
      </c>
      <c r="F221" s="286" t="s">
        <v>3</v>
      </c>
      <c r="G221" s="287" t="s">
        <v>4</v>
      </c>
      <c r="H221" s="1582" t="s">
        <v>0</v>
      </c>
      <c r="I221" s="1550" t="s">
        <v>1</v>
      </c>
      <c r="J221" s="1550" t="s">
        <v>2</v>
      </c>
      <c r="K221" s="1550" t="s">
        <v>3</v>
      </c>
      <c r="L221" s="1551" t="s">
        <v>4</v>
      </c>
      <c r="M221" s="1572" t="s">
        <v>0</v>
      </c>
      <c r="N221" s="1550" t="s">
        <v>1</v>
      </c>
      <c r="O221" s="1550" t="s">
        <v>2</v>
      </c>
      <c r="P221" s="1550" t="s">
        <v>3</v>
      </c>
      <c r="Q221" s="1594" t="s">
        <v>4</v>
      </c>
      <c r="R221" s="1582" t="s">
        <v>285</v>
      </c>
      <c r="S221" s="1550" t="s">
        <v>231</v>
      </c>
      <c r="T221" s="1550" t="s">
        <v>286</v>
      </c>
      <c r="U221" s="1552" t="s">
        <v>287</v>
      </c>
      <c r="V221" s="664"/>
      <c r="W221" s="664"/>
      <c r="X221" s="664"/>
      <c r="Y221" s="664"/>
      <c r="Z221" s="664"/>
      <c r="AA221" s="664"/>
      <c r="AB221" s="664"/>
      <c r="AC221" s="664"/>
      <c r="AD221" s="664"/>
      <c r="AE221" s="664"/>
      <c r="AF221" s="664"/>
      <c r="AG221" s="664"/>
      <c r="AH221" s="664"/>
      <c r="AI221" s="664"/>
      <c r="AJ221" s="664"/>
      <c r="AK221" s="664"/>
      <c r="AL221" s="664"/>
      <c r="AM221" s="664"/>
      <c r="AN221" s="664"/>
      <c r="AO221" s="664"/>
      <c r="AP221" s="664"/>
      <c r="AQ221" s="664"/>
      <c r="AR221" s="664"/>
      <c r="AS221" s="664"/>
      <c r="AT221" s="664"/>
      <c r="AU221" s="664"/>
      <c r="AV221" s="664"/>
      <c r="AW221" s="664"/>
      <c r="AX221" s="664"/>
      <c r="AY221" s="664"/>
      <c r="AZ221" s="216"/>
      <c r="BA221" s="202" t="s">
        <v>116</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285</v>
      </c>
      <c r="BS221" s="176" t="s">
        <v>231</v>
      </c>
      <c r="BT221" s="176" t="s">
        <v>286</v>
      </c>
      <c r="BU221" s="2143" t="s">
        <v>287</v>
      </c>
      <c r="BV221" s="2208"/>
      <c r="BW221" s="2208"/>
      <c r="BX221" s="2208"/>
      <c r="BY221" s="2209"/>
      <c r="BZ221" s="2209"/>
      <c r="CA221" s="2209"/>
      <c r="CB221" s="2209"/>
      <c r="CC221" s="2209"/>
      <c r="CD221" s="2209"/>
      <c r="CE221" s="2209"/>
      <c r="CF221" s="2209"/>
      <c r="CG221" s="2209"/>
      <c r="CH221" s="2209"/>
      <c r="CI221" s="2209"/>
      <c r="CJ221" s="2209"/>
      <c r="CK221" s="2209"/>
      <c r="CL221" s="2209"/>
      <c r="CM221" s="2209"/>
      <c r="CN221" s="2209"/>
      <c r="CO221" s="2209"/>
      <c r="CP221" s="2209"/>
      <c r="CQ221" s="2209"/>
      <c r="CR221" s="2209"/>
      <c r="CS221" s="2209"/>
      <c r="CT221" s="2209"/>
      <c r="CU221" s="2209"/>
      <c r="CV221" s="2209"/>
      <c r="CW221" s="2209"/>
      <c r="CX221" s="2209"/>
      <c r="CY221" s="2209"/>
      <c r="CZ221" s="2209"/>
    </row>
    <row r="222" s="693" customFormat="true" ht="15" customHeight="true" x14ac:dyDescent="0.2">
      <c r="A222" s="2782" t="s">
        <v>36</v>
      </c>
      <c r="B222" s="1740" t="s">
        <v>15</v>
      </c>
      <c r="C222" s="1748" t="s">
        <v>35</v>
      </c>
      <c r="D222" s="1752" t="s">
        <v>35</v>
      </c>
      <c r="E222" s="1752" t="s">
        <v>35</v>
      </c>
      <c r="F222" s="1752" t="s">
        <v>35</v>
      </c>
      <c r="G222" s="1756" t="s">
        <v>35</v>
      </c>
      <c r="H222" s="1760" t="s">
        <v>35</v>
      </c>
      <c r="I222" s="1752" t="s">
        <v>35</v>
      </c>
      <c r="J222" s="1752" t="s">
        <v>35</v>
      </c>
      <c r="K222" s="1752" t="s">
        <v>35</v>
      </c>
      <c r="L222" s="1764" t="s">
        <v>35</v>
      </c>
      <c r="M222" s="1748" t="s">
        <v>35</v>
      </c>
      <c r="N222" s="1752" t="s">
        <v>35</v>
      </c>
      <c r="O222" s="1752" t="s">
        <v>35</v>
      </c>
      <c r="P222" s="1752" t="s">
        <v>35</v>
      </c>
      <c r="Q222" s="1756" t="s">
        <v>35</v>
      </c>
      <c r="R222" s="1760" t="s">
        <v>35</v>
      </c>
      <c r="S222" s="1752" t="s">
        <v>35</v>
      </c>
      <c r="T222" s="1752" t="s">
        <v>35</v>
      </c>
      <c r="U222" s="1764" t="s">
        <v>35</v>
      </c>
      <c r="V222" s="664"/>
      <c r="W222" s="664"/>
      <c r="X222" s="664"/>
      <c r="Y222" s="664"/>
      <c r="Z222" s="664"/>
      <c r="AA222" s="664"/>
      <c r="AB222" s="664"/>
      <c r="AC222" s="664"/>
      <c r="AD222" s="664"/>
      <c r="AE222" s="664"/>
      <c r="AF222" s="664"/>
      <c r="AG222" s="664"/>
      <c r="AH222" s="664"/>
      <c r="AI222" s="664"/>
      <c r="AJ222" s="664"/>
      <c r="AK222" s="664"/>
      <c r="AL222" s="664"/>
      <c r="AM222" s="664"/>
      <c r="AN222" s="664"/>
      <c r="AO222" s="664"/>
      <c r="AP222" s="664"/>
      <c r="AQ222" s="664"/>
      <c r="AR222" s="664"/>
      <c r="AS222" s="664"/>
      <c r="AT222" s="664"/>
      <c r="AU222" s="664"/>
      <c r="AV222" s="664"/>
      <c r="AW222" s="664"/>
      <c r="AX222" s="664"/>
      <c r="AY222" s="664"/>
      <c r="AZ222" s="216"/>
      <c r="BA222" s="2629" t="s">
        <v>36</v>
      </c>
      <c r="BB222" s="160" t="s">
        <v>15</v>
      </c>
      <c r="BC222" s="1209" t="s">
        <v>35</v>
      </c>
      <c r="BD222" s="1229" t="s">
        <v>35</v>
      </c>
      <c r="BE222" s="1229" t="s">
        <v>35</v>
      </c>
      <c r="BF222" s="1229" t="s">
        <v>35</v>
      </c>
      <c r="BG222" s="1250" t="s">
        <v>35</v>
      </c>
      <c r="BH222" s="1271" t="s">
        <v>35</v>
      </c>
      <c r="BI222" s="1229" t="s">
        <v>35</v>
      </c>
      <c r="BJ222" s="1229" t="s">
        <v>35</v>
      </c>
      <c r="BK222" s="1229" t="s">
        <v>35</v>
      </c>
      <c r="BL222" s="1250" t="s">
        <v>35</v>
      </c>
      <c r="BM222" s="1271" t="s">
        <v>35</v>
      </c>
      <c r="BN222" s="1229" t="s">
        <v>35</v>
      </c>
      <c r="BO222" s="1229" t="s">
        <v>35</v>
      </c>
      <c r="BP222" s="1229" t="s">
        <v>35</v>
      </c>
      <c r="BQ222" s="1250" t="s">
        <v>35</v>
      </c>
      <c r="BR222" s="1271" t="s">
        <v>35</v>
      </c>
      <c r="BS222" s="1229" t="s">
        <v>35</v>
      </c>
      <c r="BT222" s="1229" t="s">
        <v>35</v>
      </c>
      <c r="BU222" s="2144" t="s">
        <v>35</v>
      </c>
      <c r="BV222" s="2210"/>
      <c r="BW222" s="2210"/>
      <c r="BX222" s="2210"/>
      <c r="BY222" s="2211"/>
      <c r="BZ222" s="2211"/>
      <c r="CA222" s="2211"/>
      <c r="CB222" s="2211"/>
      <c r="CC222" s="2211"/>
      <c r="CD222" s="2211"/>
      <c r="CE222" s="2211"/>
      <c r="CF222" s="2211"/>
      <c r="CG222" s="2211"/>
      <c r="CH222" s="2211"/>
      <c r="CI222" s="2211"/>
      <c r="CJ222" s="2211"/>
      <c r="CK222" s="2211"/>
      <c r="CL222" s="2211"/>
      <c r="CM222" s="2211"/>
      <c r="CN222" s="2211"/>
      <c r="CO222" s="2211"/>
      <c r="CP222" s="2211"/>
      <c r="CQ222" s="2211"/>
      <c r="CR222" s="2211"/>
      <c r="CS222" s="2211"/>
      <c r="CT222" s="2211"/>
      <c r="CU222" s="2211"/>
      <c r="CV222" s="2211"/>
      <c r="CW222" s="2211"/>
      <c r="CX222" s="2211"/>
      <c r="CY222" s="2211"/>
      <c r="CZ222" s="2212"/>
    </row>
    <row r="223" s="693" customFormat="true" ht="15" customHeight="true" x14ac:dyDescent="0.2">
      <c r="A223" s="2783"/>
      <c r="B223" s="1741" t="s">
        <v>16</v>
      </c>
      <c r="C223" s="1749" t="s">
        <v>35</v>
      </c>
      <c r="D223" s="1753" t="s">
        <v>35</v>
      </c>
      <c r="E223" s="1753" t="s">
        <v>35</v>
      </c>
      <c r="F223" s="1753" t="s">
        <v>35</v>
      </c>
      <c r="G223" s="1757" t="s">
        <v>35</v>
      </c>
      <c r="H223" s="1761" t="s">
        <v>35</v>
      </c>
      <c r="I223" s="1753" t="s">
        <v>35</v>
      </c>
      <c r="J223" s="1753" t="s">
        <v>35</v>
      </c>
      <c r="K223" s="1753" t="s">
        <v>35</v>
      </c>
      <c r="L223" s="1765" t="s">
        <v>35</v>
      </c>
      <c r="M223" s="1749" t="s">
        <v>35</v>
      </c>
      <c r="N223" s="1753" t="s">
        <v>35</v>
      </c>
      <c r="O223" s="1753" t="s">
        <v>35</v>
      </c>
      <c r="P223" s="1753" t="s">
        <v>35</v>
      </c>
      <c r="Q223" s="1757" t="s">
        <v>35</v>
      </c>
      <c r="R223" s="1761" t="s">
        <v>35</v>
      </c>
      <c r="S223" s="1753" t="s">
        <v>35</v>
      </c>
      <c r="T223" s="1753" t="s">
        <v>35</v>
      </c>
      <c r="U223" s="1765" t="s">
        <v>35</v>
      </c>
      <c r="V223" s="664"/>
      <c r="W223" s="664"/>
      <c r="X223" s="664"/>
      <c r="Y223" s="664"/>
      <c r="Z223" s="664"/>
      <c r="AA223" s="664"/>
      <c r="AB223" s="664"/>
      <c r="AC223" s="664"/>
      <c r="AD223" s="664"/>
      <c r="AE223" s="664"/>
      <c r="AF223" s="664"/>
      <c r="AG223" s="664"/>
      <c r="AH223" s="664"/>
      <c r="AI223" s="664"/>
      <c r="AJ223" s="664"/>
      <c r="AK223" s="664"/>
      <c r="AL223" s="664"/>
      <c r="AM223" s="664"/>
      <c r="AN223" s="664"/>
      <c r="AO223" s="664"/>
      <c r="AP223" s="664"/>
      <c r="AQ223" s="664"/>
      <c r="AR223" s="664"/>
      <c r="AS223" s="664"/>
      <c r="AT223" s="664"/>
      <c r="AU223" s="664"/>
      <c r="AV223" s="664"/>
      <c r="AW223" s="664"/>
      <c r="AX223" s="664"/>
      <c r="AY223" s="664"/>
      <c r="AZ223" s="216"/>
      <c r="BA223" s="2630"/>
      <c r="BB223" s="161" t="s">
        <v>16</v>
      </c>
      <c r="BC223" s="1210" t="s">
        <v>35</v>
      </c>
      <c r="BD223" s="1230" t="s">
        <v>35</v>
      </c>
      <c r="BE223" s="1230" t="s">
        <v>35</v>
      </c>
      <c r="BF223" s="1230" t="s">
        <v>35</v>
      </c>
      <c r="BG223" s="1251" t="s">
        <v>35</v>
      </c>
      <c r="BH223" s="1272" t="s">
        <v>35</v>
      </c>
      <c r="BI223" s="1230" t="s">
        <v>35</v>
      </c>
      <c r="BJ223" s="1230" t="s">
        <v>35</v>
      </c>
      <c r="BK223" s="1230" t="s">
        <v>35</v>
      </c>
      <c r="BL223" s="1251" t="s">
        <v>35</v>
      </c>
      <c r="BM223" s="1272" t="s">
        <v>35</v>
      </c>
      <c r="BN223" s="1230" t="s">
        <v>35</v>
      </c>
      <c r="BO223" s="1230" t="s">
        <v>35</v>
      </c>
      <c r="BP223" s="1230" t="s">
        <v>35</v>
      </c>
      <c r="BQ223" s="1251" t="s">
        <v>35</v>
      </c>
      <c r="BR223" s="1272" t="s">
        <v>35</v>
      </c>
      <c r="BS223" s="1230" t="s">
        <v>35</v>
      </c>
      <c r="BT223" s="1230" t="s">
        <v>35</v>
      </c>
      <c r="BU223" s="2145" t="s">
        <v>35</v>
      </c>
      <c r="BV223" s="2213"/>
      <c r="BW223" s="2213"/>
      <c r="BX223" s="2213"/>
      <c r="BY223" s="2214"/>
      <c r="BZ223" s="2214"/>
      <c r="CA223" s="2214"/>
      <c r="CB223" s="2214"/>
      <c r="CC223" s="2214"/>
      <c r="CD223" s="2214"/>
      <c r="CE223" s="2214"/>
      <c r="CF223" s="2214"/>
      <c r="CG223" s="2214"/>
      <c r="CH223" s="2214"/>
      <c r="CI223" s="2214"/>
      <c r="CJ223" s="2214"/>
      <c r="CK223" s="2214"/>
      <c r="CL223" s="2214"/>
      <c r="CM223" s="2214"/>
      <c r="CN223" s="2214"/>
      <c r="CO223" s="2214"/>
      <c r="CP223" s="2214"/>
      <c r="CQ223" s="2214"/>
      <c r="CR223" s="2214"/>
      <c r="CS223" s="2214"/>
      <c r="CT223" s="2214"/>
      <c r="CU223" s="2214"/>
      <c r="CV223" s="2214"/>
      <c r="CW223" s="2214"/>
      <c r="CX223" s="2214"/>
      <c r="CY223" s="2214"/>
      <c r="CZ223" s="2215"/>
    </row>
    <row r="224" s="693" customFormat="true" ht="15" customHeight="true" x14ac:dyDescent="0.2">
      <c r="A224" s="2784"/>
      <c r="B224" s="1742" t="s">
        <v>20</v>
      </c>
      <c r="C224" s="1750" t="s">
        <v>35</v>
      </c>
      <c r="D224" s="1754" t="s">
        <v>35</v>
      </c>
      <c r="E224" s="1754" t="s">
        <v>35</v>
      </c>
      <c r="F224" s="1754" t="s">
        <v>35</v>
      </c>
      <c r="G224" s="1758" t="s">
        <v>35</v>
      </c>
      <c r="H224" s="1762" t="s">
        <v>35</v>
      </c>
      <c r="I224" s="1754" t="s">
        <v>35</v>
      </c>
      <c r="J224" s="1754" t="s">
        <v>35</v>
      </c>
      <c r="K224" s="1754" t="s">
        <v>35</v>
      </c>
      <c r="L224" s="1766" t="s">
        <v>35</v>
      </c>
      <c r="M224" s="1750" t="s">
        <v>35</v>
      </c>
      <c r="N224" s="1754" t="s">
        <v>35</v>
      </c>
      <c r="O224" s="1754" t="s">
        <v>35</v>
      </c>
      <c r="P224" s="1754" t="s">
        <v>35</v>
      </c>
      <c r="Q224" s="1758" t="s">
        <v>35</v>
      </c>
      <c r="R224" s="1762" t="s">
        <v>35</v>
      </c>
      <c r="S224" s="1754" t="s">
        <v>35</v>
      </c>
      <c r="T224" s="1754" t="s">
        <v>35</v>
      </c>
      <c r="U224" s="1766" t="s">
        <v>35</v>
      </c>
      <c r="V224" s="664"/>
      <c r="W224" s="664"/>
      <c r="X224" s="664"/>
      <c r="Y224" s="664"/>
      <c r="Z224" s="664"/>
      <c r="AA224" s="664"/>
      <c r="AB224" s="664"/>
      <c r="AC224" s="664"/>
      <c r="AD224" s="664"/>
      <c r="AE224" s="664"/>
      <c r="AF224" s="664"/>
      <c r="AG224" s="664"/>
      <c r="AH224" s="664"/>
      <c r="AI224" s="664"/>
      <c r="AJ224" s="664"/>
      <c r="AK224" s="664"/>
      <c r="AL224" s="664"/>
      <c r="AM224" s="664"/>
      <c r="AN224" s="664"/>
      <c r="AO224" s="664"/>
      <c r="AP224" s="664"/>
      <c r="AQ224" s="664"/>
      <c r="AR224" s="664"/>
      <c r="AS224" s="664"/>
      <c r="AT224" s="664"/>
      <c r="AU224" s="664"/>
      <c r="AV224" s="664"/>
      <c r="AW224" s="664"/>
      <c r="AX224" s="664"/>
      <c r="AY224" s="664"/>
      <c r="AZ224" s="216"/>
      <c r="BA224" s="2630"/>
      <c r="BB224" s="161" t="s">
        <v>20</v>
      </c>
      <c r="BC224" s="1210" t="s">
        <v>35</v>
      </c>
      <c r="BD224" s="1230" t="s">
        <v>35</v>
      </c>
      <c r="BE224" s="1230" t="s">
        <v>35</v>
      </c>
      <c r="BF224" s="1230" t="s">
        <v>35</v>
      </c>
      <c r="BG224" s="1251" t="s">
        <v>35</v>
      </c>
      <c r="BH224" s="1272" t="s">
        <v>35</v>
      </c>
      <c r="BI224" s="1230" t="s">
        <v>35</v>
      </c>
      <c r="BJ224" s="1230" t="s">
        <v>35</v>
      </c>
      <c r="BK224" s="1230" t="s">
        <v>35</v>
      </c>
      <c r="BL224" s="1251" t="s">
        <v>35</v>
      </c>
      <c r="BM224" s="1272" t="s">
        <v>35</v>
      </c>
      <c r="BN224" s="1230" t="s">
        <v>35</v>
      </c>
      <c r="BO224" s="1230" t="s">
        <v>35</v>
      </c>
      <c r="BP224" s="1230" t="s">
        <v>35</v>
      </c>
      <c r="BQ224" s="1251" t="s">
        <v>35</v>
      </c>
      <c r="BR224" s="1272" t="s">
        <v>35</v>
      </c>
      <c r="BS224" s="1230" t="s">
        <v>35</v>
      </c>
      <c r="BT224" s="1230" t="s">
        <v>35</v>
      </c>
      <c r="BU224" s="2145" t="s">
        <v>35</v>
      </c>
      <c r="BV224" s="2213"/>
      <c r="BW224" s="2213"/>
      <c r="BX224" s="2213"/>
      <c r="BY224" s="2214"/>
      <c r="BZ224" s="2214"/>
      <c r="CA224" s="2214"/>
      <c r="CB224" s="2214"/>
      <c r="CC224" s="2214"/>
      <c r="CD224" s="2214"/>
      <c r="CE224" s="2214"/>
      <c r="CF224" s="2214"/>
      <c r="CG224" s="2214"/>
      <c r="CH224" s="2214"/>
      <c r="CI224" s="2214"/>
      <c r="CJ224" s="2214"/>
      <c r="CK224" s="2214"/>
      <c r="CL224" s="2214"/>
      <c r="CM224" s="2214"/>
      <c r="CN224" s="2214"/>
      <c r="CO224" s="2214"/>
      <c r="CP224" s="2214"/>
      <c r="CQ224" s="2214"/>
      <c r="CR224" s="2214"/>
      <c r="CS224" s="2214"/>
      <c r="CT224" s="2214"/>
      <c r="CU224" s="2214"/>
      <c r="CV224" s="2214"/>
      <c r="CW224" s="2214"/>
      <c r="CX224" s="2214"/>
      <c r="CY224" s="2214"/>
      <c r="CZ224" s="2215"/>
    </row>
    <row r="225" s="693" customFormat="true" ht="15" customHeight="true" x14ac:dyDescent="0.2">
      <c r="A225" s="875"/>
      <c r="B225" s="891"/>
      <c r="C225" s="1072"/>
      <c r="D225" s="1073"/>
      <c r="E225" s="1073"/>
      <c r="F225" s="1073"/>
      <c r="G225" s="1074"/>
      <c r="H225" s="1075"/>
      <c r="I225" s="1073"/>
      <c r="J225" s="1073"/>
      <c r="K225" s="1073"/>
      <c r="L225" s="1076"/>
      <c r="M225" s="1077"/>
      <c r="N225" s="1073"/>
      <c r="O225" s="1073"/>
      <c r="P225" s="1073"/>
      <c r="Q225" s="1074"/>
      <c r="R225" s="1075"/>
      <c r="S225" s="1073"/>
      <c r="T225" s="1073"/>
      <c r="U225" s="2106"/>
      <c r="V225" s="664"/>
      <c r="W225" s="664"/>
      <c r="X225" s="664"/>
      <c r="Y225" s="664"/>
      <c r="Z225" s="664"/>
      <c r="AA225" s="664"/>
      <c r="AB225" s="664"/>
      <c r="AC225" s="664"/>
      <c r="AD225" s="664"/>
      <c r="AE225" s="664"/>
      <c r="AF225" s="664"/>
      <c r="AG225" s="664"/>
      <c r="AH225" s="664"/>
      <c r="AI225" s="664"/>
      <c r="AJ225" s="664"/>
      <c r="AK225" s="664"/>
      <c r="AL225" s="664"/>
      <c r="AM225" s="664"/>
      <c r="AN225" s="664"/>
      <c r="AO225" s="664"/>
      <c r="AP225" s="664"/>
      <c r="AQ225" s="664"/>
      <c r="AR225" s="664"/>
      <c r="AS225" s="664"/>
      <c r="AT225" s="664"/>
      <c r="AU225" s="664"/>
      <c r="AV225" s="664"/>
      <c r="AW225" s="664"/>
      <c r="AX225" s="664"/>
      <c r="AY225" s="664"/>
      <c r="AZ225" s="216"/>
      <c r="BA225" s="2630" t="s">
        <v>69</v>
      </c>
      <c r="BB225" s="161" t="s">
        <v>70</v>
      </c>
      <c r="BC225" s="1210" t="s">
        <v>35</v>
      </c>
      <c r="BD225" s="1230" t="s">
        <v>35</v>
      </c>
      <c r="BE225" s="1230" t="s">
        <v>35</v>
      </c>
      <c r="BF225" s="1230" t="s">
        <v>35</v>
      </c>
      <c r="BG225" s="1251" t="s">
        <v>35</v>
      </c>
      <c r="BH225" s="1272" t="s">
        <v>35</v>
      </c>
      <c r="BI225" s="1230" t="s">
        <v>35</v>
      </c>
      <c r="BJ225" s="1230" t="s">
        <v>35</v>
      </c>
      <c r="BK225" s="1230" t="s">
        <v>35</v>
      </c>
      <c r="BL225" s="1251" t="s">
        <v>35</v>
      </c>
      <c r="BM225" s="1272" t="s">
        <v>35</v>
      </c>
      <c r="BN225" s="1230" t="s">
        <v>35</v>
      </c>
      <c r="BO225" s="1230" t="s">
        <v>35</v>
      </c>
      <c r="BP225" s="1230" t="s">
        <v>35</v>
      </c>
      <c r="BQ225" s="1251" t="s">
        <v>35</v>
      </c>
      <c r="BR225" s="1272" t="s">
        <v>35</v>
      </c>
      <c r="BS225" s="1230" t="s">
        <v>35</v>
      </c>
      <c r="BT225" s="1230" t="s">
        <v>35</v>
      </c>
      <c r="BU225" s="2145" t="s">
        <v>35</v>
      </c>
      <c r="BV225" s="2216"/>
      <c r="BW225" s="2216"/>
      <c r="BX225" s="2216"/>
      <c r="BY225" s="2215"/>
      <c r="BZ225" s="2215"/>
      <c r="CA225" s="2215"/>
      <c r="CB225" s="2215"/>
      <c r="CC225" s="2215"/>
      <c r="CD225" s="2215"/>
      <c r="CE225" s="2215"/>
      <c r="CF225" s="2215"/>
      <c r="CG225" s="2215"/>
      <c r="CH225" s="2215"/>
      <c r="CI225" s="2215"/>
      <c r="CJ225" s="2215"/>
      <c r="CK225" s="2215"/>
      <c r="CL225" s="2215"/>
      <c r="CM225" s="2215"/>
      <c r="CN225" s="2215"/>
      <c r="CO225" s="2215"/>
      <c r="CP225" s="2215"/>
      <c r="CQ225" s="2215"/>
      <c r="CR225" s="2215"/>
      <c r="CS225" s="2215"/>
      <c r="CT225" s="2215"/>
      <c r="CU225" s="2215"/>
      <c r="CV225" s="2215"/>
      <c r="CW225" s="2215"/>
      <c r="CX225" s="2215"/>
      <c r="CY225" s="2215"/>
      <c r="CZ225" s="2215"/>
    </row>
    <row r="226" s="693" customFormat="true" ht="15" customHeight="true" x14ac:dyDescent="0.2">
      <c r="A226" s="1600"/>
      <c r="B226" s="1743"/>
      <c r="C226" s="1557"/>
      <c r="D226" s="1558"/>
      <c r="E226" s="1558"/>
      <c r="F226" s="1558"/>
      <c r="G226" s="1592"/>
      <c r="H226" s="1583"/>
      <c r="I226" s="1558"/>
      <c r="J226" s="1558"/>
      <c r="K226" s="1558"/>
      <c r="L226" s="1563"/>
      <c r="M226" s="1573"/>
      <c r="N226" s="1558"/>
      <c r="O226" s="1558"/>
      <c r="P226" s="1558"/>
      <c r="Q226" s="1592"/>
      <c r="R226" s="1583"/>
      <c r="S226" s="1558"/>
      <c r="T226" s="1558"/>
      <c r="U226" s="2320"/>
      <c r="V226" s="664"/>
      <c r="W226" s="664"/>
      <c r="X226" s="664"/>
      <c r="Y226" s="664"/>
      <c r="Z226" s="664"/>
      <c r="AA226" s="664"/>
      <c r="AB226" s="664"/>
      <c r="AC226" s="664"/>
      <c r="AD226" s="664"/>
      <c r="AE226" s="664"/>
      <c r="AF226" s="664"/>
      <c r="AG226" s="664"/>
      <c r="AH226" s="664"/>
      <c r="AI226" s="664"/>
      <c r="AJ226" s="664"/>
      <c r="AK226" s="664"/>
      <c r="AL226" s="664"/>
      <c r="AM226" s="664"/>
      <c r="AN226" s="664"/>
      <c r="AO226" s="664"/>
      <c r="AP226" s="664"/>
      <c r="AQ226" s="664"/>
      <c r="AR226" s="664"/>
      <c r="AS226" s="664"/>
      <c r="AT226" s="664"/>
      <c r="AU226" s="664"/>
      <c r="AV226" s="664"/>
      <c r="AW226" s="664"/>
      <c r="AX226" s="664"/>
      <c r="AY226" s="664"/>
      <c r="AZ226" s="216"/>
      <c r="BA226" s="2630"/>
      <c r="BB226" s="161" t="s">
        <v>71</v>
      </c>
      <c r="BC226" s="1210" t="s">
        <v>35</v>
      </c>
      <c r="BD226" s="1230" t="s">
        <v>35</v>
      </c>
      <c r="BE226" s="1230" t="s">
        <v>35</v>
      </c>
      <c r="BF226" s="1230" t="s">
        <v>35</v>
      </c>
      <c r="BG226" s="1251" t="s">
        <v>35</v>
      </c>
      <c r="BH226" s="1272" t="s">
        <v>35</v>
      </c>
      <c r="BI226" s="1230" t="s">
        <v>35</v>
      </c>
      <c r="BJ226" s="1230" t="s">
        <v>35</v>
      </c>
      <c r="BK226" s="1230" t="s">
        <v>35</v>
      </c>
      <c r="BL226" s="1251" t="s">
        <v>35</v>
      </c>
      <c r="BM226" s="1272" t="s">
        <v>35</v>
      </c>
      <c r="BN226" s="1230" t="s">
        <v>35</v>
      </c>
      <c r="BO226" s="1230" t="s">
        <v>35</v>
      </c>
      <c r="BP226" s="1230" t="s">
        <v>35</v>
      </c>
      <c r="BQ226" s="1251" t="s">
        <v>35</v>
      </c>
      <c r="BR226" s="1272" t="s">
        <v>35</v>
      </c>
      <c r="BS226" s="1230" t="s">
        <v>35</v>
      </c>
      <c r="BT226" s="1230" t="s">
        <v>35</v>
      </c>
      <c r="BU226" s="2145" t="s">
        <v>35</v>
      </c>
      <c r="BV226" s="2216"/>
      <c r="BW226" s="2216"/>
      <c r="BX226" s="2216"/>
      <c r="BY226" s="2215"/>
      <c r="BZ226" s="2215"/>
      <c r="CA226" s="2215"/>
      <c r="CB226" s="2215"/>
      <c r="CC226" s="2215"/>
      <c r="CD226" s="2215"/>
      <c r="CE226" s="2215"/>
      <c r="CF226" s="2215"/>
      <c r="CG226" s="2215"/>
      <c r="CH226" s="2215"/>
      <c r="CI226" s="2215"/>
      <c r="CJ226" s="2215"/>
      <c r="CK226" s="2215"/>
      <c r="CL226" s="2215"/>
      <c r="CM226" s="2215"/>
      <c r="CN226" s="2215"/>
      <c r="CO226" s="2215"/>
      <c r="CP226" s="2215"/>
      <c r="CQ226" s="2215"/>
      <c r="CR226" s="2215"/>
      <c r="CS226" s="2215"/>
      <c r="CT226" s="2215"/>
      <c r="CU226" s="2215"/>
      <c r="CV226" s="2215"/>
      <c r="CW226" s="2215"/>
      <c r="CX226" s="2215"/>
      <c r="CY226" s="2215"/>
      <c r="CZ226" s="2215"/>
    </row>
    <row r="227" s="693" customFormat="true" ht="15" customHeight="true" x14ac:dyDescent="0.2">
      <c r="A227" s="1600"/>
      <c r="B227" s="1743"/>
      <c r="C227" s="1559"/>
      <c r="D227" s="1560"/>
      <c r="E227" s="1560"/>
      <c r="F227" s="1560"/>
      <c r="G227" s="1593"/>
      <c r="H227" s="1584"/>
      <c r="I227" s="1560"/>
      <c r="J227" s="1560"/>
      <c r="K227" s="1560"/>
      <c r="L227" s="1564"/>
      <c r="M227" s="1574"/>
      <c r="N227" s="1560"/>
      <c r="O227" s="1560"/>
      <c r="P227" s="1560"/>
      <c r="Q227" s="1593"/>
      <c r="R227" s="1584"/>
      <c r="S227" s="1560"/>
      <c r="T227" s="1560"/>
      <c r="U227" s="2321"/>
      <c r="V227" s="664"/>
      <c r="W227" s="664"/>
      <c r="X227" s="664"/>
      <c r="Y227" s="664"/>
      <c r="Z227" s="664"/>
      <c r="AA227" s="664"/>
      <c r="AB227" s="664"/>
      <c r="AC227" s="664"/>
      <c r="AD227" s="664"/>
      <c r="AE227" s="664"/>
      <c r="AF227" s="664"/>
      <c r="AG227" s="664"/>
      <c r="AH227" s="664"/>
      <c r="AI227" s="664"/>
      <c r="AJ227" s="664"/>
      <c r="AK227" s="664"/>
      <c r="AL227" s="664"/>
      <c r="AM227" s="664"/>
      <c r="AN227" s="664"/>
      <c r="AO227" s="664"/>
      <c r="AP227" s="664"/>
      <c r="AQ227" s="664"/>
      <c r="AR227" s="664"/>
      <c r="AS227" s="664"/>
      <c r="AT227" s="664"/>
      <c r="AU227" s="664"/>
      <c r="AV227" s="664"/>
      <c r="AW227" s="664"/>
      <c r="AX227" s="664"/>
      <c r="AY227" s="664"/>
      <c r="AZ227" s="216"/>
      <c r="BA227" s="2630" t="s">
        <v>93</v>
      </c>
      <c r="BB227" s="161" t="s">
        <v>60</v>
      </c>
      <c r="BC227" s="1210" t="s">
        <v>35</v>
      </c>
      <c r="BD227" s="1230" t="s">
        <v>35</v>
      </c>
      <c r="BE227" s="1230" t="s">
        <v>35</v>
      </c>
      <c r="BF227" s="1230" t="s">
        <v>35</v>
      </c>
      <c r="BG227" s="1251" t="s">
        <v>35</v>
      </c>
      <c r="BH227" s="1272" t="s">
        <v>35</v>
      </c>
      <c r="BI227" s="1230" t="s">
        <v>35</v>
      </c>
      <c r="BJ227" s="1230" t="s">
        <v>35</v>
      </c>
      <c r="BK227" s="1230" t="s">
        <v>35</v>
      </c>
      <c r="BL227" s="1251" t="s">
        <v>35</v>
      </c>
      <c r="BM227" s="1272" t="s">
        <v>35</v>
      </c>
      <c r="BN227" s="1230" t="s">
        <v>35</v>
      </c>
      <c r="BO227" s="1230" t="s">
        <v>35</v>
      </c>
      <c r="BP227" s="1230" t="s">
        <v>35</v>
      </c>
      <c r="BQ227" s="1251" t="s">
        <v>35</v>
      </c>
      <c r="BR227" s="1272" t="s">
        <v>35</v>
      </c>
      <c r="BS227" s="1230" t="s">
        <v>35</v>
      </c>
      <c r="BT227" s="1230" t="s">
        <v>35</v>
      </c>
      <c r="BU227" s="2145" t="s">
        <v>35</v>
      </c>
      <c r="BV227" s="2216"/>
      <c r="BW227" s="2216"/>
      <c r="BX227" s="2216"/>
      <c r="BY227" s="2215"/>
      <c r="BZ227" s="2215"/>
      <c r="CA227" s="2215"/>
      <c r="CB227" s="2215"/>
      <c r="CC227" s="2215"/>
      <c r="CD227" s="2215"/>
      <c r="CE227" s="2215"/>
      <c r="CF227" s="2215"/>
      <c r="CG227" s="2215"/>
      <c r="CH227" s="2215"/>
      <c r="CI227" s="2215"/>
      <c r="CJ227" s="2215"/>
      <c r="CK227" s="2215"/>
      <c r="CL227" s="2215"/>
      <c r="CM227" s="2215"/>
      <c r="CN227" s="2215"/>
      <c r="CO227" s="2215"/>
      <c r="CP227" s="2215"/>
      <c r="CQ227" s="2215"/>
      <c r="CR227" s="2215"/>
      <c r="CS227" s="2215"/>
      <c r="CT227" s="2215"/>
      <c r="CU227" s="2215"/>
      <c r="CV227" s="2215"/>
      <c r="CW227" s="2215"/>
      <c r="CX227" s="2215"/>
      <c r="CY227" s="2215"/>
      <c r="CZ227" s="2215"/>
    </row>
    <row r="228" s="693" customFormat="true" ht="15" customHeight="true" x14ac:dyDescent="0.2">
      <c r="A228" s="1601"/>
      <c r="B228" s="1744"/>
      <c r="C228" s="1705"/>
      <c r="D228" s="1706"/>
      <c r="E228" s="1706"/>
      <c r="F228" s="1706"/>
      <c r="G228" s="1707"/>
      <c r="H228" s="1708"/>
      <c r="I228" s="1706"/>
      <c r="J228" s="1706"/>
      <c r="K228" s="1706"/>
      <c r="L228" s="1709"/>
      <c r="M228" s="1705"/>
      <c r="N228" s="1706"/>
      <c r="O228" s="1706"/>
      <c r="P228" s="1706"/>
      <c r="Q228" s="1707"/>
      <c r="R228" s="1708"/>
      <c r="S228" s="1706"/>
      <c r="T228" s="1706"/>
      <c r="U228" s="1709"/>
      <c r="V228" s="664"/>
      <c r="W228" s="664"/>
      <c r="X228" s="664"/>
      <c r="Y228" s="664"/>
      <c r="Z228" s="664"/>
      <c r="AA228" s="664"/>
      <c r="AB228" s="664"/>
      <c r="AC228" s="664"/>
      <c r="AD228" s="664"/>
      <c r="AE228" s="664"/>
      <c r="AF228" s="664"/>
      <c r="AG228" s="664"/>
      <c r="AH228" s="664"/>
      <c r="AI228" s="664"/>
      <c r="AJ228" s="664"/>
      <c r="AK228" s="664"/>
      <c r="AL228" s="664"/>
      <c r="AM228" s="664"/>
      <c r="AN228" s="664"/>
      <c r="AO228" s="664"/>
      <c r="AP228" s="664"/>
      <c r="AQ228" s="664"/>
      <c r="AR228" s="664"/>
      <c r="AS228" s="664"/>
      <c r="AT228" s="664"/>
      <c r="AU228" s="664"/>
      <c r="AV228" s="664"/>
      <c r="AW228" s="664"/>
      <c r="AX228" s="664"/>
      <c r="AY228" s="664"/>
      <c r="AZ228" s="216"/>
      <c r="BA228" s="2630"/>
      <c r="BB228" s="161" t="s">
        <v>90</v>
      </c>
      <c r="BC228" s="1210" t="s">
        <v>35</v>
      </c>
      <c r="BD228" s="1230" t="s">
        <v>35</v>
      </c>
      <c r="BE228" s="1230" t="s">
        <v>35</v>
      </c>
      <c r="BF228" s="1230" t="s">
        <v>35</v>
      </c>
      <c r="BG228" s="1251" t="s">
        <v>35</v>
      </c>
      <c r="BH228" s="1272" t="s">
        <v>35</v>
      </c>
      <c r="BI228" s="1230" t="s">
        <v>35</v>
      </c>
      <c r="BJ228" s="1230" t="s">
        <v>35</v>
      </c>
      <c r="BK228" s="1230" t="s">
        <v>35</v>
      </c>
      <c r="BL228" s="1251" t="s">
        <v>35</v>
      </c>
      <c r="BM228" s="1272" t="s">
        <v>35</v>
      </c>
      <c r="BN228" s="1230" t="s">
        <v>35</v>
      </c>
      <c r="BO228" s="1230" t="s">
        <v>35</v>
      </c>
      <c r="BP228" s="1230" t="s">
        <v>35</v>
      </c>
      <c r="BQ228" s="1251" t="s">
        <v>35</v>
      </c>
      <c r="BR228" s="1272" t="s">
        <v>35</v>
      </c>
      <c r="BS228" s="1230" t="s">
        <v>35</v>
      </c>
      <c r="BT228" s="1230" t="s">
        <v>35</v>
      </c>
      <c r="BU228" s="2145" t="s">
        <v>35</v>
      </c>
      <c r="BV228" s="2216"/>
      <c r="BW228" s="2216"/>
      <c r="BX228" s="2216"/>
      <c r="BY228" s="2215"/>
      <c r="BZ228" s="2215"/>
      <c r="CA228" s="2215"/>
      <c r="CB228" s="2215"/>
      <c r="CC228" s="2215"/>
      <c r="CD228" s="2215"/>
      <c r="CE228" s="2215"/>
      <c r="CF228" s="2215"/>
      <c r="CG228" s="2215"/>
      <c r="CH228" s="2215"/>
      <c r="CI228" s="2215"/>
      <c r="CJ228" s="2215"/>
      <c r="CK228" s="2215"/>
      <c r="CL228" s="2215"/>
      <c r="CM228" s="2215"/>
      <c r="CN228" s="2215"/>
      <c r="CO228" s="2215"/>
      <c r="CP228" s="2215"/>
      <c r="CQ228" s="2215"/>
      <c r="CR228" s="2215"/>
      <c r="CS228" s="2215"/>
      <c r="CT228" s="2215"/>
      <c r="CU228" s="2215"/>
      <c r="CV228" s="2215"/>
      <c r="CW228" s="2215"/>
      <c r="CX228" s="2215"/>
      <c r="CY228" s="2215"/>
      <c r="CZ228" s="2215"/>
    </row>
    <row r="229" s="693" customFormat="true" ht="15" customHeight="true" x14ac:dyDescent="0.2">
      <c r="A229" s="1602"/>
      <c r="B229" s="1745"/>
      <c r="C229" s="1710"/>
      <c r="D229" s="1711"/>
      <c r="E229" s="1711"/>
      <c r="F229" s="1711"/>
      <c r="G229" s="1712"/>
      <c r="H229" s="1713"/>
      <c r="I229" s="1711"/>
      <c r="J229" s="1711"/>
      <c r="K229" s="1711"/>
      <c r="L229" s="1714"/>
      <c r="M229" s="1710"/>
      <c r="N229" s="1711"/>
      <c r="O229" s="1711"/>
      <c r="P229" s="1711"/>
      <c r="Q229" s="1712"/>
      <c r="R229" s="1713"/>
      <c r="S229" s="1711"/>
      <c r="T229" s="1711"/>
      <c r="U229" s="1714"/>
      <c r="V229" s="664"/>
      <c r="W229" s="664"/>
      <c r="X229" s="664"/>
      <c r="Y229" s="664"/>
      <c r="Z229" s="664"/>
      <c r="AA229" s="664"/>
      <c r="AB229" s="664"/>
      <c r="AC229" s="664"/>
      <c r="AD229" s="664"/>
      <c r="AE229" s="664"/>
      <c r="AF229" s="664"/>
      <c r="AG229" s="664"/>
      <c r="AH229" s="664"/>
      <c r="AI229" s="664"/>
      <c r="AJ229" s="664"/>
      <c r="AK229" s="664"/>
      <c r="AL229" s="664"/>
      <c r="AM229" s="664"/>
      <c r="AN229" s="664"/>
      <c r="AO229" s="664"/>
      <c r="AP229" s="664"/>
      <c r="AQ229" s="664"/>
      <c r="AR229" s="664"/>
      <c r="AS229" s="664"/>
      <c r="AT229" s="664"/>
      <c r="AU229" s="664"/>
      <c r="AV229" s="664"/>
      <c r="AW229" s="664"/>
      <c r="AX229" s="664"/>
      <c r="AY229" s="664"/>
      <c r="AZ229" s="216"/>
      <c r="BA229" s="2630"/>
      <c r="BB229" s="161" t="s">
        <v>91</v>
      </c>
      <c r="BC229" s="1210" t="s">
        <v>35</v>
      </c>
      <c r="BD229" s="1230" t="s">
        <v>35</v>
      </c>
      <c r="BE229" s="1230" t="s">
        <v>35</v>
      </c>
      <c r="BF229" s="1230" t="s">
        <v>35</v>
      </c>
      <c r="BG229" s="1251" t="s">
        <v>35</v>
      </c>
      <c r="BH229" s="1272" t="s">
        <v>35</v>
      </c>
      <c r="BI229" s="1230" t="s">
        <v>35</v>
      </c>
      <c r="BJ229" s="1230" t="s">
        <v>35</v>
      </c>
      <c r="BK229" s="1230" t="s">
        <v>35</v>
      </c>
      <c r="BL229" s="1251" t="s">
        <v>35</v>
      </c>
      <c r="BM229" s="1272" t="s">
        <v>35</v>
      </c>
      <c r="BN229" s="1230" t="s">
        <v>35</v>
      </c>
      <c r="BO229" s="1230" t="s">
        <v>35</v>
      </c>
      <c r="BP229" s="1230" t="s">
        <v>35</v>
      </c>
      <c r="BQ229" s="1251" t="s">
        <v>35</v>
      </c>
      <c r="BR229" s="1272" t="s">
        <v>35</v>
      </c>
      <c r="BS229" s="1230" t="s">
        <v>35</v>
      </c>
      <c r="BT229" s="1230" t="s">
        <v>35</v>
      </c>
      <c r="BU229" s="2145" t="s">
        <v>35</v>
      </c>
      <c r="BV229" s="2216"/>
      <c r="BW229" s="2216"/>
      <c r="BX229" s="2216"/>
      <c r="BY229" s="2215"/>
      <c r="BZ229" s="2215"/>
      <c r="CA229" s="2215"/>
      <c r="CB229" s="2215"/>
      <c r="CC229" s="2215"/>
      <c r="CD229" s="2215"/>
      <c r="CE229" s="2215"/>
      <c r="CF229" s="2215"/>
      <c r="CG229" s="2215"/>
      <c r="CH229" s="2215"/>
      <c r="CI229" s="2215"/>
      <c r="CJ229" s="2215"/>
      <c r="CK229" s="2215"/>
      <c r="CL229" s="2215"/>
      <c r="CM229" s="2215"/>
      <c r="CN229" s="2215"/>
      <c r="CO229" s="2215"/>
      <c r="CP229" s="2215"/>
      <c r="CQ229" s="2215"/>
      <c r="CR229" s="2215"/>
      <c r="CS229" s="2215"/>
      <c r="CT229" s="2215"/>
      <c r="CU229" s="2215"/>
      <c r="CV229" s="2215"/>
      <c r="CW229" s="2215"/>
      <c r="CX229" s="2215"/>
      <c r="CY229" s="2215"/>
      <c r="CZ229" s="2215"/>
    </row>
    <row r="230" s="693" customFormat="true" ht="15" customHeight="true" x14ac:dyDescent="0.2">
      <c r="A230" s="1603"/>
      <c r="B230" s="1746"/>
      <c r="C230" s="1715"/>
      <c r="D230" s="1716"/>
      <c r="E230" s="1716"/>
      <c r="F230" s="1716"/>
      <c r="G230" s="1717"/>
      <c r="H230" s="1718"/>
      <c r="I230" s="1716"/>
      <c r="J230" s="1716"/>
      <c r="K230" s="1716"/>
      <c r="L230" s="1719"/>
      <c r="M230" s="1715"/>
      <c r="N230" s="1716"/>
      <c r="O230" s="1716"/>
      <c r="P230" s="1716"/>
      <c r="Q230" s="1717"/>
      <c r="R230" s="1718"/>
      <c r="S230" s="1716"/>
      <c r="T230" s="1716"/>
      <c r="U230" s="1719"/>
      <c r="V230" s="664"/>
      <c r="W230" s="664"/>
      <c r="X230" s="664"/>
      <c r="Y230" s="664"/>
      <c r="Z230" s="664"/>
      <c r="AA230" s="664"/>
      <c r="AB230" s="664"/>
      <c r="AC230" s="664"/>
      <c r="AD230" s="664"/>
      <c r="AE230" s="664"/>
      <c r="AF230" s="664"/>
      <c r="AG230" s="664"/>
      <c r="AH230" s="664"/>
      <c r="AI230" s="664"/>
      <c r="AJ230" s="664"/>
      <c r="AK230" s="664"/>
      <c r="AL230" s="664"/>
      <c r="AM230" s="664"/>
      <c r="AN230" s="664"/>
      <c r="AO230" s="664"/>
      <c r="AP230" s="664"/>
      <c r="AQ230" s="664"/>
      <c r="AR230" s="664"/>
      <c r="AS230" s="664"/>
      <c r="AT230" s="664"/>
      <c r="AU230" s="664"/>
      <c r="AV230" s="664"/>
      <c r="AW230" s="664"/>
      <c r="AX230" s="664"/>
      <c r="AY230" s="664"/>
      <c r="AZ230" s="216"/>
      <c r="BA230" s="2630"/>
      <c r="BB230" s="161" t="s">
        <v>92</v>
      </c>
      <c r="BC230" s="1210" t="s">
        <v>35</v>
      </c>
      <c r="BD230" s="1230" t="s">
        <v>35</v>
      </c>
      <c r="BE230" s="1230" t="s">
        <v>35</v>
      </c>
      <c r="BF230" s="1230" t="s">
        <v>35</v>
      </c>
      <c r="BG230" s="1251" t="s">
        <v>35</v>
      </c>
      <c r="BH230" s="1272" t="s">
        <v>35</v>
      </c>
      <c r="BI230" s="1230" t="s">
        <v>35</v>
      </c>
      <c r="BJ230" s="1230" t="s">
        <v>35</v>
      </c>
      <c r="BK230" s="1230" t="s">
        <v>35</v>
      </c>
      <c r="BL230" s="1251" t="s">
        <v>35</v>
      </c>
      <c r="BM230" s="1272" t="s">
        <v>35</v>
      </c>
      <c r="BN230" s="1230" t="s">
        <v>35</v>
      </c>
      <c r="BO230" s="1230" t="s">
        <v>35</v>
      </c>
      <c r="BP230" s="1230" t="s">
        <v>35</v>
      </c>
      <c r="BQ230" s="1251" t="s">
        <v>35</v>
      </c>
      <c r="BR230" s="1272" t="s">
        <v>35</v>
      </c>
      <c r="BS230" s="1230" t="s">
        <v>35</v>
      </c>
      <c r="BT230" s="1230" t="s">
        <v>35</v>
      </c>
      <c r="BU230" s="2145" t="s">
        <v>35</v>
      </c>
      <c r="BV230" s="2216"/>
      <c r="BW230" s="2216"/>
      <c r="BX230" s="2216"/>
      <c r="BY230" s="2215"/>
      <c r="BZ230" s="2215"/>
      <c r="CA230" s="2215"/>
      <c r="CB230" s="2215"/>
      <c r="CC230" s="2215"/>
      <c r="CD230" s="2215"/>
      <c r="CE230" s="2215"/>
      <c r="CF230" s="2215"/>
      <c r="CG230" s="2215"/>
      <c r="CH230" s="2215"/>
      <c r="CI230" s="2215"/>
      <c r="CJ230" s="2215"/>
      <c r="CK230" s="2215"/>
      <c r="CL230" s="2215"/>
      <c r="CM230" s="2215"/>
      <c r="CN230" s="2215"/>
      <c r="CO230" s="2215"/>
      <c r="CP230" s="2215"/>
      <c r="CQ230" s="2215"/>
      <c r="CR230" s="2215"/>
      <c r="CS230" s="2215"/>
      <c r="CT230" s="2215"/>
      <c r="CU230" s="2215"/>
      <c r="CV230" s="2215"/>
      <c r="CW230" s="2215"/>
      <c r="CX230" s="2215"/>
      <c r="CY230" s="2215"/>
      <c r="CZ230" s="2215"/>
    </row>
    <row r="231" s="693" customFormat="true" ht="15" customHeight="true" x14ac:dyDescent="0.2">
      <c r="A231" s="869"/>
      <c r="B231" s="892"/>
      <c r="C231" s="790"/>
      <c r="D231" s="791"/>
      <c r="E231" s="791"/>
      <c r="F231" s="791"/>
      <c r="G231" s="846"/>
      <c r="H231" s="831"/>
      <c r="I231" s="791"/>
      <c r="J231" s="791"/>
      <c r="K231" s="791"/>
      <c r="L231" s="802"/>
      <c r="M231" s="816"/>
      <c r="N231" s="791"/>
      <c r="O231" s="791"/>
      <c r="P231" s="791"/>
      <c r="Q231" s="846"/>
      <c r="R231" s="831"/>
      <c r="S231" s="791"/>
      <c r="T231" s="791"/>
      <c r="U231" s="2109"/>
      <c r="V231" s="664"/>
      <c r="W231" s="664"/>
      <c r="X231" s="664"/>
      <c r="Y231" s="664"/>
      <c r="Z231" s="664"/>
      <c r="AA231" s="664"/>
      <c r="AB231" s="664"/>
      <c r="AC231" s="664"/>
      <c r="AD231" s="664"/>
      <c r="AE231" s="664"/>
      <c r="AF231" s="664"/>
      <c r="AG231" s="664"/>
      <c r="AH231" s="664"/>
      <c r="AI231" s="664"/>
      <c r="AJ231" s="664"/>
      <c r="AK231" s="664"/>
      <c r="AL231" s="664"/>
      <c r="AM231" s="664"/>
      <c r="AN231" s="664"/>
      <c r="AO231" s="664"/>
      <c r="AP231" s="664"/>
      <c r="AQ231" s="664"/>
      <c r="AR231" s="664"/>
      <c r="AS231" s="664"/>
      <c r="AT231" s="664"/>
      <c r="AU231" s="664"/>
      <c r="AV231" s="664"/>
      <c r="AW231" s="664"/>
      <c r="AX231" s="664"/>
      <c r="AY231" s="664"/>
      <c r="AZ231" s="216"/>
      <c r="BA231" s="699"/>
      <c r="BB231" s="161"/>
      <c r="BC231" s="345"/>
      <c r="BD231" s="309"/>
      <c r="BE231" s="309"/>
      <c r="BF231" s="309"/>
      <c r="BG231" s="346"/>
      <c r="BH231" s="354"/>
      <c r="BI231" s="309"/>
      <c r="BJ231" s="309"/>
      <c r="BK231" s="309"/>
      <c r="BL231" s="346"/>
      <c r="BM231" s="354"/>
      <c r="BN231" s="309"/>
      <c r="BO231" s="309"/>
      <c r="BP231" s="309"/>
      <c r="BQ231" s="346"/>
      <c r="BR231" s="354"/>
      <c r="BS231" s="309"/>
      <c r="BT231" s="309"/>
      <c r="BU231" s="2146"/>
      <c r="BV231" s="2217"/>
      <c r="BW231" s="2217"/>
      <c r="BX231" s="2217"/>
      <c r="BY231" s="2218"/>
      <c r="BZ231" s="2218"/>
      <c r="CA231" s="2218"/>
      <c r="CB231" s="2218"/>
      <c r="CC231" s="2218"/>
      <c r="CD231" s="2218"/>
      <c r="CE231" s="2218"/>
      <c r="CF231" s="2218"/>
      <c r="CG231" s="2218"/>
      <c r="CH231" s="2218"/>
      <c r="CI231" s="2218"/>
      <c r="CJ231" s="2218"/>
      <c r="CK231" s="2218"/>
      <c r="CL231" s="2218"/>
      <c r="CM231" s="2218"/>
      <c r="CN231" s="2218"/>
      <c r="CO231" s="2218"/>
      <c r="CP231" s="2218"/>
      <c r="CQ231" s="2218"/>
      <c r="CR231" s="2218"/>
      <c r="CS231" s="2218"/>
      <c r="CT231" s="2218"/>
      <c r="CU231" s="2218"/>
      <c r="CV231" s="2218"/>
      <c r="CW231" s="2218"/>
      <c r="CX231" s="2218"/>
      <c r="CY231" s="2218"/>
      <c r="CZ231" s="2218"/>
    </row>
    <row r="232" s="693" customFormat="true" ht="15" customHeight="true" x14ac:dyDescent="0.2">
      <c r="A232" s="870"/>
      <c r="B232" s="893"/>
      <c r="C232" s="792"/>
      <c r="D232" s="793"/>
      <c r="E232" s="793"/>
      <c r="F232" s="793"/>
      <c r="G232" s="847"/>
      <c r="H232" s="832"/>
      <c r="I232" s="793"/>
      <c r="J232" s="793"/>
      <c r="K232" s="793"/>
      <c r="L232" s="803"/>
      <c r="M232" s="817"/>
      <c r="N232" s="793"/>
      <c r="O232" s="793"/>
      <c r="P232" s="793"/>
      <c r="Q232" s="847"/>
      <c r="R232" s="832"/>
      <c r="S232" s="793"/>
      <c r="T232" s="793"/>
      <c r="U232" s="2110"/>
      <c r="V232" s="664"/>
      <c r="W232" s="664"/>
      <c r="X232" s="664"/>
      <c r="Y232" s="664"/>
      <c r="Z232" s="664"/>
      <c r="AA232" s="664"/>
      <c r="AB232" s="664"/>
      <c r="AC232" s="664"/>
      <c r="AD232" s="664"/>
      <c r="AE232" s="664"/>
      <c r="AF232" s="664"/>
      <c r="AG232" s="664"/>
      <c r="AH232" s="664"/>
      <c r="AI232" s="664"/>
      <c r="AJ232" s="664"/>
      <c r="AK232" s="664"/>
      <c r="AL232" s="664"/>
      <c r="AM232" s="664"/>
      <c r="AN232" s="664"/>
      <c r="AO232" s="664"/>
      <c r="AP232" s="664"/>
      <c r="AQ232" s="664"/>
      <c r="AR232" s="664"/>
      <c r="AS232" s="664"/>
      <c r="AT232" s="664"/>
      <c r="AU232" s="664"/>
      <c r="AV232" s="664"/>
      <c r="AW232" s="664"/>
      <c r="AX232" s="664"/>
      <c r="AY232" s="664"/>
      <c r="AZ232" s="216"/>
      <c r="BA232" s="477"/>
      <c r="BB232" s="161"/>
      <c r="BC232" s="345"/>
      <c r="BD232" s="309"/>
      <c r="BE232" s="309"/>
      <c r="BF232" s="309"/>
      <c r="BG232" s="346"/>
      <c r="BH232" s="354"/>
      <c r="BI232" s="309"/>
      <c r="BJ232" s="309"/>
      <c r="BK232" s="309"/>
      <c r="BL232" s="346"/>
      <c r="BM232" s="354"/>
      <c r="BN232" s="309"/>
      <c r="BO232" s="309"/>
      <c r="BP232" s="309"/>
      <c r="BQ232" s="346"/>
      <c r="BR232" s="354"/>
      <c r="BS232" s="309"/>
      <c r="BT232" s="309"/>
      <c r="BU232" s="2146"/>
      <c r="BV232" s="2217"/>
      <c r="BW232" s="2217"/>
      <c r="BX232" s="2217"/>
      <c r="BY232" s="2218"/>
      <c r="BZ232" s="2218"/>
      <c r="CA232" s="2218"/>
      <c r="CB232" s="2218"/>
      <c r="CC232" s="2218"/>
      <c r="CD232" s="2218"/>
      <c r="CE232" s="2218"/>
      <c r="CF232" s="2218"/>
      <c r="CG232" s="2218"/>
      <c r="CH232" s="2218"/>
      <c r="CI232" s="2218"/>
      <c r="CJ232" s="2218"/>
      <c r="CK232" s="2218"/>
      <c r="CL232" s="2218"/>
      <c r="CM232" s="2218"/>
      <c r="CN232" s="2218"/>
      <c r="CO232" s="2218"/>
      <c r="CP232" s="2218"/>
      <c r="CQ232" s="2218"/>
      <c r="CR232" s="2218"/>
      <c r="CS232" s="2218"/>
      <c r="CT232" s="2218"/>
      <c r="CU232" s="2218"/>
      <c r="CV232" s="2218"/>
      <c r="CW232" s="2218"/>
      <c r="CX232" s="2218"/>
      <c r="CY232" s="2218"/>
      <c r="CZ232" s="2218"/>
    </row>
    <row r="233" s="693" customFormat="true" ht="15" customHeight="true" x14ac:dyDescent="0.2">
      <c r="A233" s="871"/>
      <c r="B233" s="894"/>
      <c r="C233" s="1083"/>
      <c r="D233" s="1084"/>
      <c r="E233" s="1084"/>
      <c r="F233" s="1084"/>
      <c r="G233" s="1085"/>
      <c r="H233" s="1086"/>
      <c r="I233" s="1084"/>
      <c r="J233" s="1084"/>
      <c r="K233" s="1084"/>
      <c r="L233" s="1087"/>
      <c r="M233" s="1088"/>
      <c r="N233" s="1084"/>
      <c r="O233" s="1084"/>
      <c r="P233" s="1084"/>
      <c r="Q233" s="1085"/>
      <c r="R233" s="1086"/>
      <c r="S233" s="1084"/>
      <c r="T233" s="1084"/>
      <c r="U233" s="2111"/>
      <c r="V233" s="664"/>
      <c r="W233" s="664"/>
      <c r="X233" s="664"/>
      <c r="Y233" s="664"/>
      <c r="Z233" s="664"/>
      <c r="AA233" s="664"/>
      <c r="AB233" s="664"/>
      <c r="AC233" s="664"/>
      <c r="AD233" s="664"/>
      <c r="AE233" s="664"/>
      <c r="AF233" s="664"/>
      <c r="AG233" s="664"/>
      <c r="AH233" s="664"/>
      <c r="AI233" s="664"/>
      <c r="AJ233" s="664"/>
      <c r="AK233" s="664"/>
      <c r="AL233" s="664"/>
      <c r="AM233" s="664"/>
      <c r="AN233" s="664"/>
      <c r="AO233" s="664"/>
      <c r="AP233" s="664"/>
      <c r="AQ233" s="664"/>
      <c r="AR233" s="664"/>
      <c r="AS233" s="664"/>
      <c r="AT233" s="664"/>
      <c r="AU233" s="664"/>
      <c r="AV233" s="664"/>
      <c r="AW233" s="664"/>
      <c r="AX233" s="664"/>
      <c r="AY233" s="664"/>
      <c r="AZ233" s="216"/>
      <c r="BA233" s="477"/>
      <c r="BB233" s="161"/>
      <c r="BC233" s="345"/>
      <c r="BD233" s="309"/>
      <c r="BE233" s="309"/>
      <c r="BF233" s="309"/>
      <c r="BG233" s="346"/>
      <c r="BH233" s="354"/>
      <c r="BI233" s="309"/>
      <c r="BJ233" s="309"/>
      <c r="BK233" s="309"/>
      <c r="BL233" s="346"/>
      <c r="BM233" s="354"/>
      <c r="BN233" s="309"/>
      <c r="BO233" s="309"/>
      <c r="BP233" s="309"/>
      <c r="BQ233" s="346"/>
      <c r="BR233" s="354"/>
      <c r="BS233" s="309"/>
      <c r="BT233" s="309"/>
      <c r="BU233" s="2146"/>
      <c r="BV233" s="2217"/>
      <c r="BW233" s="2217"/>
      <c r="BX233" s="2217"/>
      <c r="BY233" s="2218"/>
      <c r="BZ233" s="2218"/>
      <c r="CA233" s="2218"/>
      <c r="CB233" s="2218"/>
      <c r="CC233" s="2218"/>
      <c r="CD233" s="2218"/>
      <c r="CE233" s="2218"/>
      <c r="CF233" s="2218"/>
      <c r="CG233" s="2218"/>
      <c r="CH233" s="2218"/>
      <c r="CI233" s="2218"/>
      <c r="CJ233" s="2218"/>
      <c r="CK233" s="2218"/>
      <c r="CL233" s="2218"/>
      <c r="CM233" s="2218"/>
      <c r="CN233" s="2218"/>
      <c r="CO233" s="2218"/>
      <c r="CP233" s="2218"/>
      <c r="CQ233" s="2218"/>
      <c r="CR233" s="2218"/>
      <c r="CS233" s="2218"/>
      <c r="CT233" s="2218"/>
      <c r="CU233" s="2218"/>
      <c r="CV233" s="2218"/>
      <c r="CW233" s="2218"/>
      <c r="CX233" s="2218"/>
      <c r="CY233" s="2218"/>
      <c r="CZ233" s="2218"/>
    </row>
    <row r="234" s="693" customFormat="true" ht="15" customHeight="true" x14ac:dyDescent="0.2">
      <c r="A234" s="872"/>
      <c r="B234" s="895"/>
      <c r="C234" s="1089"/>
      <c r="D234" s="1090"/>
      <c r="E234" s="1090"/>
      <c r="F234" s="1090"/>
      <c r="G234" s="1091"/>
      <c r="H234" s="1092"/>
      <c r="I234" s="1090"/>
      <c r="J234" s="1090"/>
      <c r="K234" s="1090"/>
      <c r="L234" s="1093"/>
      <c r="M234" s="1094"/>
      <c r="N234" s="1090"/>
      <c r="O234" s="1090"/>
      <c r="P234" s="1090"/>
      <c r="Q234" s="1091"/>
      <c r="R234" s="1092"/>
      <c r="S234" s="1090"/>
      <c r="T234" s="1090"/>
      <c r="U234" s="2112"/>
      <c r="V234" s="664"/>
      <c r="W234" s="664"/>
      <c r="X234" s="664"/>
      <c r="Y234" s="664"/>
      <c r="Z234" s="664"/>
      <c r="AA234" s="664"/>
      <c r="AB234" s="664"/>
      <c r="AC234" s="664"/>
      <c r="AD234" s="664"/>
      <c r="AE234" s="664"/>
      <c r="AF234" s="664"/>
      <c r="AG234" s="664"/>
      <c r="AH234" s="664"/>
      <c r="AI234" s="664"/>
      <c r="AJ234" s="664"/>
      <c r="AK234" s="664"/>
      <c r="AL234" s="664"/>
      <c r="AM234" s="664"/>
      <c r="AN234" s="664"/>
      <c r="AO234" s="664"/>
      <c r="AP234" s="664"/>
      <c r="AQ234" s="664"/>
      <c r="AR234" s="664"/>
      <c r="AS234" s="664"/>
      <c r="AT234" s="664"/>
      <c r="AU234" s="664"/>
      <c r="AV234" s="664"/>
      <c r="AW234" s="664"/>
      <c r="AX234" s="664"/>
      <c r="AY234" s="664"/>
      <c r="AZ234" s="216"/>
      <c r="BA234" s="477"/>
      <c r="BB234" s="161"/>
      <c r="BC234" s="345"/>
      <c r="BD234" s="309"/>
      <c r="BE234" s="309"/>
      <c r="BF234" s="309"/>
      <c r="BG234" s="346"/>
      <c r="BH234" s="354"/>
      <c r="BI234" s="309"/>
      <c r="BJ234" s="309"/>
      <c r="BK234" s="309"/>
      <c r="BL234" s="346"/>
      <c r="BM234" s="354"/>
      <c r="BN234" s="309"/>
      <c r="BO234" s="309"/>
      <c r="BP234" s="309"/>
      <c r="BQ234" s="346"/>
      <c r="BR234" s="354"/>
      <c r="BS234" s="309"/>
      <c r="BT234" s="309"/>
      <c r="BU234" s="2146"/>
      <c r="BV234" s="2217"/>
      <c r="BW234" s="2217"/>
      <c r="BX234" s="2217"/>
      <c r="BY234" s="2218"/>
      <c r="BZ234" s="2218"/>
      <c r="CA234" s="2218"/>
      <c r="CB234" s="2218"/>
      <c r="CC234" s="2218"/>
      <c r="CD234" s="2218"/>
      <c r="CE234" s="2218"/>
      <c r="CF234" s="2218"/>
      <c r="CG234" s="2218"/>
      <c r="CH234" s="2218"/>
      <c r="CI234" s="2218"/>
      <c r="CJ234" s="2218"/>
      <c r="CK234" s="2218"/>
      <c r="CL234" s="2218"/>
      <c r="CM234" s="2218"/>
      <c r="CN234" s="2218"/>
      <c r="CO234" s="2218"/>
      <c r="CP234" s="2218"/>
      <c r="CQ234" s="2218"/>
      <c r="CR234" s="2218"/>
      <c r="CS234" s="2218"/>
      <c r="CT234" s="2218"/>
      <c r="CU234" s="2218"/>
      <c r="CV234" s="2218"/>
      <c r="CW234" s="2218"/>
      <c r="CX234" s="2218"/>
      <c r="CY234" s="2218"/>
      <c r="CZ234" s="2218"/>
    </row>
    <row r="235" s="693" customFormat="true" ht="15" customHeight="true" x14ac:dyDescent="0.2">
      <c r="A235" s="872"/>
      <c r="B235" s="895"/>
      <c r="C235" s="1089"/>
      <c r="D235" s="1090"/>
      <c r="E235" s="1090"/>
      <c r="F235" s="1090"/>
      <c r="G235" s="1091"/>
      <c r="H235" s="1092"/>
      <c r="I235" s="1090"/>
      <c r="J235" s="1090"/>
      <c r="K235" s="1090"/>
      <c r="L235" s="1093"/>
      <c r="M235" s="1094"/>
      <c r="N235" s="1090"/>
      <c r="O235" s="1090"/>
      <c r="P235" s="1090"/>
      <c r="Q235" s="1091"/>
      <c r="R235" s="1092"/>
      <c r="S235" s="1090"/>
      <c r="T235" s="1090"/>
      <c r="U235" s="2112"/>
      <c r="V235" s="664"/>
      <c r="W235" s="664"/>
      <c r="X235" s="664"/>
      <c r="Y235" s="664"/>
      <c r="Z235" s="664"/>
      <c r="AA235" s="664"/>
      <c r="AB235" s="664"/>
      <c r="AC235" s="664"/>
      <c r="AD235" s="664"/>
      <c r="AE235" s="664"/>
      <c r="AF235" s="664"/>
      <c r="AG235" s="664"/>
      <c r="AH235" s="664"/>
      <c r="AI235" s="664"/>
      <c r="AJ235" s="664"/>
      <c r="AK235" s="664"/>
      <c r="AL235" s="664"/>
      <c r="AM235" s="664"/>
      <c r="AN235" s="664"/>
      <c r="AO235" s="664"/>
      <c r="AP235" s="664"/>
      <c r="AQ235" s="664"/>
      <c r="AR235" s="664"/>
      <c r="AS235" s="664"/>
      <c r="AT235" s="664"/>
      <c r="AU235" s="664"/>
      <c r="AV235" s="664"/>
      <c r="AW235" s="664"/>
      <c r="AX235" s="664"/>
      <c r="AY235" s="664"/>
      <c r="AZ235" s="216"/>
      <c r="BA235" s="477"/>
      <c r="BB235" s="161"/>
      <c r="BC235" s="345"/>
      <c r="BD235" s="309"/>
      <c r="BE235" s="309"/>
      <c r="BF235" s="309"/>
      <c r="BG235" s="346"/>
      <c r="BH235" s="354"/>
      <c r="BI235" s="309"/>
      <c r="BJ235" s="309"/>
      <c r="BK235" s="309"/>
      <c r="BL235" s="346"/>
      <c r="BM235" s="354"/>
      <c r="BN235" s="309"/>
      <c r="BO235" s="309"/>
      <c r="BP235" s="309"/>
      <c r="BQ235" s="346"/>
      <c r="BR235" s="354"/>
      <c r="BS235" s="309"/>
      <c r="BT235" s="309"/>
      <c r="BU235" s="2146"/>
      <c r="BV235" s="2217"/>
      <c r="BW235" s="2217"/>
      <c r="BX235" s="2217"/>
      <c r="BY235" s="2218"/>
      <c r="BZ235" s="2218"/>
      <c r="CA235" s="2218"/>
      <c r="CB235" s="2218"/>
      <c r="CC235" s="2218"/>
      <c r="CD235" s="2218"/>
      <c r="CE235" s="2218"/>
      <c r="CF235" s="2218"/>
      <c r="CG235" s="2218"/>
      <c r="CH235" s="2218"/>
      <c r="CI235" s="2218"/>
      <c r="CJ235" s="2218"/>
      <c r="CK235" s="2218"/>
      <c r="CL235" s="2218"/>
      <c r="CM235" s="2218"/>
      <c r="CN235" s="2218"/>
      <c r="CO235" s="2218"/>
      <c r="CP235" s="2218"/>
      <c r="CQ235" s="2218"/>
      <c r="CR235" s="2218"/>
      <c r="CS235" s="2218"/>
      <c r="CT235" s="2218"/>
      <c r="CU235" s="2218"/>
      <c r="CV235" s="2218"/>
      <c r="CW235" s="2218"/>
      <c r="CX235" s="2218"/>
      <c r="CY235" s="2218"/>
      <c r="CZ235" s="2218"/>
    </row>
    <row r="236" s="693" customFormat="true" ht="15" customHeight="true" x14ac:dyDescent="0.2">
      <c r="A236" s="872"/>
      <c r="B236" s="895"/>
      <c r="C236" s="1089"/>
      <c r="D236" s="1090"/>
      <c r="E236" s="1090"/>
      <c r="F236" s="1090"/>
      <c r="G236" s="1091"/>
      <c r="H236" s="1092"/>
      <c r="I236" s="1090"/>
      <c r="J236" s="1090"/>
      <c r="K236" s="1090"/>
      <c r="L236" s="1093"/>
      <c r="M236" s="1094"/>
      <c r="N236" s="1090"/>
      <c r="O236" s="1090"/>
      <c r="P236" s="1090"/>
      <c r="Q236" s="1091"/>
      <c r="R236" s="1092"/>
      <c r="S236" s="1090"/>
      <c r="T236" s="1090"/>
      <c r="U236" s="2112"/>
      <c r="V236" s="664"/>
      <c r="W236" s="664"/>
      <c r="X236" s="664"/>
      <c r="Y236" s="664"/>
      <c r="Z236" s="664"/>
      <c r="AA236" s="664"/>
      <c r="AB236" s="664"/>
      <c r="AC236" s="664"/>
      <c r="AD236" s="664"/>
      <c r="AE236" s="664"/>
      <c r="AF236" s="664"/>
      <c r="AG236" s="664"/>
      <c r="AH236" s="664"/>
      <c r="AI236" s="664"/>
      <c r="AJ236" s="664"/>
      <c r="AK236" s="664"/>
      <c r="AL236" s="664"/>
      <c r="AM236" s="664"/>
      <c r="AN236" s="664"/>
      <c r="AO236" s="664"/>
      <c r="AP236" s="664"/>
      <c r="AQ236" s="664"/>
      <c r="AR236" s="664"/>
      <c r="AS236" s="664"/>
      <c r="AT236" s="664"/>
      <c r="AU236" s="664"/>
      <c r="AV236" s="664"/>
      <c r="AW236" s="664"/>
      <c r="AX236" s="664"/>
      <c r="AY236" s="664"/>
      <c r="AZ236" s="216"/>
      <c r="BA236" s="477"/>
      <c r="BB236" s="161"/>
      <c r="BC236" s="345"/>
      <c r="BD236" s="309"/>
      <c r="BE236" s="309"/>
      <c r="BF236" s="309"/>
      <c r="BG236" s="346"/>
      <c r="BH236" s="354"/>
      <c r="BI236" s="309"/>
      <c r="BJ236" s="309"/>
      <c r="BK236" s="309"/>
      <c r="BL236" s="346"/>
      <c r="BM236" s="354"/>
      <c r="BN236" s="309"/>
      <c r="BO236" s="309"/>
      <c r="BP236" s="309"/>
      <c r="BQ236" s="346"/>
      <c r="BR236" s="354"/>
      <c r="BS236" s="309"/>
      <c r="BT236" s="309"/>
      <c r="BU236" s="2146"/>
      <c r="BV236" s="2217"/>
      <c r="BW236" s="2217"/>
      <c r="BX236" s="2217"/>
      <c r="BY236" s="2218"/>
      <c r="BZ236" s="2218"/>
      <c r="CA236" s="2218"/>
      <c r="CB236" s="2218"/>
      <c r="CC236" s="2218"/>
      <c r="CD236" s="2218"/>
      <c r="CE236" s="2218"/>
      <c r="CF236" s="2218"/>
      <c r="CG236" s="2218"/>
      <c r="CH236" s="2218"/>
      <c r="CI236" s="2218"/>
      <c r="CJ236" s="2218"/>
      <c r="CK236" s="2218"/>
      <c r="CL236" s="2218"/>
      <c r="CM236" s="2218"/>
      <c r="CN236" s="2218"/>
      <c r="CO236" s="2218"/>
      <c r="CP236" s="2218"/>
      <c r="CQ236" s="2218"/>
      <c r="CR236" s="2218"/>
      <c r="CS236" s="2218"/>
      <c r="CT236" s="2218"/>
      <c r="CU236" s="2218"/>
      <c r="CV236" s="2218"/>
      <c r="CW236" s="2218"/>
      <c r="CX236" s="2218"/>
      <c r="CY236" s="2218"/>
      <c r="CZ236" s="2218"/>
    </row>
    <row r="237" s="693" customFormat="true" ht="15" customHeight="true" x14ac:dyDescent="0.2">
      <c r="A237" s="872"/>
      <c r="B237" s="895"/>
      <c r="C237" s="1089"/>
      <c r="D237" s="1090"/>
      <c r="E237" s="1090"/>
      <c r="F237" s="1090"/>
      <c r="G237" s="1091"/>
      <c r="H237" s="1092"/>
      <c r="I237" s="1090"/>
      <c r="J237" s="1090"/>
      <c r="K237" s="1090"/>
      <c r="L237" s="1093"/>
      <c r="M237" s="1094"/>
      <c r="N237" s="1090"/>
      <c r="O237" s="1090"/>
      <c r="P237" s="1090"/>
      <c r="Q237" s="1091"/>
      <c r="R237" s="1092"/>
      <c r="S237" s="1090"/>
      <c r="T237" s="1090"/>
      <c r="U237" s="2112"/>
      <c r="V237" s="664"/>
      <c r="W237" s="664"/>
      <c r="X237" s="664"/>
      <c r="Y237" s="664"/>
      <c r="Z237" s="664"/>
      <c r="AA237" s="664"/>
      <c r="AB237" s="664"/>
      <c r="AC237" s="664"/>
      <c r="AD237" s="664"/>
      <c r="AE237" s="664"/>
      <c r="AF237" s="664"/>
      <c r="AG237" s="664"/>
      <c r="AH237" s="664"/>
      <c r="AI237" s="664"/>
      <c r="AJ237" s="664"/>
      <c r="AK237" s="664"/>
      <c r="AL237" s="664"/>
      <c r="AM237" s="664"/>
      <c r="AN237" s="664"/>
      <c r="AO237" s="664"/>
      <c r="AP237" s="664"/>
      <c r="AQ237" s="664"/>
      <c r="AR237" s="664"/>
      <c r="AS237" s="664"/>
      <c r="AT237" s="664"/>
      <c r="AU237" s="664"/>
      <c r="AV237" s="664"/>
      <c r="AW237" s="664"/>
      <c r="AX237" s="664"/>
      <c r="AY237" s="664"/>
      <c r="AZ237" s="216"/>
      <c r="BA237" s="477"/>
      <c r="BB237" s="161"/>
      <c r="BC237" s="345"/>
      <c r="BD237" s="309"/>
      <c r="BE237" s="309"/>
      <c r="BF237" s="309"/>
      <c r="BG237" s="346"/>
      <c r="BH237" s="354"/>
      <c r="BI237" s="309"/>
      <c r="BJ237" s="309"/>
      <c r="BK237" s="309"/>
      <c r="BL237" s="346"/>
      <c r="BM237" s="354"/>
      <c r="BN237" s="309"/>
      <c r="BO237" s="309"/>
      <c r="BP237" s="309"/>
      <c r="BQ237" s="346"/>
      <c r="BR237" s="354"/>
      <c r="BS237" s="309"/>
      <c r="BT237" s="309"/>
      <c r="BU237" s="2146"/>
      <c r="BV237" s="2217"/>
      <c r="BW237" s="2217"/>
      <c r="BX237" s="2217"/>
      <c r="BY237" s="2218"/>
      <c r="BZ237" s="2218"/>
      <c r="CA237" s="2218"/>
      <c r="CB237" s="2218"/>
      <c r="CC237" s="2218"/>
      <c r="CD237" s="2218"/>
      <c r="CE237" s="2218"/>
      <c r="CF237" s="2218"/>
      <c r="CG237" s="2218"/>
      <c r="CH237" s="2218"/>
      <c r="CI237" s="2218"/>
      <c r="CJ237" s="2218"/>
      <c r="CK237" s="2218"/>
      <c r="CL237" s="2218"/>
      <c r="CM237" s="2218"/>
      <c r="CN237" s="2218"/>
      <c r="CO237" s="2218"/>
      <c r="CP237" s="2218"/>
      <c r="CQ237" s="2218"/>
      <c r="CR237" s="2218"/>
      <c r="CS237" s="2218"/>
      <c r="CT237" s="2218"/>
      <c r="CU237" s="2218"/>
      <c r="CV237" s="2218"/>
      <c r="CW237" s="2218"/>
      <c r="CX237" s="2218"/>
      <c r="CY237" s="2218"/>
      <c r="CZ237" s="2218"/>
    </row>
    <row r="238" s="693" customFormat="true" ht="15" customHeight="true" x14ac:dyDescent="0.2">
      <c r="A238" s="872"/>
      <c r="B238" s="895"/>
      <c r="C238" s="1089"/>
      <c r="D238" s="1090"/>
      <c r="E238" s="1090"/>
      <c r="F238" s="1090"/>
      <c r="G238" s="1091"/>
      <c r="H238" s="1092"/>
      <c r="I238" s="1090"/>
      <c r="J238" s="1090"/>
      <c r="K238" s="1090"/>
      <c r="L238" s="1093"/>
      <c r="M238" s="1094"/>
      <c r="N238" s="1090"/>
      <c r="O238" s="1090"/>
      <c r="P238" s="1090"/>
      <c r="Q238" s="1091"/>
      <c r="R238" s="1092"/>
      <c r="S238" s="1090"/>
      <c r="T238" s="1090"/>
      <c r="U238" s="2112"/>
      <c r="V238" s="664"/>
      <c r="W238" s="664"/>
      <c r="X238" s="664"/>
      <c r="Y238" s="664"/>
      <c r="Z238" s="664"/>
      <c r="AA238" s="664"/>
      <c r="AB238" s="664"/>
      <c r="AC238" s="664"/>
      <c r="AD238" s="664"/>
      <c r="AE238" s="664"/>
      <c r="AF238" s="664"/>
      <c r="AG238" s="664"/>
      <c r="AH238" s="664"/>
      <c r="AI238" s="664"/>
      <c r="AJ238" s="664"/>
      <c r="AK238" s="664"/>
      <c r="AL238" s="664"/>
      <c r="AM238" s="664"/>
      <c r="AN238" s="664"/>
      <c r="AO238" s="664"/>
      <c r="AP238" s="664"/>
      <c r="AQ238" s="664"/>
      <c r="AR238" s="664"/>
      <c r="AS238" s="664"/>
      <c r="AT238" s="664"/>
      <c r="AU238" s="664"/>
      <c r="AV238" s="664"/>
      <c r="AW238" s="664"/>
      <c r="AX238" s="664"/>
      <c r="AY238" s="664"/>
      <c r="AZ238" s="216"/>
      <c r="BA238" s="477"/>
      <c r="BB238" s="161"/>
      <c r="BC238" s="345"/>
      <c r="BD238" s="309"/>
      <c r="BE238" s="309"/>
      <c r="BF238" s="309"/>
      <c r="BG238" s="346"/>
      <c r="BH238" s="354"/>
      <c r="BI238" s="309"/>
      <c r="BJ238" s="309"/>
      <c r="BK238" s="309"/>
      <c r="BL238" s="346"/>
      <c r="BM238" s="354"/>
      <c r="BN238" s="309"/>
      <c r="BO238" s="309"/>
      <c r="BP238" s="309"/>
      <c r="BQ238" s="346"/>
      <c r="BR238" s="354"/>
      <c r="BS238" s="309"/>
      <c r="BT238" s="309"/>
      <c r="BU238" s="2146"/>
      <c r="BV238" s="2217"/>
      <c r="BW238" s="2217"/>
      <c r="BX238" s="2217"/>
      <c r="BY238" s="2218"/>
      <c r="BZ238" s="2218"/>
      <c r="CA238" s="2218"/>
      <c r="CB238" s="2218"/>
      <c r="CC238" s="2218"/>
      <c r="CD238" s="2218"/>
      <c r="CE238" s="2218"/>
      <c r="CF238" s="2218"/>
      <c r="CG238" s="2218"/>
      <c r="CH238" s="2218"/>
      <c r="CI238" s="2218"/>
      <c r="CJ238" s="2218"/>
      <c r="CK238" s="2218"/>
      <c r="CL238" s="2218"/>
      <c r="CM238" s="2218"/>
      <c r="CN238" s="2218"/>
      <c r="CO238" s="2218"/>
      <c r="CP238" s="2218"/>
      <c r="CQ238" s="2218"/>
      <c r="CR238" s="2218"/>
      <c r="CS238" s="2218"/>
      <c r="CT238" s="2218"/>
      <c r="CU238" s="2218"/>
      <c r="CV238" s="2218"/>
      <c r="CW238" s="2218"/>
      <c r="CX238" s="2218"/>
      <c r="CY238" s="2218"/>
      <c r="CZ238" s="2218"/>
    </row>
    <row r="239" s="693" customFormat="true" ht="15" customHeight="true" x14ac:dyDescent="0.2">
      <c r="A239" s="872"/>
      <c r="B239" s="895"/>
      <c r="C239" s="1089"/>
      <c r="D239" s="1090"/>
      <c r="E239" s="1090"/>
      <c r="F239" s="1090"/>
      <c r="G239" s="1091"/>
      <c r="H239" s="1092"/>
      <c r="I239" s="1090"/>
      <c r="J239" s="1090"/>
      <c r="K239" s="1090"/>
      <c r="L239" s="1093"/>
      <c r="M239" s="1094"/>
      <c r="N239" s="1090"/>
      <c r="O239" s="1090"/>
      <c r="P239" s="1090"/>
      <c r="Q239" s="1091"/>
      <c r="R239" s="1092"/>
      <c r="S239" s="1090"/>
      <c r="T239" s="1090"/>
      <c r="U239" s="2112"/>
      <c r="V239" s="664"/>
      <c r="W239" s="664"/>
      <c r="X239" s="664"/>
      <c r="Y239" s="664"/>
      <c r="Z239" s="664"/>
      <c r="AA239" s="664"/>
      <c r="AB239" s="664"/>
      <c r="AC239" s="664"/>
      <c r="AD239" s="664"/>
      <c r="AE239" s="664"/>
      <c r="AF239" s="664"/>
      <c r="AG239" s="664"/>
      <c r="AH239" s="664"/>
      <c r="AI239" s="664"/>
      <c r="AJ239" s="664"/>
      <c r="AK239" s="664"/>
      <c r="AL239" s="664"/>
      <c r="AM239" s="664"/>
      <c r="AN239" s="664"/>
      <c r="AO239" s="664"/>
      <c r="AP239" s="664"/>
      <c r="AQ239" s="664"/>
      <c r="AR239" s="664"/>
      <c r="AS239" s="664"/>
      <c r="AT239" s="664"/>
      <c r="AU239" s="664"/>
      <c r="AV239" s="664"/>
      <c r="AW239" s="664"/>
      <c r="AX239" s="664"/>
      <c r="AY239" s="664"/>
      <c r="AZ239" s="216"/>
      <c r="BA239" s="477"/>
      <c r="BB239" s="161"/>
      <c r="BC239" s="345"/>
      <c r="BD239" s="309"/>
      <c r="BE239" s="309"/>
      <c r="BF239" s="309"/>
      <c r="BG239" s="346"/>
      <c r="BH239" s="354"/>
      <c r="BI239" s="309"/>
      <c r="BJ239" s="309"/>
      <c r="BK239" s="309"/>
      <c r="BL239" s="346"/>
      <c r="BM239" s="354"/>
      <c r="BN239" s="309"/>
      <c r="BO239" s="309"/>
      <c r="BP239" s="309"/>
      <c r="BQ239" s="346"/>
      <c r="BR239" s="354"/>
      <c r="BS239" s="309"/>
      <c r="BT239" s="309"/>
      <c r="BU239" s="2146"/>
      <c r="BV239" s="2217"/>
      <c r="BW239" s="2217"/>
      <c r="BX239" s="2217"/>
      <c r="BY239" s="2218"/>
      <c r="BZ239" s="2218"/>
      <c r="CA239" s="2218"/>
      <c r="CB239" s="2218"/>
      <c r="CC239" s="2218"/>
      <c r="CD239" s="2218"/>
      <c r="CE239" s="2218"/>
      <c r="CF239" s="2218"/>
      <c r="CG239" s="2218"/>
      <c r="CH239" s="2218"/>
      <c r="CI239" s="2218"/>
      <c r="CJ239" s="2218"/>
      <c r="CK239" s="2218"/>
      <c r="CL239" s="2218"/>
      <c r="CM239" s="2218"/>
      <c r="CN239" s="2218"/>
      <c r="CO239" s="2218"/>
      <c r="CP239" s="2218"/>
      <c r="CQ239" s="2218"/>
      <c r="CR239" s="2218"/>
      <c r="CS239" s="2218"/>
      <c r="CT239" s="2218"/>
      <c r="CU239" s="2218"/>
      <c r="CV239" s="2218"/>
      <c r="CW239" s="2218"/>
      <c r="CX239" s="2218"/>
      <c r="CY239" s="2218"/>
      <c r="CZ239" s="2218"/>
    </row>
    <row r="240" s="693" customFormat="true" ht="15" customHeight="true" x14ac:dyDescent="0.2">
      <c r="A240" s="872"/>
      <c r="B240" s="896"/>
      <c r="C240" s="1089"/>
      <c r="D240" s="1090"/>
      <c r="E240" s="1090"/>
      <c r="F240" s="1090"/>
      <c r="G240" s="1091"/>
      <c r="H240" s="1092"/>
      <c r="I240" s="1090"/>
      <c r="J240" s="1090"/>
      <c r="K240" s="1090"/>
      <c r="L240" s="1093"/>
      <c r="M240" s="1094"/>
      <c r="N240" s="1090"/>
      <c r="O240" s="1090"/>
      <c r="P240" s="1090"/>
      <c r="Q240" s="1091"/>
      <c r="R240" s="1092"/>
      <c r="S240" s="1090"/>
      <c r="T240" s="1090"/>
      <c r="U240" s="2112"/>
      <c r="V240" s="664"/>
      <c r="W240" s="664"/>
      <c r="X240" s="664"/>
      <c r="Y240" s="664"/>
      <c r="Z240" s="664"/>
      <c r="AA240" s="664"/>
      <c r="AB240" s="664"/>
      <c r="AC240" s="664"/>
      <c r="AD240" s="664"/>
      <c r="AE240" s="664"/>
      <c r="AF240" s="664"/>
      <c r="AG240" s="664"/>
      <c r="AH240" s="664"/>
      <c r="AI240" s="664"/>
      <c r="AJ240" s="664"/>
      <c r="AK240" s="664"/>
      <c r="AL240" s="664"/>
      <c r="AM240" s="664"/>
      <c r="AN240" s="664"/>
      <c r="AO240" s="664"/>
      <c r="AP240" s="664"/>
      <c r="AQ240" s="664"/>
      <c r="AR240" s="664"/>
      <c r="AS240" s="664"/>
      <c r="AT240" s="664"/>
      <c r="AU240" s="664"/>
      <c r="AV240" s="664"/>
      <c r="AW240" s="664"/>
      <c r="AX240" s="664"/>
      <c r="AY240" s="664"/>
      <c r="AZ240" s="216"/>
      <c r="BA240" s="477"/>
      <c r="BB240" s="161"/>
      <c r="BC240" s="345"/>
      <c r="BD240" s="309"/>
      <c r="BE240" s="309"/>
      <c r="BF240" s="309"/>
      <c r="BG240" s="346"/>
      <c r="BH240" s="354"/>
      <c r="BI240" s="309"/>
      <c r="BJ240" s="309"/>
      <c r="BK240" s="309"/>
      <c r="BL240" s="346"/>
      <c r="BM240" s="354"/>
      <c r="BN240" s="309"/>
      <c r="BO240" s="309"/>
      <c r="BP240" s="309"/>
      <c r="BQ240" s="346"/>
      <c r="BR240" s="354"/>
      <c r="BS240" s="309"/>
      <c r="BT240" s="309"/>
      <c r="BU240" s="2146"/>
      <c r="BV240" s="2217"/>
      <c r="BW240" s="2217"/>
      <c r="BX240" s="2217"/>
      <c r="BY240" s="2218"/>
      <c r="BZ240" s="2218"/>
      <c r="CA240" s="2218"/>
      <c r="CB240" s="2218"/>
      <c r="CC240" s="2218"/>
      <c r="CD240" s="2218"/>
      <c r="CE240" s="2218"/>
      <c r="CF240" s="2218"/>
      <c r="CG240" s="2218"/>
      <c r="CH240" s="2218"/>
      <c r="CI240" s="2218"/>
      <c r="CJ240" s="2218"/>
      <c r="CK240" s="2218"/>
      <c r="CL240" s="2218"/>
      <c r="CM240" s="2218"/>
      <c r="CN240" s="2218"/>
      <c r="CO240" s="2218"/>
      <c r="CP240" s="2218"/>
      <c r="CQ240" s="2218"/>
      <c r="CR240" s="2218"/>
      <c r="CS240" s="2218"/>
      <c r="CT240" s="2218"/>
      <c r="CU240" s="2218"/>
      <c r="CV240" s="2218"/>
      <c r="CW240" s="2218"/>
      <c r="CX240" s="2218"/>
      <c r="CY240" s="2218"/>
      <c r="CZ240" s="2218"/>
    </row>
    <row r="241" s="693" customFormat="true" ht="15" customHeight="true" x14ac:dyDescent="0.2">
      <c r="A241" s="873"/>
      <c r="B241" s="897"/>
      <c r="C241" s="1095"/>
      <c r="D241" s="1096"/>
      <c r="E241" s="1096"/>
      <c r="F241" s="1096"/>
      <c r="G241" s="1097"/>
      <c r="H241" s="1098"/>
      <c r="I241" s="1096"/>
      <c r="J241" s="1096"/>
      <c r="K241" s="1096"/>
      <c r="L241" s="1099"/>
      <c r="M241" s="1100"/>
      <c r="N241" s="1096"/>
      <c r="O241" s="1096"/>
      <c r="P241" s="1096"/>
      <c r="Q241" s="1097"/>
      <c r="R241" s="1098"/>
      <c r="S241" s="1096"/>
      <c r="T241" s="1096"/>
      <c r="U241" s="2113"/>
      <c r="V241" s="664"/>
      <c r="W241" s="664"/>
      <c r="X241" s="664"/>
      <c r="Y241" s="664"/>
      <c r="Z241" s="664"/>
      <c r="AA241" s="664"/>
      <c r="AB241" s="664"/>
      <c r="AC241" s="664"/>
      <c r="AD241" s="664"/>
      <c r="AE241" s="664"/>
      <c r="AF241" s="664"/>
      <c r="AG241" s="664"/>
      <c r="AH241" s="664"/>
      <c r="AI241" s="664"/>
      <c r="AJ241" s="664"/>
      <c r="AK241" s="664"/>
      <c r="AL241" s="664"/>
      <c r="AM241" s="664"/>
      <c r="AN241" s="664"/>
      <c r="AO241" s="664"/>
      <c r="AP241" s="664"/>
      <c r="AQ241" s="664"/>
      <c r="AR241" s="664"/>
      <c r="AS241" s="664"/>
      <c r="AT241" s="664"/>
      <c r="AU241" s="664"/>
      <c r="AV241" s="664"/>
      <c r="AW241" s="664"/>
      <c r="AX241" s="664"/>
      <c r="AY241" s="664"/>
      <c r="AZ241" s="216"/>
      <c r="BA241" s="477"/>
      <c r="BB241" s="161"/>
      <c r="BC241" s="345"/>
      <c r="BD241" s="309"/>
      <c r="BE241" s="309"/>
      <c r="BF241" s="309"/>
      <c r="BG241" s="346"/>
      <c r="BH241" s="354"/>
      <c r="BI241" s="309"/>
      <c r="BJ241" s="309"/>
      <c r="BK241" s="309"/>
      <c r="BL241" s="346"/>
      <c r="BM241" s="354"/>
      <c r="BN241" s="309"/>
      <c r="BO241" s="309"/>
      <c r="BP241" s="309"/>
      <c r="BQ241" s="346"/>
      <c r="BR241" s="354"/>
      <c r="BS241" s="309"/>
      <c r="BT241" s="309"/>
      <c r="BU241" s="2146"/>
      <c r="BV241" s="2217"/>
      <c r="BW241" s="2217"/>
      <c r="BX241" s="2217"/>
      <c r="BY241" s="2218"/>
      <c r="BZ241" s="2218"/>
      <c r="CA241" s="2218"/>
      <c r="CB241" s="2218"/>
      <c r="CC241" s="2218"/>
      <c r="CD241" s="2218"/>
      <c r="CE241" s="2218"/>
      <c r="CF241" s="2218"/>
      <c r="CG241" s="2218"/>
      <c r="CH241" s="2218"/>
      <c r="CI241" s="2218"/>
      <c r="CJ241" s="2218"/>
      <c r="CK241" s="2218"/>
      <c r="CL241" s="2218"/>
      <c r="CM241" s="2218"/>
      <c r="CN241" s="2218"/>
      <c r="CO241" s="2218"/>
      <c r="CP241" s="2218"/>
      <c r="CQ241" s="2218"/>
      <c r="CR241" s="2218"/>
      <c r="CS241" s="2218"/>
      <c r="CT241" s="2218"/>
      <c r="CU241" s="2218"/>
      <c r="CV241" s="2218"/>
      <c r="CW241" s="2218"/>
      <c r="CX241" s="2218"/>
      <c r="CY241" s="2218"/>
      <c r="CZ241" s="2218"/>
    </row>
    <row r="242" s="693" customFormat="true" ht="15" customHeight="true" x14ac:dyDescent="0.2">
      <c r="A242" s="768"/>
      <c r="B242" s="879"/>
      <c r="C242" s="972"/>
      <c r="D242" s="934"/>
      <c r="E242" s="934"/>
      <c r="F242" s="934"/>
      <c r="G242" s="935"/>
      <c r="H242" s="973"/>
      <c r="I242" s="934"/>
      <c r="J242" s="934"/>
      <c r="K242" s="934"/>
      <c r="L242" s="974"/>
      <c r="M242" s="972"/>
      <c r="N242" s="934"/>
      <c r="O242" s="934"/>
      <c r="P242" s="934"/>
      <c r="Q242" s="935"/>
      <c r="R242" s="973"/>
      <c r="S242" s="934"/>
      <c r="T242" s="934"/>
      <c r="U242" s="974"/>
      <c r="V242" s="664"/>
      <c r="W242" s="664"/>
      <c r="X242" s="664"/>
      <c r="Y242" s="664"/>
      <c r="Z242" s="664"/>
      <c r="AA242" s="664"/>
      <c r="AB242" s="664"/>
      <c r="AC242" s="664"/>
      <c r="AD242" s="664"/>
      <c r="AE242" s="664"/>
      <c r="AF242" s="664"/>
      <c r="AG242" s="664"/>
      <c r="AH242" s="664"/>
      <c r="AI242" s="664"/>
      <c r="AJ242" s="664"/>
      <c r="AK242" s="664"/>
      <c r="AL242" s="664"/>
      <c r="AM242" s="664"/>
      <c r="AN242" s="664"/>
      <c r="AO242" s="664"/>
      <c r="AP242" s="664"/>
      <c r="AQ242" s="664"/>
      <c r="AR242" s="664"/>
      <c r="AS242" s="664"/>
      <c r="AT242" s="664"/>
      <c r="AU242" s="664"/>
      <c r="AV242" s="664"/>
      <c r="AW242" s="664"/>
      <c r="AX242" s="664"/>
      <c r="AY242" s="664"/>
      <c r="AZ242" s="216"/>
      <c r="BA242" s="477"/>
      <c r="BB242" s="161"/>
      <c r="BC242" s="345"/>
      <c r="BD242" s="309"/>
      <c r="BE242" s="309"/>
      <c r="BF242" s="309"/>
      <c r="BG242" s="346"/>
      <c r="BH242" s="354"/>
      <c r="BI242" s="309"/>
      <c r="BJ242" s="309"/>
      <c r="BK242" s="309"/>
      <c r="BL242" s="346"/>
      <c r="BM242" s="354"/>
      <c r="BN242" s="309"/>
      <c r="BO242" s="309"/>
      <c r="BP242" s="309"/>
      <c r="BQ242" s="346"/>
      <c r="BR242" s="354"/>
      <c r="BS242" s="309"/>
      <c r="BT242" s="309"/>
      <c r="BU242" s="2146"/>
      <c r="BV242" s="2217"/>
      <c r="BW242" s="2217"/>
      <c r="BX242" s="2217"/>
      <c r="BY242" s="2218"/>
      <c r="BZ242" s="2218"/>
      <c r="CA242" s="2218"/>
      <c r="CB242" s="2218"/>
      <c r="CC242" s="2218"/>
      <c r="CD242" s="2218"/>
      <c r="CE242" s="2218"/>
      <c r="CF242" s="2218"/>
      <c r="CG242" s="2218"/>
      <c r="CH242" s="2218"/>
      <c r="CI242" s="2218"/>
      <c r="CJ242" s="2218"/>
      <c r="CK242" s="2218"/>
      <c r="CL242" s="2218"/>
      <c r="CM242" s="2218"/>
      <c r="CN242" s="2218"/>
      <c r="CO242" s="2218"/>
      <c r="CP242" s="2218"/>
      <c r="CQ242" s="2218"/>
      <c r="CR242" s="2218"/>
      <c r="CS242" s="2218"/>
      <c r="CT242" s="2218"/>
      <c r="CU242" s="2218"/>
      <c r="CV242" s="2218"/>
      <c r="CW242" s="2218"/>
      <c r="CX242" s="2218"/>
      <c r="CY242" s="2218"/>
      <c r="CZ242" s="2218"/>
    </row>
    <row r="243" s="693" customFormat="true" ht="15" customHeight="true" x14ac:dyDescent="0.2">
      <c r="A243" s="768"/>
      <c r="B243" s="879"/>
      <c r="C243" s="972"/>
      <c r="D243" s="934"/>
      <c r="E243" s="934"/>
      <c r="F243" s="934"/>
      <c r="G243" s="935"/>
      <c r="H243" s="973"/>
      <c r="I243" s="934"/>
      <c r="J243" s="934"/>
      <c r="K243" s="934"/>
      <c r="L243" s="974"/>
      <c r="M243" s="972"/>
      <c r="N243" s="934"/>
      <c r="O243" s="934"/>
      <c r="P243" s="934"/>
      <c r="Q243" s="935"/>
      <c r="R243" s="973"/>
      <c r="S243" s="934"/>
      <c r="T243" s="934"/>
      <c r="U243" s="974"/>
      <c r="V243" s="664"/>
      <c r="W243" s="664"/>
      <c r="X243" s="664"/>
      <c r="Y243" s="664"/>
      <c r="Z243" s="664"/>
      <c r="AA243" s="664"/>
      <c r="AB243" s="664"/>
      <c r="AC243" s="664"/>
      <c r="AD243" s="664"/>
      <c r="AE243" s="664"/>
      <c r="AF243" s="664"/>
      <c r="AG243" s="664"/>
      <c r="AH243" s="664"/>
      <c r="AI243" s="664"/>
      <c r="AJ243" s="664"/>
      <c r="AK243" s="664"/>
      <c r="AL243" s="664"/>
      <c r="AM243" s="664"/>
      <c r="AN243" s="664"/>
      <c r="AO243" s="664"/>
      <c r="AP243" s="664"/>
      <c r="AQ243" s="664"/>
      <c r="AR243" s="664"/>
      <c r="AS243" s="664"/>
      <c r="AT243" s="664"/>
      <c r="AU243" s="664"/>
      <c r="AV243" s="664"/>
      <c r="AW243" s="664"/>
      <c r="AX243" s="664"/>
      <c r="AY243" s="664"/>
      <c r="AZ243" s="216"/>
      <c r="BA243" s="477"/>
      <c r="BB243" s="161"/>
      <c r="BC243" s="345"/>
      <c r="BD243" s="309"/>
      <c r="BE243" s="309"/>
      <c r="BF243" s="309"/>
      <c r="BG243" s="346"/>
      <c r="BH243" s="354"/>
      <c r="BI243" s="309"/>
      <c r="BJ243" s="309"/>
      <c r="BK243" s="309"/>
      <c r="BL243" s="346"/>
      <c r="BM243" s="354"/>
      <c r="BN243" s="309"/>
      <c r="BO243" s="309"/>
      <c r="BP243" s="309"/>
      <c r="BQ243" s="346"/>
      <c r="BR243" s="354"/>
      <c r="BS243" s="309"/>
      <c r="BT243" s="309"/>
      <c r="BU243" s="2146"/>
      <c r="BV243" s="2217"/>
      <c r="BW243" s="2217"/>
      <c r="BX243" s="2217"/>
      <c r="BY243" s="2218"/>
      <c r="BZ243" s="2218"/>
      <c r="CA243" s="2218"/>
      <c r="CB243" s="2218"/>
      <c r="CC243" s="2218"/>
      <c r="CD243" s="2218"/>
      <c r="CE243" s="2218"/>
      <c r="CF243" s="2218"/>
      <c r="CG243" s="2218"/>
      <c r="CH243" s="2218"/>
      <c r="CI243" s="2218"/>
      <c r="CJ243" s="2218"/>
      <c r="CK243" s="2218"/>
      <c r="CL243" s="2218"/>
      <c r="CM243" s="2218"/>
      <c r="CN243" s="2218"/>
      <c r="CO243" s="2218"/>
      <c r="CP243" s="2218"/>
      <c r="CQ243" s="2218"/>
      <c r="CR243" s="2218"/>
      <c r="CS243" s="2218"/>
      <c r="CT243" s="2218"/>
      <c r="CU243" s="2218"/>
      <c r="CV243" s="2218"/>
      <c r="CW243" s="2218"/>
      <c r="CX243" s="2218"/>
      <c r="CY243" s="2218"/>
      <c r="CZ243" s="2218"/>
    </row>
    <row r="244" s="693" customFormat="true" ht="15" customHeight="true" x14ac:dyDescent="0.2">
      <c r="A244" s="768"/>
      <c r="B244" s="879"/>
      <c r="C244" s="972"/>
      <c r="D244" s="934"/>
      <c r="E244" s="934"/>
      <c r="F244" s="934"/>
      <c r="G244" s="935"/>
      <c r="H244" s="973"/>
      <c r="I244" s="934"/>
      <c r="J244" s="934"/>
      <c r="K244" s="934"/>
      <c r="L244" s="974"/>
      <c r="M244" s="972"/>
      <c r="N244" s="934"/>
      <c r="O244" s="934"/>
      <c r="P244" s="934"/>
      <c r="Q244" s="935"/>
      <c r="R244" s="973"/>
      <c r="S244" s="934"/>
      <c r="T244" s="934"/>
      <c r="U244" s="974"/>
      <c r="V244" s="664"/>
      <c r="W244" s="664"/>
      <c r="X244" s="664"/>
      <c r="Y244" s="664"/>
      <c r="Z244" s="664"/>
      <c r="AA244" s="664"/>
      <c r="AB244" s="664"/>
      <c r="AC244" s="664"/>
      <c r="AD244" s="664"/>
      <c r="AE244" s="664"/>
      <c r="AF244" s="664"/>
      <c r="AG244" s="664"/>
      <c r="AH244" s="664"/>
      <c r="AI244" s="664"/>
      <c r="AJ244" s="664"/>
      <c r="AK244" s="664"/>
      <c r="AL244" s="664"/>
      <c r="AM244" s="664"/>
      <c r="AN244" s="664"/>
      <c r="AO244" s="664"/>
      <c r="AP244" s="664"/>
      <c r="AQ244" s="664"/>
      <c r="AR244" s="664"/>
      <c r="AS244" s="664"/>
      <c r="AT244" s="664"/>
      <c r="AU244" s="664"/>
      <c r="AV244" s="664"/>
      <c r="AW244" s="664"/>
      <c r="AX244" s="664"/>
      <c r="AY244" s="664"/>
      <c r="AZ244" s="216"/>
      <c r="BA244" s="477"/>
      <c r="BB244" s="161"/>
      <c r="BC244" s="345"/>
      <c r="BD244" s="309"/>
      <c r="BE244" s="309"/>
      <c r="BF244" s="309"/>
      <c r="BG244" s="346"/>
      <c r="BH244" s="354"/>
      <c r="BI244" s="309"/>
      <c r="BJ244" s="309"/>
      <c r="BK244" s="309"/>
      <c r="BL244" s="346"/>
      <c r="BM244" s="354"/>
      <c r="BN244" s="309"/>
      <c r="BO244" s="309"/>
      <c r="BP244" s="309"/>
      <c r="BQ244" s="346"/>
      <c r="BR244" s="354"/>
      <c r="BS244" s="309"/>
      <c r="BT244" s="309"/>
      <c r="BU244" s="2146"/>
      <c r="BV244" s="2217"/>
      <c r="BW244" s="2217"/>
      <c r="BX244" s="2217"/>
      <c r="BY244" s="2218"/>
      <c r="BZ244" s="2218"/>
      <c r="CA244" s="2218"/>
      <c r="CB244" s="2218"/>
      <c r="CC244" s="2218"/>
      <c r="CD244" s="2218"/>
      <c r="CE244" s="2218"/>
      <c r="CF244" s="2218"/>
      <c r="CG244" s="2218"/>
      <c r="CH244" s="2218"/>
      <c r="CI244" s="2218"/>
      <c r="CJ244" s="2218"/>
      <c r="CK244" s="2218"/>
      <c r="CL244" s="2218"/>
      <c r="CM244" s="2218"/>
      <c r="CN244" s="2218"/>
      <c r="CO244" s="2218"/>
      <c r="CP244" s="2218"/>
      <c r="CQ244" s="2218"/>
      <c r="CR244" s="2218"/>
      <c r="CS244" s="2218"/>
      <c r="CT244" s="2218"/>
      <c r="CU244" s="2218"/>
      <c r="CV244" s="2218"/>
      <c r="CW244" s="2218"/>
      <c r="CX244" s="2218"/>
      <c r="CY244" s="2218"/>
      <c r="CZ244" s="2218"/>
    </row>
    <row r="245" s="693" customFormat="true" ht="15" customHeight="true" x14ac:dyDescent="0.2">
      <c r="A245" s="768"/>
      <c r="B245" s="879"/>
      <c r="C245" s="972"/>
      <c r="D245" s="934"/>
      <c r="E245" s="934"/>
      <c r="F245" s="934"/>
      <c r="G245" s="935"/>
      <c r="H245" s="973"/>
      <c r="I245" s="934"/>
      <c r="J245" s="934"/>
      <c r="K245" s="934"/>
      <c r="L245" s="974"/>
      <c r="M245" s="972"/>
      <c r="N245" s="934"/>
      <c r="O245" s="934"/>
      <c r="P245" s="934"/>
      <c r="Q245" s="935"/>
      <c r="R245" s="973"/>
      <c r="S245" s="934"/>
      <c r="T245" s="934"/>
      <c r="U245" s="974"/>
      <c r="V245" s="664"/>
      <c r="W245" s="664"/>
      <c r="X245" s="664"/>
      <c r="Y245" s="664"/>
      <c r="Z245" s="664"/>
      <c r="AA245" s="664"/>
      <c r="AB245" s="664"/>
      <c r="AC245" s="664"/>
      <c r="AD245" s="664"/>
      <c r="AE245" s="664"/>
      <c r="AF245" s="664"/>
      <c r="AG245" s="664"/>
      <c r="AH245" s="664"/>
      <c r="AI245" s="664"/>
      <c r="AJ245" s="664"/>
      <c r="AK245" s="664"/>
      <c r="AL245" s="664"/>
      <c r="AM245" s="664"/>
      <c r="AN245" s="664"/>
      <c r="AO245" s="664"/>
      <c r="AP245" s="664"/>
      <c r="AQ245" s="664"/>
      <c r="AR245" s="664"/>
      <c r="AS245" s="664"/>
      <c r="AT245" s="664"/>
      <c r="AU245" s="664"/>
      <c r="AV245" s="664"/>
      <c r="AW245" s="664"/>
      <c r="AX245" s="664"/>
      <c r="AY245" s="664"/>
      <c r="AZ245" s="216"/>
      <c r="BA245" s="477"/>
      <c r="BB245" s="161"/>
      <c r="BC245" s="345"/>
      <c r="BD245" s="309"/>
      <c r="BE245" s="309"/>
      <c r="BF245" s="309"/>
      <c r="BG245" s="346"/>
      <c r="BH245" s="354"/>
      <c r="BI245" s="309"/>
      <c r="BJ245" s="309"/>
      <c r="BK245" s="309"/>
      <c r="BL245" s="346"/>
      <c r="BM245" s="354"/>
      <c r="BN245" s="309"/>
      <c r="BO245" s="309"/>
      <c r="BP245" s="309"/>
      <c r="BQ245" s="346"/>
      <c r="BR245" s="354"/>
      <c r="BS245" s="309"/>
      <c r="BT245" s="309"/>
      <c r="BU245" s="2146"/>
      <c r="BV245" s="2217"/>
      <c r="BW245" s="2217"/>
      <c r="BX245" s="2217"/>
      <c r="BY245" s="2218"/>
      <c r="BZ245" s="2218"/>
      <c r="CA245" s="2218"/>
      <c r="CB245" s="2218"/>
      <c r="CC245" s="2218"/>
      <c r="CD245" s="2218"/>
      <c r="CE245" s="2218"/>
      <c r="CF245" s="2218"/>
      <c r="CG245" s="2218"/>
      <c r="CH245" s="2218"/>
      <c r="CI245" s="2218"/>
      <c r="CJ245" s="2218"/>
      <c r="CK245" s="2218"/>
      <c r="CL245" s="2218"/>
      <c r="CM245" s="2218"/>
      <c r="CN245" s="2218"/>
      <c r="CO245" s="2218"/>
      <c r="CP245" s="2218"/>
      <c r="CQ245" s="2218"/>
      <c r="CR245" s="2218"/>
      <c r="CS245" s="2218"/>
      <c r="CT245" s="2218"/>
      <c r="CU245" s="2218"/>
      <c r="CV245" s="2218"/>
      <c r="CW245" s="2218"/>
      <c r="CX245" s="2218"/>
      <c r="CY245" s="2218"/>
      <c r="CZ245" s="2218"/>
    </row>
    <row r="246" s="693" customFormat="true" ht="15" customHeight="true" x14ac:dyDescent="0.2">
      <c r="A246" s="768"/>
      <c r="B246" s="879"/>
      <c r="C246" s="972"/>
      <c r="D246" s="934"/>
      <c r="E246" s="934"/>
      <c r="F246" s="934"/>
      <c r="G246" s="935"/>
      <c r="H246" s="973"/>
      <c r="I246" s="934"/>
      <c r="J246" s="934"/>
      <c r="K246" s="934"/>
      <c r="L246" s="974"/>
      <c r="M246" s="972"/>
      <c r="N246" s="934"/>
      <c r="O246" s="934"/>
      <c r="P246" s="934"/>
      <c r="Q246" s="935"/>
      <c r="R246" s="973"/>
      <c r="S246" s="934"/>
      <c r="T246" s="934"/>
      <c r="U246" s="974"/>
      <c r="V246" s="664"/>
      <c r="W246" s="664"/>
      <c r="X246" s="664"/>
      <c r="Y246" s="664"/>
      <c r="Z246" s="664"/>
      <c r="AA246" s="664"/>
      <c r="AB246" s="664"/>
      <c r="AC246" s="664"/>
      <c r="AD246" s="664"/>
      <c r="AE246" s="664"/>
      <c r="AF246" s="664"/>
      <c r="AG246" s="664"/>
      <c r="AH246" s="664"/>
      <c r="AI246" s="664"/>
      <c r="AJ246" s="664"/>
      <c r="AK246" s="664"/>
      <c r="AL246" s="664"/>
      <c r="AM246" s="664"/>
      <c r="AN246" s="664"/>
      <c r="AO246" s="664"/>
      <c r="AP246" s="664"/>
      <c r="AQ246" s="664"/>
      <c r="AR246" s="664"/>
      <c r="AS246" s="664"/>
      <c r="AT246" s="664"/>
      <c r="AU246" s="664"/>
      <c r="AV246" s="664"/>
      <c r="AW246" s="664"/>
      <c r="AX246" s="664"/>
      <c r="AY246" s="664"/>
      <c r="AZ246" s="216"/>
      <c r="BA246" s="477"/>
      <c r="BB246" s="161"/>
      <c r="BC246" s="345"/>
      <c r="BD246" s="309"/>
      <c r="BE246" s="309"/>
      <c r="BF246" s="309"/>
      <c r="BG246" s="346"/>
      <c r="BH246" s="354"/>
      <c r="BI246" s="309"/>
      <c r="BJ246" s="309"/>
      <c r="BK246" s="309"/>
      <c r="BL246" s="346"/>
      <c r="BM246" s="354"/>
      <c r="BN246" s="309"/>
      <c r="BO246" s="309"/>
      <c r="BP246" s="309"/>
      <c r="BQ246" s="346"/>
      <c r="BR246" s="354"/>
      <c r="BS246" s="309"/>
      <c r="BT246" s="309"/>
      <c r="BU246" s="2146"/>
      <c r="BV246" s="2217"/>
      <c r="BW246" s="2217"/>
      <c r="BX246" s="2217"/>
      <c r="BY246" s="2218"/>
      <c r="BZ246" s="2218"/>
      <c r="CA246" s="2218"/>
      <c r="CB246" s="2218"/>
      <c r="CC246" s="2218"/>
      <c r="CD246" s="2218"/>
      <c r="CE246" s="2218"/>
      <c r="CF246" s="2218"/>
      <c r="CG246" s="2218"/>
      <c r="CH246" s="2218"/>
      <c r="CI246" s="2218"/>
      <c r="CJ246" s="2218"/>
      <c r="CK246" s="2218"/>
      <c r="CL246" s="2218"/>
      <c r="CM246" s="2218"/>
      <c r="CN246" s="2218"/>
      <c r="CO246" s="2218"/>
      <c r="CP246" s="2218"/>
      <c r="CQ246" s="2218"/>
      <c r="CR246" s="2218"/>
      <c r="CS246" s="2218"/>
      <c r="CT246" s="2218"/>
      <c r="CU246" s="2218"/>
      <c r="CV246" s="2218"/>
      <c r="CW246" s="2218"/>
      <c r="CX246" s="2218"/>
      <c r="CY246" s="2218"/>
      <c r="CZ246" s="2218"/>
    </row>
    <row r="247" s="693" customFormat="true" ht="15" customHeight="true" x14ac:dyDescent="0.2">
      <c r="A247" s="768"/>
      <c r="B247" s="879"/>
      <c r="C247" s="972"/>
      <c r="D247" s="934"/>
      <c r="E247" s="934"/>
      <c r="F247" s="934"/>
      <c r="G247" s="935"/>
      <c r="H247" s="973"/>
      <c r="I247" s="934"/>
      <c r="J247" s="934"/>
      <c r="K247" s="934"/>
      <c r="L247" s="974"/>
      <c r="M247" s="972"/>
      <c r="N247" s="934"/>
      <c r="O247" s="934"/>
      <c r="P247" s="934"/>
      <c r="Q247" s="935"/>
      <c r="R247" s="973"/>
      <c r="S247" s="934"/>
      <c r="T247" s="934"/>
      <c r="U247" s="974"/>
      <c r="V247" s="664"/>
      <c r="W247" s="664"/>
      <c r="X247" s="664"/>
      <c r="Y247" s="664"/>
      <c r="Z247" s="664"/>
      <c r="AA247" s="664"/>
      <c r="AB247" s="664"/>
      <c r="AC247" s="664"/>
      <c r="AD247" s="664"/>
      <c r="AE247" s="664"/>
      <c r="AF247" s="664"/>
      <c r="AG247" s="664"/>
      <c r="AH247" s="664"/>
      <c r="AI247" s="664"/>
      <c r="AJ247" s="664"/>
      <c r="AK247" s="664"/>
      <c r="AL247" s="664"/>
      <c r="AM247" s="664"/>
      <c r="AN247" s="664"/>
      <c r="AO247" s="664"/>
      <c r="AP247" s="664"/>
      <c r="AQ247" s="664"/>
      <c r="AR247" s="664"/>
      <c r="AS247" s="664"/>
      <c r="AT247" s="664"/>
      <c r="AU247" s="664"/>
      <c r="AV247" s="664"/>
      <c r="AW247" s="664"/>
      <c r="AX247" s="664"/>
      <c r="AY247" s="664"/>
      <c r="AZ247" s="216"/>
      <c r="BA247" s="477"/>
      <c r="BB247" s="161"/>
      <c r="BC247" s="345"/>
      <c r="BD247" s="309"/>
      <c r="BE247" s="309"/>
      <c r="BF247" s="309"/>
      <c r="BG247" s="346"/>
      <c r="BH247" s="354"/>
      <c r="BI247" s="309"/>
      <c r="BJ247" s="309"/>
      <c r="BK247" s="309"/>
      <c r="BL247" s="346"/>
      <c r="BM247" s="354"/>
      <c r="BN247" s="309"/>
      <c r="BO247" s="309"/>
      <c r="BP247" s="309"/>
      <c r="BQ247" s="346"/>
      <c r="BR247" s="354"/>
      <c r="BS247" s="309"/>
      <c r="BT247" s="309"/>
      <c r="BU247" s="2146"/>
      <c r="BV247" s="2217"/>
      <c r="BW247" s="2217"/>
      <c r="BX247" s="2217"/>
      <c r="BY247" s="2218"/>
      <c r="BZ247" s="2218"/>
      <c r="CA247" s="2218"/>
      <c r="CB247" s="2218"/>
      <c r="CC247" s="2218"/>
      <c r="CD247" s="2218"/>
      <c r="CE247" s="2218"/>
      <c r="CF247" s="2218"/>
      <c r="CG247" s="2218"/>
      <c r="CH247" s="2218"/>
      <c r="CI247" s="2218"/>
      <c r="CJ247" s="2218"/>
      <c r="CK247" s="2218"/>
      <c r="CL247" s="2218"/>
      <c r="CM247" s="2218"/>
      <c r="CN247" s="2218"/>
      <c r="CO247" s="2218"/>
      <c r="CP247" s="2218"/>
      <c r="CQ247" s="2218"/>
      <c r="CR247" s="2218"/>
      <c r="CS247" s="2218"/>
      <c r="CT247" s="2218"/>
      <c r="CU247" s="2218"/>
      <c r="CV247" s="2218"/>
      <c r="CW247" s="2218"/>
      <c r="CX247" s="2218"/>
      <c r="CY247" s="2218"/>
      <c r="CZ247" s="2218"/>
    </row>
    <row r="248" s="693" customFormat="true" ht="15" customHeight="true" x14ac:dyDescent="0.2">
      <c r="A248" s="772"/>
      <c r="B248" s="898"/>
      <c r="C248" s="1059"/>
      <c r="D248" s="985"/>
      <c r="E248" s="985"/>
      <c r="F248" s="985"/>
      <c r="G248" s="986"/>
      <c r="H248" s="1060"/>
      <c r="I248" s="985"/>
      <c r="J248" s="985"/>
      <c r="K248" s="985"/>
      <c r="L248" s="1061"/>
      <c r="M248" s="1059"/>
      <c r="N248" s="985"/>
      <c r="O248" s="985"/>
      <c r="P248" s="985"/>
      <c r="Q248" s="986"/>
      <c r="R248" s="1060"/>
      <c r="S248" s="985"/>
      <c r="T248" s="985"/>
      <c r="U248" s="1061"/>
      <c r="V248" s="664"/>
      <c r="W248" s="664"/>
      <c r="X248" s="664"/>
      <c r="Y248" s="664"/>
      <c r="Z248" s="664"/>
      <c r="AA248" s="664"/>
      <c r="AB248" s="664"/>
      <c r="AC248" s="664"/>
      <c r="AD248" s="664"/>
      <c r="AE248" s="664"/>
      <c r="AF248" s="664"/>
      <c r="AG248" s="664"/>
      <c r="AH248" s="664"/>
      <c r="AI248" s="664"/>
      <c r="AJ248" s="664"/>
      <c r="AK248" s="664"/>
      <c r="AL248" s="664"/>
      <c r="AM248" s="664"/>
      <c r="AN248" s="664"/>
      <c r="AO248" s="664"/>
      <c r="AP248" s="664"/>
      <c r="AQ248" s="664"/>
      <c r="AR248" s="664"/>
      <c r="AS248" s="664"/>
      <c r="AT248" s="664"/>
      <c r="AU248" s="664"/>
      <c r="AV248" s="664"/>
      <c r="AW248" s="664"/>
      <c r="AX248" s="664"/>
      <c r="AY248" s="664"/>
      <c r="AZ248" s="216"/>
      <c r="BA248" s="477"/>
      <c r="BB248" s="161"/>
      <c r="BC248" s="347"/>
      <c r="BD248" s="348"/>
      <c r="BE248" s="348"/>
      <c r="BF248" s="348"/>
      <c r="BG248" s="349"/>
      <c r="BH248" s="355"/>
      <c r="BI248" s="348"/>
      <c r="BJ248" s="348"/>
      <c r="BK248" s="348"/>
      <c r="BL248" s="349"/>
      <c r="BM248" s="355"/>
      <c r="BN248" s="348"/>
      <c r="BO248" s="348"/>
      <c r="BP248" s="348"/>
      <c r="BQ248" s="349"/>
      <c r="BR248" s="355"/>
      <c r="BS248" s="348"/>
      <c r="BT248" s="348"/>
      <c r="BU248" s="2147"/>
      <c r="BV248" s="2217"/>
      <c r="BW248" s="2217"/>
      <c r="BX248" s="2217"/>
      <c r="BY248" s="2218"/>
      <c r="BZ248" s="2218"/>
      <c r="CA248" s="2218"/>
      <c r="CB248" s="2218"/>
      <c r="CC248" s="2218"/>
      <c r="CD248" s="2218"/>
      <c r="CE248" s="2218"/>
      <c r="CF248" s="2218"/>
      <c r="CG248" s="2218"/>
      <c r="CH248" s="2218"/>
      <c r="CI248" s="2218"/>
      <c r="CJ248" s="2218"/>
      <c r="CK248" s="2218"/>
      <c r="CL248" s="2218"/>
      <c r="CM248" s="2218"/>
      <c r="CN248" s="2218"/>
      <c r="CO248" s="2218"/>
      <c r="CP248" s="2218"/>
      <c r="CQ248" s="2218"/>
      <c r="CR248" s="2218"/>
      <c r="CS248" s="2218"/>
      <c r="CT248" s="2218"/>
      <c r="CU248" s="2218"/>
      <c r="CV248" s="2218"/>
      <c r="CW248" s="2218"/>
      <c r="CX248" s="2218"/>
      <c r="CY248" s="2218"/>
      <c r="CZ248" s="2218"/>
    </row>
    <row r="249" s="693" customFormat="true" ht="250.15" customHeight="true" x14ac:dyDescent="0.2">
      <c r="B249" s="694"/>
      <c r="V249" s="216"/>
      <c r="W249" s="216"/>
      <c r="X249" s="216"/>
      <c r="Y249" s="216"/>
      <c r="Z249" s="216"/>
      <c r="AA249" s="216"/>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2"/>
      <c r="BV249" s="215"/>
      <c r="BW249" s="215"/>
      <c r="BX249" s="215"/>
      <c r="BY249" s="215"/>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2"/>
      <c r="V250" s="211"/>
      <c r="W250" s="211"/>
      <c r="X250" s="211"/>
      <c r="Y250" s="211"/>
      <c r="Z250" s="211"/>
      <c r="AA250" s="211"/>
      <c r="AB250" s="211"/>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472"/>
      <c r="BB250" s="238"/>
      <c r="BC250" s="472"/>
      <c r="BD250" s="472"/>
      <c r="BE250" s="472"/>
      <c r="BF250" s="472"/>
      <c r="BG250" s="472"/>
      <c r="BH250" s="472"/>
      <c r="BI250" s="472"/>
      <c r="BJ250" s="472"/>
      <c r="BK250" s="472"/>
      <c r="BL250" s="472"/>
      <c r="BM250" s="472"/>
      <c r="BN250" s="472"/>
      <c r="BO250" s="472"/>
      <c r="BP250" s="472"/>
      <c r="BQ250" s="472"/>
      <c r="BR250" s="472"/>
      <c r="BS250" s="472"/>
      <c r="BT250" s="472"/>
      <c r="BU250" s="472"/>
      <c r="BV250" s="211"/>
      <c r="BW250" s="211"/>
      <c r="BX250" s="211"/>
      <c r="BY250" s="211"/>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2"/>
      <c r="V251" s="211"/>
      <c r="W251" s="211"/>
      <c r="X251" s="211"/>
      <c r="Y251" s="211"/>
      <c r="Z251" s="211"/>
      <c r="AA251" s="211"/>
      <c r="AB251" s="211"/>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472"/>
      <c r="BB251" s="238"/>
      <c r="BC251" s="472"/>
      <c r="BD251" s="472"/>
      <c r="BE251" s="472"/>
      <c r="BF251" s="472"/>
      <c r="BG251" s="472"/>
      <c r="BH251" s="472"/>
      <c r="BI251" s="472"/>
      <c r="BJ251" s="472"/>
      <c r="BK251" s="472"/>
      <c r="BL251" s="472"/>
      <c r="BM251" s="472"/>
      <c r="BN251" s="472"/>
      <c r="BO251" s="472"/>
      <c r="BP251" s="472"/>
      <c r="BQ251" s="472"/>
      <c r="BR251" s="472"/>
      <c r="BS251" s="472"/>
      <c r="BT251" s="472"/>
      <c r="BU251" s="472"/>
      <c r="BV251" s="211"/>
      <c r="BW251" s="211"/>
      <c r="BX251" s="211"/>
      <c r="BY251" s="211"/>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2"/>
      <c r="V252" s="211"/>
      <c r="W252" s="211"/>
      <c r="X252" s="211"/>
      <c r="Y252" s="211"/>
      <c r="Z252" s="211"/>
      <c r="AA252" s="211"/>
      <c r="AB252" s="211"/>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472"/>
      <c r="BB252" s="238"/>
      <c r="BC252" s="472"/>
      <c r="BD252" s="472"/>
      <c r="BE252" s="472"/>
      <c r="BF252" s="472"/>
      <c r="BG252" s="472"/>
      <c r="BH252" s="472"/>
      <c r="BI252" s="472"/>
      <c r="BJ252" s="472"/>
      <c r="BK252" s="472"/>
      <c r="BL252" s="472"/>
      <c r="BM252" s="472"/>
      <c r="BN252" s="472"/>
      <c r="BO252" s="472"/>
      <c r="BP252" s="472"/>
      <c r="BQ252" s="472"/>
      <c r="BR252" s="472"/>
      <c r="BS252" s="472"/>
      <c r="BT252" s="472"/>
      <c r="BU252" s="472"/>
      <c r="BV252" s="211"/>
      <c r="BW252" s="211"/>
      <c r="BX252" s="211"/>
      <c r="BY252" s="211"/>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2"/>
      <c r="V253" s="211"/>
      <c r="W253" s="211"/>
      <c r="X253" s="211"/>
      <c r="Y253" s="211"/>
      <c r="Z253" s="211"/>
      <c r="AA253" s="211"/>
      <c r="AB253" s="211"/>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472"/>
      <c r="BB253" s="238"/>
      <c r="BC253" s="472"/>
      <c r="BD253" s="472"/>
      <c r="BE253" s="472"/>
      <c r="BF253" s="472"/>
      <c r="BG253" s="472"/>
      <c r="BH253" s="472"/>
      <c r="BI253" s="472"/>
      <c r="BJ253" s="472"/>
      <c r="BK253" s="472"/>
      <c r="BL253" s="472"/>
      <c r="BM253" s="472"/>
      <c r="BN253" s="472"/>
      <c r="BO253" s="472"/>
      <c r="BP253" s="472"/>
      <c r="BQ253" s="472"/>
      <c r="BR253" s="472"/>
      <c r="BS253" s="472"/>
      <c r="BT253" s="472"/>
      <c r="BU253" s="472"/>
      <c r="BV253" s="211"/>
      <c r="BW253" s="211"/>
      <c r="BX253" s="211"/>
      <c r="BY253" s="211"/>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2"/>
      <c r="V254" s="211"/>
      <c r="W254" s="211"/>
      <c r="X254" s="211"/>
      <c r="Y254" s="211"/>
      <c r="Z254" s="211"/>
      <c r="AA254" s="211"/>
      <c r="AB254" s="211"/>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472"/>
      <c r="BB254" s="238"/>
      <c r="BC254" s="472"/>
      <c r="BD254" s="472"/>
      <c r="BE254" s="472"/>
      <c r="BF254" s="472"/>
      <c r="BG254" s="472"/>
      <c r="BH254" s="472"/>
      <c r="BI254" s="472"/>
      <c r="BJ254" s="472"/>
      <c r="BK254" s="472"/>
      <c r="BL254" s="472"/>
      <c r="BM254" s="472"/>
      <c r="BN254" s="472"/>
      <c r="BO254" s="472"/>
      <c r="BP254" s="472"/>
      <c r="BQ254" s="472"/>
      <c r="BR254" s="472"/>
      <c r="BS254" s="472"/>
      <c r="BT254" s="472"/>
      <c r="BU254" s="472"/>
      <c r="BV254" s="211"/>
      <c r="BW254" s="211"/>
      <c r="BX254" s="211"/>
      <c r="BY254" s="211"/>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2"/>
      <c r="V255" s="211"/>
      <c r="W255" s="211"/>
      <c r="X255" s="211"/>
      <c r="Y255" s="211"/>
      <c r="Z255" s="211"/>
      <c r="AA255" s="211"/>
      <c r="AB255" s="211"/>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472"/>
      <c r="BB255" s="238"/>
      <c r="BC255" s="472"/>
      <c r="BD255" s="472"/>
      <c r="BE255" s="472"/>
      <c r="BF255" s="472"/>
      <c r="BG255" s="472"/>
      <c r="BH255" s="472"/>
      <c r="BI255" s="472"/>
      <c r="BJ255" s="472"/>
      <c r="BK255" s="472"/>
      <c r="BL255" s="472"/>
      <c r="BM255" s="472"/>
      <c r="BN255" s="472"/>
      <c r="BO255" s="472"/>
      <c r="BP255" s="472"/>
      <c r="BQ255" s="472"/>
      <c r="BR255" s="472"/>
      <c r="BS255" s="472"/>
      <c r="BT255" s="472"/>
      <c r="BU255" s="472"/>
      <c r="BV255" s="211"/>
      <c r="BW255" s="211"/>
      <c r="BX255" s="211"/>
      <c r="BY255" s="211"/>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2"/>
      <c r="V256" s="211"/>
      <c r="W256" s="211"/>
      <c r="X256" s="211"/>
      <c r="Y256" s="211"/>
      <c r="Z256" s="211"/>
      <c r="AA256" s="211"/>
      <c r="AB256" s="211"/>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472"/>
      <c r="BB256" s="238"/>
      <c r="BC256" s="472"/>
      <c r="BD256" s="472"/>
      <c r="BE256" s="472"/>
      <c r="BF256" s="472"/>
      <c r="BG256" s="472"/>
      <c r="BH256" s="472"/>
      <c r="BI256" s="472"/>
      <c r="BJ256" s="472"/>
      <c r="BK256" s="472"/>
      <c r="BL256" s="472"/>
      <c r="BM256" s="472"/>
      <c r="BN256" s="472"/>
      <c r="BO256" s="472"/>
      <c r="BP256" s="472"/>
      <c r="BQ256" s="472"/>
      <c r="BR256" s="472"/>
      <c r="BS256" s="472"/>
      <c r="BT256" s="472"/>
      <c r="BU256" s="472"/>
      <c r="BV256" s="211"/>
      <c r="BW256" s="211"/>
      <c r="BX256" s="211"/>
      <c r="BY256" s="211"/>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2"/>
      <c r="V257" s="211"/>
      <c r="W257" s="211"/>
      <c r="X257" s="211"/>
      <c r="Y257" s="211"/>
      <c r="Z257" s="211"/>
      <c r="AA257" s="211"/>
      <c r="AB257" s="211"/>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472"/>
      <c r="BB257" s="238"/>
      <c r="BC257" s="472"/>
      <c r="BD257" s="472"/>
      <c r="BE257" s="472"/>
      <c r="BF257" s="472"/>
      <c r="BG257" s="472"/>
      <c r="BH257" s="472"/>
      <c r="BI257" s="472"/>
      <c r="BJ257" s="472"/>
      <c r="BK257" s="472"/>
      <c r="BL257" s="472"/>
      <c r="BM257" s="472"/>
      <c r="BN257" s="472"/>
      <c r="BO257" s="472"/>
      <c r="BP257" s="472"/>
      <c r="BQ257" s="472"/>
      <c r="BR257" s="472"/>
      <c r="BS257" s="472"/>
      <c r="BT257" s="472"/>
      <c r="BU257" s="472"/>
      <c r="BV257" s="211"/>
      <c r="BW257" s="211"/>
      <c r="BX257" s="211"/>
      <c r="BY257" s="211"/>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2"/>
      <c r="V258" s="211"/>
      <c r="W258" s="211"/>
      <c r="X258" s="211"/>
      <c r="Y258" s="211"/>
      <c r="Z258" s="211"/>
      <c r="AA258" s="211"/>
      <c r="AB258" s="211"/>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472"/>
      <c r="BB258" s="238"/>
      <c r="BC258" s="472"/>
      <c r="BD258" s="472"/>
      <c r="BE258" s="472"/>
      <c r="BF258" s="472"/>
      <c r="BG258" s="472"/>
      <c r="BH258" s="472"/>
      <c r="BI258" s="472"/>
      <c r="BJ258" s="472"/>
      <c r="BK258" s="472"/>
      <c r="BL258" s="472"/>
      <c r="BM258" s="472"/>
      <c r="BN258" s="472"/>
      <c r="BO258" s="472"/>
      <c r="BP258" s="472"/>
      <c r="BQ258" s="472"/>
      <c r="BR258" s="472"/>
      <c r="BS258" s="472"/>
      <c r="BT258" s="472"/>
      <c r="BU258" s="472"/>
      <c r="BV258" s="211"/>
      <c r="BW258" s="211"/>
      <c r="BX258" s="211"/>
      <c r="BY258" s="211"/>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693" customFormat="true" ht="15" customHeight="true" x14ac:dyDescent="0.2">
      <c r="B259" s="694"/>
      <c r="V259" s="216"/>
      <c r="W259" s="216"/>
      <c r="X259" s="216"/>
      <c r="Y259" s="216"/>
      <c r="Z259" s="216"/>
      <c r="AA259" s="216"/>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127</v>
      </c>
      <c r="BB259" s="137" t="s">
        <v>84</v>
      </c>
      <c r="BC259" s="2631" t="s">
        <v>113</v>
      </c>
      <c r="BD259" s="2632"/>
      <c r="BE259" s="2632"/>
      <c r="BF259" s="2632"/>
      <c r="BG259" s="2633"/>
      <c r="BH259" s="2634" t="s">
        <v>38</v>
      </c>
      <c r="BI259" s="2632"/>
      <c r="BJ259" s="2632"/>
      <c r="BK259" s="2632"/>
      <c r="BL259" s="2633"/>
      <c r="BM259" s="2634" t="s">
        <v>37</v>
      </c>
      <c r="BN259" s="2632"/>
      <c r="BO259" s="2632"/>
      <c r="BP259" s="2632"/>
      <c r="BQ259" s="2635"/>
      <c r="BR259" s="2058" t="s">
        <v>137</v>
      </c>
      <c r="BS259" s="2059"/>
      <c r="BT259" s="2059"/>
      <c r="BU259" s="2059"/>
      <c r="BV259" s="2219"/>
      <c r="BW259" s="2219"/>
      <c r="BX259" s="2219"/>
      <c r="BY259" s="2220"/>
      <c r="BZ259" s="215"/>
      <c r="CA259" s="215"/>
      <c r="CB259" s="215"/>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693" customFormat="true" ht="24" x14ac:dyDescent="0.2">
      <c r="B260" s="694"/>
      <c r="V260" s="216"/>
      <c r="W260" s="216"/>
      <c r="X260" s="216"/>
      <c r="Y260" s="216"/>
      <c r="Z260" s="216"/>
      <c r="AA260" s="216"/>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117</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285</v>
      </c>
      <c r="BS260" s="178" t="s">
        <v>231</v>
      </c>
      <c r="BT260" s="178" t="s">
        <v>286</v>
      </c>
      <c r="BU260" s="2148" t="s">
        <v>287</v>
      </c>
      <c r="BV260" s="2221"/>
      <c r="BW260" s="2221"/>
      <c r="BX260" s="2221"/>
      <c r="BY260" s="2222"/>
      <c r="BZ260" s="2222"/>
      <c r="CA260" s="2222"/>
      <c r="CB260" s="2222"/>
      <c r="CC260" s="2222"/>
      <c r="CD260" s="2222"/>
      <c r="CE260" s="2222"/>
      <c r="CF260" s="2222"/>
      <c r="CG260" s="2222"/>
      <c r="CH260" s="2222"/>
      <c r="CI260" s="2222"/>
      <c r="CJ260" s="2222"/>
      <c r="CK260" s="2222"/>
      <c r="CL260" s="2222"/>
      <c r="CM260" s="2222"/>
      <c r="CN260" s="2222"/>
      <c r="CO260" s="2222"/>
      <c r="CP260" s="2222"/>
      <c r="CQ260" s="2222"/>
      <c r="CR260" s="2222"/>
      <c r="CS260" s="2222"/>
      <c r="CT260" s="2222"/>
      <c r="CU260" s="2222"/>
      <c r="CV260" s="2222"/>
      <c r="CW260" s="2222"/>
      <c r="CX260" s="2222"/>
      <c r="CY260" s="2222"/>
      <c r="CZ260" s="2222"/>
    </row>
    <row r="261" s="693" customFormat="true" ht="15" customHeight="true" x14ac:dyDescent="0.2">
      <c r="B261" s="694"/>
      <c r="V261" s="216"/>
      <c r="W261" s="216"/>
      <c r="X261" s="216"/>
      <c r="Y261" s="216"/>
      <c r="Z261" s="216"/>
      <c r="AA261" s="216"/>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643" t="s">
        <v>72</v>
      </c>
      <c r="BB261" s="294" t="s">
        <v>49</v>
      </c>
      <c r="BC261" s="1211" t="s">
        <v>35</v>
      </c>
      <c r="BD261" s="1231" t="s">
        <v>35</v>
      </c>
      <c r="BE261" s="1231" t="s">
        <v>35</v>
      </c>
      <c r="BF261" s="1231" t="s">
        <v>35</v>
      </c>
      <c r="BG261" s="1252" t="s">
        <v>35</v>
      </c>
      <c r="BH261" s="1273" t="s">
        <v>35</v>
      </c>
      <c r="BI261" s="1231" t="s">
        <v>35</v>
      </c>
      <c r="BJ261" s="1231" t="s">
        <v>35</v>
      </c>
      <c r="BK261" s="1231" t="s">
        <v>35</v>
      </c>
      <c r="BL261" s="1252" t="s">
        <v>35</v>
      </c>
      <c r="BM261" s="1273" t="s">
        <v>35</v>
      </c>
      <c r="BN261" s="1231" t="s">
        <v>35</v>
      </c>
      <c r="BO261" s="1231" t="s">
        <v>35</v>
      </c>
      <c r="BP261" s="1231" t="s">
        <v>35</v>
      </c>
      <c r="BQ261" s="1252" t="s">
        <v>35</v>
      </c>
      <c r="BR261" s="1273" t="s">
        <v>35</v>
      </c>
      <c r="BS261" s="1231" t="s">
        <v>35</v>
      </c>
      <c r="BT261" s="1231" t="s">
        <v>35</v>
      </c>
      <c r="BU261" s="2149" t="s">
        <v>35</v>
      </c>
      <c r="BV261" s="2223"/>
      <c r="BW261" s="2223"/>
      <c r="BX261" s="2223"/>
      <c r="BY261" s="2224"/>
      <c r="BZ261" s="2224"/>
      <c r="CA261" s="2224"/>
      <c r="CB261" s="2224"/>
      <c r="CC261" s="2224"/>
      <c r="CD261" s="2224"/>
      <c r="CE261" s="2224"/>
      <c r="CF261" s="2224"/>
      <c r="CG261" s="2224"/>
      <c r="CH261" s="2224"/>
      <c r="CI261" s="2224"/>
      <c r="CJ261" s="2224"/>
      <c r="CK261" s="2224"/>
      <c r="CL261" s="2224"/>
      <c r="CM261" s="2224"/>
      <c r="CN261" s="2224"/>
      <c r="CO261" s="2224"/>
      <c r="CP261" s="2224"/>
      <c r="CQ261" s="2224"/>
      <c r="CR261" s="2224"/>
      <c r="CS261" s="2224"/>
      <c r="CT261" s="2224"/>
      <c r="CU261" s="2224"/>
      <c r="CV261" s="2224"/>
      <c r="CW261" s="2224"/>
      <c r="CX261" s="2224"/>
      <c r="CY261" s="2224"/>
      <c r="CZ261" s="2224"/>
    </row>
    <row r="262" s="693" customFormat="true" ht="15" customHeight="true" x14ac:dyDescent="0.2">
      <c r="B262" s="694"/>
      <c r="V262" s="216"/>
      <c r="W262" s="216"/>
      <c r="X262" s="216"/>
      <c r="Y262" s="216"/>
      <c r="Z262" s="216"/>
      <c r="AA262" s="216"/>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644"/>
      <c r="BB262" s="295" t="s">
        <v>48</v>
      </c>
      <c r="BC262" s="1212" t="s">
        <v>35</v>
      </c>
      <c r="BD262" s="1232" t="s">
        <v>35</v>
      </c>
      <c r="BE262" s="1232" t="s">
        <v>35</v>
      </c>
      <c r="BF262" s="1232" t="s">
        <v>35</v>
      </c>
      <c r="BG262" s="1253" t="s">
        <v>35</v>
      </c>
      <c r="BH262" s="1274" t="s">
        <v>35</v>
      </c>
      <c r="BI262" s="1232" t="s">
        <v>35</v>
      </c>
      <c r="BJ262" s="1232" t="s">
        <v>35</v>
      </c>
      <c r="BK262" s="1232" t="s">
        <v>35</v>
      </c>
      <c r="BL262" s="1253" t="s">
        <v>35</v>
      </c>
      <c r="BM262" s="1274" t="s">
        <v>35</v>
      </c>
      <c r="BN262" s="1232" t="s">
        <v>35</v>
      </c>
      <c r="BO262" s="1232" t="s">
        <v>35</v>
      </c>
      <c r="BP262" s="1232" t="s">
        <v>35</v>
      </c>
      <c r="BQ262" s="1253" t="s">
        <v>35</v>
      </c>
      <c r="BR262" s="1274" t="s">
        <v>35</v>
      </c>
      <c r="BS262" s="1232" t="s">
        <v>35</v>
      </c>
      <c r="BT262" s="1232" t="s">
        <v>35</v>
      </c>
      <c r="BU262" s="2150" t="s">
        <v>35</v>
      </c>
      <c r="BV262" s="2225"/>
      <c r="BW262" s="2225"/>
      <c r="BX262" s="2225"/>
      <c r="BY262" s="2226"/>
      <c r="BZ262" s="2226"/>
      <c r="CA262" s="2226"/>
      <c r="CB262" s="2226"/>
      <c r="CC262" s="2226"/>
      <c r="CD262" s="2226"/>
      <c r="CE262" s="2226"/>
      <c r="CF262" s="2226"/>
      <c r="CG262" s="2226"/>
      <c r="CH262" s="2226"/>
      <c r="CI262" s="2226"/>
      <c r="CJ262" s="2226"/>
      <c r="CK262" s="2226"/>
      <c r="CL262" s="2226"/>
      <c r="CM262" s="2226"/>
      <c r="CN262" s="2226"/>
      <c r="CO262" s="2226"/>
      <c r="CP262" s="2226"/>
      <c r="CQ262" s="2226"/>
      <c r="CR262" s="2226"/>
      <c r="CS262" s="2226"/>
      <c r="CT262" s="2226"/>
      <c r="CU262" s="2226"/>
      <c r="CV262" s="2226"/>
      <c r="CW262" s="2226"/>
      <c r="CX262" s="2226"/>
      <c r="CY262" s="2226"/>
      <c r="CZ262" s="2226"/>
    </row>
    <row r="263" s="693" customFormat="true" ht="15" customHeight="true" x14ac:dyDescent="0.2">
      <c r="B263" s="694"/>
      <c r="V263" s="216"/>
      <c r="W263" s="216"/>
      <c r="X263" s="216"/>
      <c r="Y263" s="216"/>
      <c r="Z263" s="216"/>
      <c r="AA263" s="216"/>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644"/>
      <c r="BB263" s="295" t="s">
        <v>111</v>
      </c>
      <c r="BC263" s="1212" t="s">
        <v>35</v>
      </c>
      <c r="BD263" s="1232" t="s">
        <v>35</v>
      </c>
      <c r="BE263" s="1232" t="s">
        <v>35</v>
      </c>
      <c r="BF263" s="1232" t="s">
        <v>35</v>
      </c>
      <c r="BG263" s="1253" t="s">
        <v>35</v>
      </c>
      <c r="BH263" s="1274" t="s">
        <v>35</v>
      </c>
      <c r="BI263" s="1232" t="s">
        <v>35</v>
      </c>
      <c r="BJ263" s="1232" t="s">
        <v>35</v>
      </c>
      <c r="BK263" s="1232" t="s">
        <v>35</v>
      </c>
      <c r="BL263" s="1253" t="s">
        <v>35</v>
      </c>
      <c r="BM263" s="1274" t="s">
        <v>35</v>
      </c>
      <c r="BN263" s="1232" t="s">
        <v>35</v>
      </c>
      <c r="BO263" s="1232" t="s">
        <v>35</v>
      </c>
      <c r="BP263" s="1232" t="s">
        <v>35</v>
      </c>
      <c r="BQ263" s="1253" t="s">
        <v>35</v>
      </c>
      <c r="BR263" s="1274" t="s">
        <v>35</v>
      </c>
      <c r="BS263" s="1232" t="s">
        <v>35</v>
      </c>
      <c r="BT263" s="1232" t="s">
        <v>35</v>
      </c>
      <c r="BU263" s="2150" t="s">
        <v>35</v>
      </c>
      <c r="BV263" s="2225"/>
      <c r="BW263" s="2225"/>
      <c r="BX263" s="2225"/>
      <c r="BY263" s="2226"/>
      <c r="BZ263" s="2226"/>
      <c r="CA263" s="2226"/>
      <c r="CB263" s="2226"/>
      <c r="CC263" s="2226"/>
      <c r="CD263" s="2226"/>
      <c r="CE263" s="2226"/>
      <c r="CF263" s="2226"/>
      <c r="CG263" s="2226"/>
      <c r="CH263" s="2226"/>
      <c r="CI263" s="2226"/>
      <c r="CJ263" s="2226"/>
      <c r="CK263" s="2226"/>
      <c r="CL263" s="2226"/>
      <c r="CM263" s="2226"/>
      <c r="CN263" s="2226"/>
      <c r="CO263" s="2226"/>
      <c r="CP263" s="2226"/>
      <c r="CQ263" s="2226"/>
      <c r="CR263" s="2226"/>
      <c r="CS263" s="2226"/>
      <c r="CT263" s="2226"/>
      <c r="CU263" s="2226"/>
      <c r="CV263" s="2226"/>
      <c r="CW263" s="2226"/>
      <c r="CX263" s="2226"/>
      <c r="CY263" s="2226"/>
      <c r="CZ263" s="2226"/>
    </row>
    <row r="264" s="693" customFormat="true" ht="15" customHeight="true" x14ac:dyDescent="0.2">
      <c r="B264" s="694"/>
      <c r="V264" s="216"/>
      <c r="W264" s="216"/>
      <c r="X264" s="216"/>
      <c r="Y264" s="216"/>
      <c r="Z264" s="216"/>
      <c r="AA264" s="216"/>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644" t="s">
        <v>73</v>
      </c>
      <c r="BB264" s="295" t="s">
        <v>87</v>
      </c>
      <c r="BC264" s="1212" t="s">
        <v>35</v>
      </c>
      <c r="BD264" s="1232" t="s">
        <v>35</v>
      </c>
      <c r="BE264" s="1232" t="s">
        <v>35</v>
      </c>
      <c r="BF264" s="1232" t="s">
        <v>35</v>
      </c>
      <c r="BG264" s="1253" t="s">
        <v>35</v>
      </c>
      <c r="BH264" s="1274" t="s">
        <v>35</v>
      </c>
      <c r="BI264" s="1232" t="s">
        <v>35</v>
      </c>
      <c r="BJ264" s="1232" t="s">
        <v>35</v>
      </c>
      <c r="BK264" s="1232" t="s">
        <v>35</v>
      </c>
      <c r="BL264" s="1253" t="s">
        <v>35</v>
      </c>
      <c r="BM264" s="1274" t="s">
        <v>35</v>
      </c>
      <c r="BN264" s="1232" t="s">
        <v>35</v>
      </c>
      <c r="BO264" s="1232" t="s">
        <v>35</v>
      </c>
      <c r="BP264" s="1232" t="s">
        <v>35</v>
      </c>
      <c r="BQ264" s="1253" t="s">
        <v>35</v>
      </c>
      <c r="BR264" s="1274" t="s">
        <v>35</v>
      </c>
      <c r="BS264" s="1232" t="s">
        <v>35</v>
      </c>
      <c r="BT264" s="1232" t="s">
        <v>35</v>
      </c>
      <c r="BU264" s="2150" t="s">
        <v>35</v>
      </c>
      <c r="BV264" s="2225"/>
      <c r="BW264" s="2225"/>
      <c r="BX264" s="2225"/>
      <c r="BY264" s="2226"/>
      <c r="BZ264" s="2226"/>
      <c r="CA264" s="2226"/>
      <c r="CB264" s="2226"/>
      <c r="CC264" s="2226"/>
      <c r="CD264" s="2226"/>
      <c r="CE264" s="2226"/>
      <c r="CF264" s="2226"/>
      <c r="CG264" s="2226"/>
      <c r="CH264" s="2226"/>
      <c r="CI264" s="2226"/>
      <c r="CJ264" s="2226"/>
      <c r="CK264" s="2226"/>
      <c r="CL264" s="2226"/>
      <c r="CM264" s="2226"/>
      <c r="CN264" s="2226"/>
      <c r="CO264" s="2226"/>
      <c r="CP264" s="2226"/>
      <c r="CQ264" s="2226"/>
      <c r="CR264" s="2226"/>
      <c r="CS264" s="2226"/>
      <c r="CT264" s="2226"/>
      <c r="CU264" s="2226"/>
      <c r="CV264" s="2226"/>
      <c r="CW264" s="2226"/>
      <c r="CX264" s="2226"/>
      <c r="CY264" s="2226"/>
      <c r="CZ264" s="2226"/>
    </row>
    <row r="265" s="693" customFormat="true" ht="15" customHeight="true" x14ac:dyDescent="0.2">
      <c r="B265" s="694"/>
      <c r="V265" s="216"/>
      <c r="W265" s="216"/>
      <c r="X265" s="216"/>
      <c r="Y265" s="216"/>
      <c r="Z265" s="216"/>
      <c r="AA265" s="216"/>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644"/>
      <c r="BB265" s="295" t="s">
        <v>88</v>
      </c>
      <c r="BC265" s="1212" t="s">
        <v>35</v>
      </c>
      <c r="BD265" s="1232" t="s">
        <v>35</v>
      </c>
      <c r="BE265" s="1232" t="s">
        <v>35</v>
      </c>
      <c r="BF265" s="1232" t="s">
        <v>35</v>
      </c>
      <c r="BG265" s="1253" t="s">
        <v>35</v>
      </c>
      <c r="BH265" s="1274" t="s">
        <v>35</v>
      </c>
      <c r="BI265" s="1232" t="s">
        <v>35</v>
      </c>
      <c r="BJ265" s="1232" t="s">
        <v>35</v>
      </c>
      <c r="BK265" s="1232" t="s">
        <v>35</v>
      </c>
      <c r="BL265" s="1253" t="s">
        <v>35</v>
      </c>
      <c r="BM265" s="1274" t="s">
        <v>35</v>
      </c>
      <c r="BN265" s="1232" t="s">
        <v>35</v>
      </c>
      <c r="BO265" s="1232" t="s">
        <v>35</v>
      </c>
      <c r="BP265" s="1232" t="s">
        <v>35</v>
      </c>
      <c r="BQ265" s="1253" t="s">
        <v>35</v>
      </c>
      <c r="BR265" s="1274" t="s">
        <v>35</v>
      </c>
      <c r="BS265" s="1232" t="s">
        <v>35</v>
      </c>
      <c r="BT265" s="1232" t="s">
        <v>35</v>
      </c>
      <c r="BU265" s="2150" t="s">
        <v>35</v>
      </c>
      <c r="BV265" s="2225"/>
      <c r="BW265" s="2225"/>
      <c r="BX265" s="2225"/>
      <c r="BY265" s="2226"/>
      <c r="BZ265" s="2226"/>
      <c r="CA265" s="2226"/>
      <c r="CB265" s="2226"/>
      <c r="CC265" s="2226"/>
      <c r="CD265" s="2226"/>
      <c r="CE265" s="2226"/>
      <c r="CF265" s="2226"/>
      <c r="CG265" s="2226"/>
      <c r="CH265" s="2226"/>
      <c r="CI265" s="2226"/>
      <c r="CJ265" s="2226"/>
      <c r="CK265" s="2226"/>
      <c r="CL265" s="2226"/>
      <c r="CM265" s="2226"/>
      <c r="CN265" s="2226"/>
      <c r="CO265" s="2226"/>
      <c r="CP265" s="2226"/>
      <c r="CQ265" s="2226"/>
      <c r="CR265" s="2226"/>
      <c r="CS265" s="2226"/>
      <c r="CT265" s="2226"/>
      <c r="CU265" s="2226"/>
      <c r="CV265" s="2226"/>
      <c r="CW265" s="2226"/>
      <c r="CX265" s="2226"/>
      <c r="CY265" s="2226"/>
      <c r="CZ265" s="2226"/>
    </row>
    <row r="266" s="693" customFormat="true" ht="15" customHeight="true" x14ac:dyDescent="0.2">
      <c r="B266" s="694"/>
      <c r="V266" s="216"/>
      <c r="W266" s="216"/>
      <c r="X266" s="216"/>
      <c r="Y266" s="216"/>
      <c r="Z266" s="216"/>
      <c r="AA266" s="216"/>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644"/>
      <c r="BB266" s="295" t="s">
        <v>89</v>
      </c>
      <c r="BC266" s="1212" t="s">
        <v>35</v>
      </c>
      <c r="BD266" s="1232" t="s">
        <v>35</v>
      </c>
      <c r="BE266" s="1232" t="s">
        <v>35</v>
      </c>
      <c r="BF266" s="1232" t="s">
        <v>35</v>
      </c>
      <c r="BG266" s="1253" t="s">
        <v>35</v>
      </c>
      <c r="BH266" s="1274" t="s">
        <v>35</v>
      </c>
      <c r="BI266" s="1232" t="s">
        <v>35</v>
      </c>
      <c r="BJ266" s="1232" t="s">
        <v>35</v>
      </c>
      <c r="BK266" s="1232" t="s">
        <v>35</v>
      </c>
      <c r="BL266" s="1253" t="s">
        <v>35</v>
      </c>
      <c r="BM266" s="1274" t="s">
        <v>35</v>
      </c>
      <c r="BN266" s="1232" t="s">
        <v>35</v>
      </c>
      <c r="BO266" s="1232" t="s">
        <v>35</v>
      </c>
      <c r="BP266" s="1232" t="s">
        <v>35</v>
      </c>
      <c r="BQ266" s="1253" t="s">
        <v>35</v>
      </c>
      <c r="BR266" s="1274" t="s">
        <v>35</v>
      </c>
      <c r="BS266" s="1232" t="s">
        <v>35</v>
      </c>
      <c r="BT266" s="1232" t="s">
        <v>35</v>
      </c>
      <c r="BU266" s="2150" t="s">
        <v>35</v>
      </c>
      <c r="BV266" s="2225"/>
      <c r="BW266" s="2225"/>
      <c r="BX266" s="2225"/>
      <c r="BY266" s="2226"/>
      <c r="BZ266" s="2226"/>
      <c r="CA266" s="2226"/>
      <c r="CB266" s="2226"/>
      <c r="CC266" s="2226"/>
      <c r="CD266" s="2226"/>
      <c r="CE266" s="2226"/>
      <c r="CF266" s="2226"/>
      <c r="CG266" s="2226"/>
      <c r="CH266" s="2226"/>
      <c r="CI266" s="2226"/>
      <c r="CJ266" s="2226"/>
      <c r="CK266" s="2226"/>
      <c r="CL266" s="2226"/>
      <c r="CM266" s="2226"/>
      <c r="CN266" s="2226"/>
      <c r="CO266" s="2226"/>
      <c r="CP266" s="2226"/>
      <c r="CQ266" s="2226"/>
      <c r="CR266" s="2226"/>
      <c r="CS266" s="2226"/>
      <c r="CT266" s="2226"/>
      <c r="CU266" s="2226"/>
      <c r="CV266" s="2226"/>
      <c r="CW266" s="2226"/>
      <c r="CX266" s="2226"/>
      <c r="CY266" s="2226"/>
      <c r="CZ266" s="2226"/>
    </row>
    <row r="267" s="693" customFormat="true" ht="15" customHeight="true" x14ac:dyDescent="0.2">
      <c r="B267" s="694"/>
      <c r="V267" s="216"/>
      <c r="W267" s="216"/>
      <c r="X267" s="216"/>
      <c r="Y267" s="216"/>
      <c r="Z267" s="216"/>
      <c r="AA267" s="216"/>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644"/>
      <c r="BB267" s="295" t="s">
        <v>111</v>
      </c>
      <c r="BC267" s="1212" t="s">
        <v>35</v>
      </c>
      <c r="BD267" s="1232" t="s">
        <v>35</v>
      </c>
      <c r="BE267" s="1232" t="s">
        <v>35</v>
      </c>
      <c r="BF267" s="1232" t="s">
        <v>35</v>
      </c>
      <c r="BG267" s="1253" t="s">
        <v>35</v>
      </c>
      <c r="BH267" s="1274" t="s">
        <v>35</v>
      </c>
      <c r="BI267" s="1232" t="s">
        <v>35</v>
      </c>
      <c r="BJ267" s="1232" t="s">
        <v>35</v>
      </c>
      <c r="BK267" s="1232" t="s">
        <v>35</v>
      </c>
      <c r="BL267" s="1253" t="s">
        <v>35</v>
      </c>
      <c r="BM267" s="1274" t="s">
        <v>35</v>
      </c>
      <c r="BN267" s="1232" t="s">
        <v>35</v>
      </c>
      <c r="BO267" s="1232" t="s">
        <v>35</v>
      </c>
      <c r="BP267" s="1232" t="s">
        <v>35</v>
      </c>
      <c r="BQ267" s="1253" t="s">
        <v>35</v>
      </c>
      <c r="BR267" s="1274" t="s">
        <v>35</v>
      </c>
      <c r="BS267" s="1232" t="s">
        <v>35</v>
      </c>
      <c r="BT267" s="1232" t="s">
        <v>35</v>
      </c>
      <c r="BU267" s="2150" t="s">
        <v>35</v>
      </c>
      <c r="BV267" s="2225"/>
      <c r="BW267" s="2225"/>
      <c r="BX267" s="2225"/>
      <c r="BY267" s="2226"/>
      <c r="BZ267" s="2226"/>
      <c r="CA267" s="2226"/>
      <c r="CB267" s="2226"/>
      <c r="CC267" s="2226"/>
      <c r="CD267" s="2226"/>
      <c r="CE267" s="2226"/>
      <c r="CF267" s="2226"/>
      <c r="CG267" s="2226"/>
      <c r="CH267" s="2226"/>
      <c r="CI267" s="2226"/>
      <c r="CJ267" s="2226"/>
      <c r="CK267" s="2226"/>
      <c r="CL267" s="2226"/>
      <c r="CM267" s="2226"/>
      <c r="CN267" s="2226"/>
      <c r="CO267" s="2226"/>
      <c r="CP267" s="2226"/>
      <c r="CQ267" s="2226"/>
      <c r="CR267" s="2226"/>
      <c r="CS267" s="2226"/>
      <c r="CT267" s="2226"/>
      <c r="CU267" s="2226"/>
      <c r="CV267" s="2226"/>
      <c r="CW267" s="2226"/>
      <c r="CX267" s="2226"/>
      <c r="CY267" s="2226"/>
      <c r="CZ267" s="2226"/>
    </row>
    <row r="268" s="693" customFormat="true" ht="15" customHeight="true" x14ac:dyDescent="0.2">
      <c r="B268" s="694"/>
      <c r="V268" s="216"/>
      <c r="W268" s="216"/>
      <c r="X268" s="216"/>
      <c r="Y268" s="216"/>
      <c r="Z268" s="216"/>
      <c r="AA268" s="216"/>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644" t="s">
        <v>114</v>
      </c>
      <c r="BB268" s="295" t="s">
        <v>87</v>
      </c>
      <c r="BC268" s="1212" t="s">
        <v>35</v>
      </c>
      <c r="BD268" s="1232" t="s">
        <v>35</v>
      </c>
      <c r="BE268" s="1232" t="s">
        <v>35</v>
      </c>
      <c r="BF268" s="1232" t="s">
        <v>35</v>
      </c>
      <c r="BG268" s="1253" t="s">
        <v>35</v>
      </c>
      <c r="BH268" s="1274" t="s">
        <v>35</v>
      </c>
      <c r="BI268" s="1232" t="s">
        <v>35</v>
      </c>
      <c r="BJ268" s="1232" t="s">
        <v>35</v>
      </c>
      <c r="BK268" s="1232" t="s">
        <v>35</v>
      </c>
      <c r="BL268" s="1253" t="s">
        <v>35</v>
      </c>
      <c r="BM268" s="1274" t="s">
        <v>35</v>
      </c>
      <c r="BN268" s="1232" t="s">
        <v>35</v>
      </c>
      <c r="BO268" s="1232" t="s">
        <v>35</v>
      </c>
      <c r="BP268" s="1232" t="s">
        <v>35</v>
      </c>
      <c r="BQ268" s="1253" t="s">
        <v>35</v>
      </c>
      <c r="BR268" s="1274" t="s">
        <v>35</v>
      </c>
      <c r="BS268" s="1232" t="s">
        <v>35</v>
      </c>
      <c r="BT268" s="1232" t="s">
        <v>35</v>
      </c>
      <c r="BU268" s="2150" t="s">
        <v>35</v>
      </c>
      <c r="BV268" s="2225"/>
      <c r="BW268" s="2225"/>
      <c r="BX268" s="2225"/>
      <c r="BY268" s="2226"/>
      <c r="BZ268" s="2226"/>
      <c r="CA268" s="2226"/>
      <c r="CB268" s="2226"/>
      <c r="CC268" s="2226"/>
      <c r="CD268" s="2226"/>
      <c r="CE268" s="2226"/>
      <c r="CF268" s="2226"/>
      <c r="CG268" s="2226"/>
      <c r="CH268" s="2226"/>
      <c r="CI268" s="2226"/>
      <c r="CJ268" s="2226"/>
      <c r="CK268" s="2226"/>
      <c r="CL268" s="2226"/>
      <c r="CM268" s="2226"/>
      <c r="CN268" s="2226"/>
      <c r="CO268" s="2226"/>
      <c r="CP268" s="2226"/>
      <c r="CQ268" s="2226"/>
      <c r="CR268" s="2226"/>
      <c r="CS268" s="2226"/>
      <c r="CT268" s="2226"/>
      <c r="CU268" s="2226"/>
      <c r="CV268" s="2226"/>
      <c r="CW268" s="2226"/>
      <c r="CX268" s="2226"/>
      <c r="CY268" s="2226"/>
      <c r="CZ268" s="2226"/>
    </row>
    <row r="269" s="693" customFormat="true" ht="15" customHeight="true" x14ac:dyDescent="0.2">
      <c r="B269" s="694"/>
      <c r="V269" s="216"/>
      <c r="W269" s="216"/>
      <c r="X269" s="216"/>
      <c r="Y269" s="216"/>
      <c r="Z269" s="216"/>
      <c r="AA269" s="216"/>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644"/>
      <c r="BB269" s="295" t="s">
        <v>88</v>
      </c>
      <c r="BC269" s="1212" t="s">
        <v>35</v>
      </c>
      <c r="BD269" s="1232" t="s">
        <v>35</v>
      </c>
      <c r="BE269" s="1232" t="s">
        <v>35</v>
      </c>
      <c r="BF269" s="1232" t="s">
        <v>35</v>
      </c>
      <c r="BG269" s="1253" t="s">
        <v>35</v>
      </c>
      <c r="BH269" s="1274" t="s">
        <v>35</v>
      </c>
      <c r="BI269" s="1232" t="s">
        <v>35</v>
      </c>
      <c r="BJ269" s="1232" t="s">
        <v>35</v>
      </c>
      <c r="BK269" s="1232" t="s">
        <v>35</v>
      </c>
      <c r="BL269" s="1253" t="s">
        <v>35</v>
      </c>
      <c r="BM269" s="1274" t="s">
        <v>35</v>
      </c>
      <c r="BN269" s="1232" t="s">
        <v>35</v>
      </c>
      <c r="BO269" s="1232" t="s">
        <v>35</v>
      </c>
      <c r="BP269" s="1232" t="s">
        <v>35</v>
      </c>
      <c r="BQ269" s="1253" t="s">
        <v>35</v>
      </c>
      <c r="BR269" s="1274" t="s">
        <v>35</v>
      </c>
      <c r="BS269" s="1232" t="s">
        <v>35</v>
      </c>
      <c r="BT269" s="1232" t="s">
        <v>35</v>
      </c>
      <c r="BU269" s="2150" t="s">
        <v>35</v>
      </c>
      <c r="BV269" s="2225"/>
      <c r="BW269" s="2225"/>
      <c r="BX269" s="2225"/>
      <c r="BY269" s="2226"/>
      <c r="BZ269" s="2226"/>
      <c r="CA269" s="2226"/>
      <c r="CB269" s="2226"/>
      <c r="CC269" s="2226"/>
      <c r="CD269" s="2226"/>
      <c r="CE269" s="2226"/>
      <c r="CF269" s="2226"/>
      <c r="CG269" s="2226"/>
      <c r="CH269" s="2226"/>
      <c r="CI269" s="2226"/>
      <c r="CJ269" s="2226"/>
      <c r="CK269" s="2226"/>
      <c r="CL269" s="2226"/>
      <c r="CM269" s="2226"/>
      <c r="CN269" s="2226"/>
      <c r="CO269" s="2226"/>
      <c r="CP269" s="2226"/>
      <c r="CQ269" s="2226"/>
      <c r="CR269" s="2226"/>
      <c r="CS269" s="2226"/>
      <c r="CT269" s="2226"/>
      <c r="CU269" s="2226"/>
      <c r="CV269" s="2226"/>
      <c r="CW269" s="2226"/>
      <c r="CX269" s="2226"/>
      <c r="CY269" s="2226"/>
      <c r="CZ269" s="2226"/>
    </row>
    <row r="270" s="693" customFormat="true" ht="15" customHeight="true" x14ac:dyDescent="0.2">
      <c r="B270" s="694"/>
      <c r="V270" s="216"/>
      <c r="W270" s="216"/>
      <c r="X270" s="216"/>
      <c r="Y270" s="216"/>
      <c r="Z270" s="216"/>
      <c r="AA270" s="216"/>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644"/>
      <c r="BB270" s="295" t="s">
        <v>89</v>
      </c>
      <c r="BC270" s="1212" t="s">
        <v>35</v>
      </c>
      <c r="BD270" s="1232" t="s">
        <v>35</v>
      </c>
      <c r="BE270" s="1232" t="s">
        <v>35</v>
      </c>
      <c r="BF270" s="1232" t="s">
        <v>35</v>
      </c>
      <c r="BG270" s="1253" t="s">
        <v>35</v>
      </c>
      <c r="BH270" s="1274" t="s">
        <v>35</v>
      </c>
      <c r="BI270" s="1232" t="s">
        <v>35</v>
      </c>
      <c r="BJ270" s="1232" t="s">
        <v>35</v>
      </c>
      <c r="BK270" s="1232" t="s">
        <v>35</v>
      </c>
      <c r="BL270" s="1253" t="s">
        <v>35</v>
      </c>
      <c r="BM270" s="1274" t="s">
        <v>35</v>
      </c>
      <c r="BN270" s="1232" t="s">
        <v>35</v>
      </c>
      <c r="BO270" s="1232" t="s">
        <v>35</v>
      </c>
      <c r="BP270" s="1232" t="s">
        <v>35</v>
      </c>
      <c r="BQ270" s="1253" t="s">
        <v>35</v>
      </c>
      <c r="BR270" s="1274" t="s">
        <v>35</v>
      </c>
      <c r="BS270" s="1232" t="s">
        <v>35</v>
      </c>
      <c r="BT270" s="1232" t="s">
        <v>35</v>
      </c>
      <c r="BU270" s="2150" t="s">
        <v>35</v>
      </c>
      <c r="BV270" s="2225"/>
      <c r="BW270" s="2225"/>
      <c r="BX270" s="2225"/>
      <c r="BY270" s="2226"/>
      <c r="BZ270" s="2226"/>
      <c r="CA270" s="2226"/>
      <c r="CB270" s="2226"/>
      <c r="CC270" s="2226"/>
      <c r="CD270" s="2226"/>
      <c r="CE270" s="2226"/>
      <c r="CF270" s="2226"/>
      <c r="CG270" s="2226"/>
      <c r="CH270" s="2226"/>
      <c r="CI270" s="2226"/>
      <c r="CJ270" s="2226"/>
      <c r="CK270" s="2226"/>
      <c r="CL270" s="2226"/>
      <c r="CM270" s="2226"/>
      <c r="CN270" s="2226"/>
      <c r="CO270" s="2226"/>
      <c r="CP270" s="2226"/>
      <c r="CQ270" s="2226"/>
      <c r="CR270" s="2226"/>
      <c r="CS270" s="2226"/>
      <c r="CT270" s="2226"/>
      <c r="CU270" s="2226"/>
      <c r="CV270" s="2226"/>
      <c r="CW270" s="2226"/>
      <c r="CX270" s="2226"/>
      <c r="CY270" s="2226"/>
      <c r="CZ270" s="2226"/>
    </row>
    <row r="271" s="693" customFormat="true" ht="15" customHeight="true" x14ac:dyDescent="0.2">
      <c r="B271" s="694"/>
      <c r="V271" s="216"/>
      <c r="W271" s="216"/>
      <c r="X271" s="216"/>
      <c r="Y271" s="216"/>
      <c r="Z271" s="216"/>
      <c r="AA271" s="216"/>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644" t="s">
        <v>74</v>
      </c>
      <c r="BB271" s="295" t="s">
        <v>49</v>
      </c>
      <c r="BC271" s="1212" t="s">
        <v>35</v>
      </c>
      <c r="BD271" s="1233" t="s">
        <v>35</v>
      </c>
      <c r="BE271" s="1233" t="s">
        <v>35</v>
      </c>
      <c r="BF271" s="1233" t="s">
        <v>35</v>
      </c>
      <c r="BG271" s="1254" t="s">
        <v>35</v>
      </c>
      <c r="BH271" s="1212" t="s">
        <v>35</v>
      </c>
      <c r="BI271" s="1233" t="s">
        <v>35</v>
      </c>
      <c r="BJ271" s="1233" t="s">
        <v>35</v>
      </c>
      <c r="BK271" s="1233" t="s">
        <v>35</v>
      </c>
      <c r="BL271" s="1254" t="s">
        <v>35</v>
      </c>
      <c r="BM271" s="1212" t="s">
        <v>35</v>
      </c>
      <c r="BN271" s="1233" t="s">
        <v>35</v>
      </c>
      <c r="BO271" s="1233" t="s">
        <v>35</v>
      </c>
      <c r="BP271" s="1233" t="s">
        <v>35</v>
      </c>
      <c r="BQ271" s="1254" t="s">
        <v>35</v>
      </c>
      <c r="BR271" s="1212" t="s">
        <v>35</v>
      </c>
      <c r="BS271" s="1233" t="s">
        <v>35</v>
      </c>
      <c r="BT271" s="1233" t="s">
        <v>35</v>
      </c>
      <c r="BU271" s="1292" t="s">
        <v>35</v>
      </c>
      <c r="BV271" s="2227"/>
      <c r="BW271" s="2227"/>
      <c r="BX271" s="2227"/>
      <c r="BY271" s="2227"/>
      <c r="BZ271" s="2227"/>
      <c r="CA271" s="2227"/>
      <c r="CB271" s="2227"/>
      <c r="CC271" s="2227"/>
      <c r="CD271" s="2227"/>
      <c r="CE271" s="2227"/>
      <c r="CF271" s="2227"/>
      <c r="CG271" s="2227"/>
      <c r="CH271" s="2227"/>
      <c r="CI271" s="2227"/>
      <c r="CJ271" s="2227"/>
      <c r="CK271" s="2227"/>
      <c r="CL271" s="2227"/>
      <c r="CM271" s="2227"/>
      <c r="CN271" s="2227"/>
      <c r="CO271" s="2227"/>
      <c r="CP271" s="2227"/>
      <c r="CQ271" s="2227"/>
      <c r="CR271" s="2227"/>
      <c r="CS271" s="2227"/>
      <c r="CT271" s="2227"/>
      <c r="CU271" s="2227"/>
      <c r="CV271" s="2227"/>
      <c r="CW271" s="2227"/>
      <c r="CX271" s="2227"/>
      <c r="CY271" s="2227"/>
      <c r="CZ271" s="2227"/>
    </row>
    <row r="272" s="693" customFormat="true" ht="15" customHeight="true" x14ac:dyDescent="0.2">
      <c r="B272" s="694"/>
      <c r="V272" s="216"/>
      <c r="W272" s="216"/>
      <c r="X272" s="216"/>
      <c r="Y272" s="216"/>
      <c r="Z272" s="216"/>
      <c r="AA272" s="216"/>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644"/>
      <c r="BB272" s="295" t="s">
        <v>48</v>
      </c>
      <c r="BC272" s="1212" t="s">
        <v>35</v>
      </c>
      <c r="BD272" s="1233" t="s">
        <v>35</v>
      </c>
      <c r="BE272" s="1233" t="s">
        <v>35</v>
      </c>
      <c r="BF272" s="1233" t="s">
        <v>35</v>
      </c>
      <c r="BG272" s="1254" t="s">
        <v>35</v>
      </c>
      <c r="BH272" s="1212" t="s">
        <v>35</v>
      </c>
      <c r="BI272" s="1233" t="s">
        <v>35</v>
      </c>
      <c r="BJ272" s="1233" t="s">
        <v>35</v>
      </c>
      <c r="BK272" s="1233" t="s">
        <v>35</v>
      </c>
      <c r="BL272" s="1254" t="s">
        <v>35</v>
      </c>
      <c r="BM272" s="1212" t="s">
        <v>35</v>
      </c>
      <c r="BN272" s="1233" t="s">
        <v>35</v>
      </c>
      <c r="BO272" s="1233" t="s">
        <v>35</v>
      </c>
      <c r="BP272" s="1233" t="s">
        <v>35</v>
      </c>
      <c r="BQ272" s="1254" t="s">
        <v>35</v>
      </c>
      <c r="BR272" s="1212" t="s">
        <v>35</v>
      </c>
      <c r="BS272" s="1233" t="s">
        <v>35</v>
      </c>
      <c r="BT272" s="1233" t="s">
        <v>35</v>
      </c>
      <c r="BU272" s="1292" t="s">
        <v>35</v>
      </c>
      <c r="BV272" s="2227"/>
      <c r="BW272" s="2227"/>
      <c r="BX272" s="2227"/>
      <c r="BY272" s="2227"/>
      <c r="BZ272" s="2227"/>
      <c r="CA272" s="2227"/>
      <c r="CB272" s="2227"/>
      <c r="CC272" s="2227"/>
      <c r="CD272" s="2227"/>
      <c r="CE272" s="2227"/>
      <c r="CF272" s="2227"/>
      <c r="CG272" s="2227"/>
      <c r="CH272" s="2227"/>
      <c r="CI272" s="2227"/>
      <c r="CJ272" s="2227"/>
      <c r="CK272" s="2227"/>
      <c r="CL272" s="2227"/>
      <c r="CM272" s="2227"/>
      <c r="CN272" s="2227"/>
      <c r="CO272" s="2227"/>
      <c r="CP272" s="2227"/>
      <c r="CQ272" s="2227"/>
      <c r="CR272" s="2227"/>
      <c r="CS272" s="2227"/>
      <c r="CT272" s="2227"/>
      <c r="CU272" s="2227"/>
      <c r="CV272" s="2227"/>
      <c r="CW272" s="2227"/>
      <c r="CX272" s="2227"/>
      <c r="CY272" s="2227"/>
      <c r="CZ272" s="2227"/>
    </row>
    <row r="273" s="693" customFormat="true" ht="15" customHeight="true" x14ac:dyDescent="0.2">
      <c r="B273" s="694"/>
      <c r="V273" s="216"/>
      <c r="W273" s="216"/>
      <c r="X273" s="216"/>
      <c r="Y273" s="216"/>
      <c r="Z273" s="216"/>
      <c r="AA273" s="216"/>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644"/>
      <c r="BB273" s="295" t="s">
        <v>111</v>
      </c>
      <c r="BC273" s="1212" t="s">
        <v>35</v>
      </c>
      <c r="BD273" s="1233" t="s">
        <v>35</v>
      </c>
      <c r="BE273" s="1233" t="s">
        <v>35</v>
      </c>
      <c r="BF273" s="1233" t="s">
        <v>35</v>
      </c>
      <c r="BG273" s="1254" t="s">
        <v>35</v>
      </c>
      <c r="BH273" s="1212" t="s">
        <v>35</v>
      </c>
      <c r="BI273" s="1233" t="s">
        <v>35</v>
      </c>
      <c r="BJ273" s="1233" t="s">
        <v>35</v>
      </c>
      <c r="BK273" s="1233" t="s">
        <v>35</v>
      </c>
      <c r="BL273" s="1254" t="s">
        <v>35</v>
      </c>
      <c r="BM273" s="1212" t="s">
        <v>35</v>
      </c>
      <c r="BN273" s="1233" t="s">
        <v>35</v>
      </c>
      <c r="BO273" s="1233" t="s">
        <v>35</v>
      </c>
      <c r="BP273" s="1233" t="s">
        <v>35</v>
      </c>
      <c r="BQ273" s="1254" t="s">
        <v>35</v>
      </c>
      <c r="BR273" s="1212" t="s">
        <v>35</v>
      </c>
      <c r="BS273" s="1233" t="s">
        <v>35</v>
      </c>
      <c r="BT273" s="1233" t="s">
        <v>35</v>
      </c>
      <c r="BU273" s="1292" t="s">
        <v>35</v>
      </c>
      <c r="BV273" s="2227"/>
      <c r="BW273" s="2227"/>
      <c r="BX273" s="2227"/>
      <c r="BY273" s="2227"/>
      <c r="BZ273" s="2227"/>
      <c r="CA273" s="2227"/>
      <c r="CB273" s="2227"/>
      <c r="CC273" s="2227"/>
      <c r="CD273" s="2227"/>
      <c r="CE273" s="2227"/>
      <c r="CF273" s="2227"/>
      <c r="CG273" s="2227"/>
      <c r="CH273" s="2227"/>
      <c r="CI273" s="2227"/>
      <c r="CJ273" s="2227"/>
      <c r="CK273" s="2227"/>
      <c r="CL273" s="2227"/>
      <c r="CM273" s="2227"/>
      <c r="CN273" s="2227"/>
      <c r="CO273" s="2227"/>
      <c r="CP273" s="2227"/>
      <c r="CQ273" s="2227"/>
      <c r="CR273" s="2227"/>
      <c r="CS273" s="2227"/>
      <c r="CT273" s="2227"/>
      <c r="CU273" s="2227"/>
      <c r="CV273" s="2227"/>
      <c r="CW273" s="2227"/>
      <c r="CX273" s="2227"/>
      <c r="CY273" s="2227"/>
      <c r="CZ273" s="2227"/>
    </row>
    <row r="274" s="693" customFormat="true" ht="15" customHeight="true" x14ac:dyDescent="0.2">
      <c r="B274" s="694"/>
      <c r="V274" s="216"/>
      <c r="W274" s="216"/>
      <c r="X274" s="216"/>
      <c r="Y274" s="216"/>
      <c r="Z274" s="216"/>
      <c r="AA274" s="216"/>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644" t="s">
        <v>75</v>
      </c>
      <c r="BB274" s="295" t="s">
        <v>49</v>
      </c>
      <c r="BC274" s="1212" t="s">
        <v>35</v>
      </c>
      <c r="BD274" s="1232" t="s">
        <v>35</v>
      </c>
      <c r="BE274" s="1232" t="s">
        <v>35</v>
      </c>
      <c r="BF274" s="1232" t="s">
        <v>35</v>
      </c>
      <c r="BG274" s="1253" t="s">
        <v>35</v>
      </c>
      <c r="BH274" s="1274" t="s">
        <v>35</v>
      </c>
      <c r="BI274" s="1232" t="s">
        <v>35</v>
      </c>
      <c r="BJ274" s="1232" t="s">
        <v>35</v>
      </c>
      <c r="BK274" s="1232" t="s">
        <v>35</v>
      </c>
      <c r="BL274" s="1253" t="s">
        <v>35</v>
      </c>
      <c r="BM274" s="1274" t="s">
        <v>35</v>
      </c>
      <c r="BN274" s="1232" t="s">
        <v>35</v>
      </c>
      <c r="BO274" s="1232" t="s">
        <v>35</v>
      </c>
      <c r="BP274" s="1232" t="s">
        <v>35</v>
      </c>
      <c r="BQ274" s="1253" t="s">
        <v>35</v>
      </c>
      <c r="BR274" s="1274" t="s">
        <v>35</v>
      </c>
      <c r="BS274" s="1232" t="s">
        <v>35</v>
      </c>
      <c r="BT274" s="1232" t="s">
        <v>35</v>
      </c>
      <c r="BU274" s="2150" t="s">
        <v>35</v>
      </c>
      <c r="BV274" s="2225"/>
      <c r="BW274" s="2225"/>
      <c r="BX274" s="2225"/>
      <c r="BY274" s="2226"/>
      <c r="BZ274" s="2226"/>
      <c r="CA274" s="2226"/>
      <c r="CB274" s="2226"/>
      <c r="CC274" s="2226"/>
      <c r="CD274" s="2226"/>
      <c r="CE274" s="2226"/>
      <c r="CF274" s="2226"/>
      <c r="CG274" s="2226"/>
      <c r="CH274" s="2226"/>
      <c r="CI274" s="2226"/>
      <c r="CJ274" s="2226"/>
      <c r="CK274" s="2226"/>
      <c r="CL274" s="2226"/>
      <c r="CM274" s="2226"/>
      <c r="CN274" s="2226"/>
      <c r="CO274" s="2226"/>
      <c r="CP274" s="2226"/>
      <c r="CQ274" s="2226"/>
      <c r="CR274" s="2226"/>
      <c r="CS274" s="2226"/>
      <c r="CT274" s="2226"/>
      <c r="CU274" s="2226"/>
      <c r="CV274" s="2226"/>
      <c r="CW274" s="2226"/>
      <c r="CX274" s="2226"/>
      <c r="CY274" s="2226"/>
      <c r="CZ274" s="2226"/>
    </row>
    <row r="275" s="693" customFormat="true" ht="15" customHeight="true" x14ac:dyDescent="0.2">
      <c r="B275" s="694"/>
      <c r="V275" s="216"/>
      <c r="W275" s="216"/>
      <c r="X275" s="216"/>
      <c r="Y275" s="216"/>
      <c r="Z275" s="216"/>
      <c r="AA275" s="216"/>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644"/>
      <c r="BB275" s="295" t="s">
        <v>48</v>
      </c>
      <c r="BC275" s="1212" t="s">
        <v>35</v>
      </c>
      <c r="BD275" s="1232" t="s">
        <v>35</v>
      </c>
      <c r="BE275" s="1232" t="s">
        <v>35</v>
      </c>
      <c r="BF275" s="1232" t="s">
        <v>35</v>
      </c>
      <c r="BG275" s="1253" t="s">
        <v>35</v>
      </c>
      <c r="BH275" s="1274" t="s">
        <v>35</v>
      </c>
      <c r="BI275" s="1232" t="s">
        <v>35</v>
      </c>
      <c r="BJ275" s="1232" t="s">
        <v>35</v>
      </c>
      <c r="BK275" s="1232" t="s">
        <v>35</v>
      </c>
      <c r="BL275" s="1253" t="s">
        <v>35</v>
      </c>
      <c r="BM275" s="1274" t="s">
        <v>35</v>
      </c>
      <c r="BN275" s="1232" t="s">
        <v>35</v>
      </c>
      <c r="BO275" s="1232" t="s">
        <v>35</v>
      </c>
      <c r="BP275" s="1232" t="s">
        <v>35</v>
      </c>
      <c r="BQ275" s="1253" t="s">
        <v>35</v>
      </c>
      <c r="BR275" s="1274" t="s">
        <v>35</v>
      </c>
      <c r="BS275" s="1232" t="s">
        <v>35</v>
      </c>
      <c r="BT275" s="1232" t="s">
        <v>35</v>
      </c>
      <c r="BU275" s="2150" t="s">
        <v>35</v>
      </c>
      <c r="BV275" s="2225"/>
      <c r="BW275" s="2225"/>
      <c r="BX275" s="2225"/>
      <c r="BY275" s="2226"/>
      <c r="BZ275" s="2226"/>
      <c r="CA275" s="2226"/>
      <c r="CB275" s="2226"/>
      <c r="CC275" s="2226"/>
      <c r="CD275" s="2226"/>
      <c r="CE275" s="2226"/>
      <c r="CF275" s="2226"/>
      <c r="CG275" s="2226"/>
      <c r="CH275" s="2226"/>
      <c r="CI275" s="2226"/>
      <c r="CJ275" s="2226"/>
      <c r="CK275" s="2226"/>
      <c r="CL275" s="2226"/>
      <c r="CM275" s="2226"/>
      <c r="CN275" s="2226"/>
      <c r="CO275" s="2226"/>
      <c r="CP275" s="2226"/>
      <c r="CQ275" s="2226"/>
      <c r="CR275" s="2226"/>
      <c r="CS275" s="2226"/>
      <c r="CT275" s="2226"/>
      <c r="CU275" s="2226"/>
      <c r="CV275" s="2226"/>
      <c r="CW275" s="2226"/>
      <c r="CX275" s="2226"/>
      <c r="CY275" s="2226"/>
      <c r="CZ275" s="2226"/>
    </row>
    <row r="276" s="693" customFormat="true" ht="15" customHeight="true" x14ac:dyDescent="0.2">
      <c r="B276" s="694"/>
      <c r="V276" s="216"/>
      <c r="W276" s="216"/>
      <c r="X276" s="216"/>
      <c r="Y276" s="216"/>
      <c r="Z276" s="216"/>
      <c r="AA276" s="216"/>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644"/>
      <c r="BB276" s="295" t="s">
        <v>112</v>
      </c>
      <c r="BC276" s="1212" t="s">
        <v>35</v>
      </c>
      <c r="BD276" s="1232" t="s">
        <v>35</v>
      </c>
      <c r="BE276" s="1232" t="s">
        <v>35</v>
      </c>
      <c r="BF276" s="1232" t="s">
        <v>35</v>
      </c>
      <c r="BG276" s="1253" t="s">
        <v>35</v>
      </c>
      <c r="BH276" s="1274" t="s">
        <v>35</v>
      </c>
      <c r="BI276" s="1232" t="s">
        <v>35</v>
      </c>
      <c r="BJ276" s="1232" t="s">
        <v>35</v>
      </c>
      <c r="BK276" s="1232" t="s">
        <v>35</v>
      </c>
      <c r="BL276" s="1253" t="s">
        <v>35</v>
      </c>
      <c r="BM276" s="1274" t="s">
        <v>35</v>
      </c>
      <c r="BN276" s="1232" t="s">
        <v>35</v>
      </c>
      <c r="BO276" s="1232" t="s">
        <v>35</v>
      </c>
      <c r="BP276" s="1232" t="s">
        <v>35</v>
      </c>
      <c r="BQ276" s="1253" t="s">
        <v>35</v>
      </c>
      <c r="BR276" s="1274" t="s">
        <v>35</v>
      </c>
      <c r="BS276" s="1232" t="s">
        <v>35</v>
      </c>
      <c r="BT276" s="1232" t="s">
        <v>35</v>
      </c>
      <c r="BU276" s="2150" t="s">
        <v>35</v>
      </c>
      <c r="BV276" s="2225"/>
      <c r="BW276" s="2225"/>
      <c r="BX276" s="2225"/>
      <c r="BY276" s="2226"/>
      <c r="BZ276" s="2226"/>
      <c r="CA276" s="2226"/>
      <c r="CB276" s="2226"/>
      <c r="CC276" s="2226"/>
      <c r="CD276" s="2226"/>
      <c r="CE276" s="2226"/>
      <c r="CF276" s="2226"/>
      <c r="CG276" s="2226"/>
      <c r="CH276" s="2226"/>
      <c r="CI276" s="2226"/>
      <c r="CJ276" s="2226"/>
      <c r="CK276" s="2226"/>
      <c r="CL276" s="2226"/>
      <c r="CM276" s="2226"/>
      <c r="CN276" s="2226"/>
      <c r="CO276" s="2226"/>
      <c r="CP276" s="2226"/>
      <c r="CQ276" s="2226"/>
      <c r="CR276" s="2226"/>
      <c r="CS276" s="2226"/>
      <c r="CT276" s="2226"/>
      <c r="CU276" s="2226"/>
      <c r="CV276" s="2226"/>
      <c r="CW276" s="2226"/>
      <c r="CX276" s="2226"/>
      <c r="CY276" s="2226"/>
      <c r="CZ276" s="2226"/>
    </row>
    <row r="277" s="693" customFormat="true" ht="15" customHeight="true" x14ac:dyDescent="0.2">
      <c r="B277" s="694"/>
      <c r="V277" s="216"/>
      <c r="W277" s="216"/>
      <c r="X277" s="216"/>
      <c r="Y277" s="216"/>
      <c r="Z277" s="216"/>
      <c r="AA277" s="216"/>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644" t="s">
        <v>76</v>
      </c>
      <c r="BB277" s="295" t="s">
        <v>77</v>
      </c>
      <c r="BC277" s="1212" t="s">
        <v>35</v>
      </c>
      <c r="BD277" s="1232" t="s">
        <v>35</v>
      </c>
      <c r="BE277" s="1232" t="s">
        <v>35</v>
      </c>
      <c r="BF277" s="1232" t="s">
        <v>35</v>
      </c>
      <c r="BG277" s="1253" t="s">
        <v>35</v>
      </c>
      <c r="BH277" s="1274" t="s">
        <v>35</v>
      </c>
      <c r="BI277" s="1232" t="s">
        <v>35</v>
      </c>
      <c r="BJ277" s="1232" t="s">
        <v>35</v>
      </c>
      <c r="BK277" s="1232" t="s">
        <v>35</v>
      </c>
      <c r="BL277" s="1253" t="s">
        <v>35</v>
      </c>
      <c r="BM277" s="1274" t="s">
        <v>35</v>
      </c>
      <c r="BN277" s="1232" t="s">
        <v>35</v>
      </c>
      <c r="BO277" s="1232" t="s">
        <v>35</v>
      </c>
      <c r="BP277" s="1232" t="s">
        <v>35</v>
      </c>
      <c r="BQ277" s="1253" t="s">
        <v>35</v>
      </c>
      <c r="BR277" s="1274" t="s">
        <v>35</v>
      </c>
      <c r="BS277" s="1232" t="s">
        <v>35</v>
      </c>
      <c r="BT277" s="1232" t="s">
        <v>35</v>
      </c>
      <c r="BU277" s="2150" t="s">
        <v>35</v>
      </c>
      <c r="BV277" s="2225"/>
      <c r="BW277" s="2225"/>
      <c r="BX277" s="2225"/>
      <c r="BY277" s="2226"/>
      <c r="BZ277" s="2226"/>
      <c r="CA277" s="2226"/>
      <c r="CB277" s="2226"/>
      <c r="CC277" s="2226"/>
      <c r="CD277" s="2226"/>
      <c r="CE277" s="2226"/>
      <c r="CF277" s="2226"/>
      <c r="CG277" s="2226"/>
      <c r="CH277" s="2226"/>
      <c r="CI277" s="2226"/>
      <c r="CJ277" s="2226"/>
      <c r="CK277" s="2226"/>
      <c r="CL277" s="2226"/>
      <c r="CM277" s="2226"/>
      <c r="CN277" s="2226"/>
      <c r="CO277" s="2226"/>
      <c r="CP277" s="2226"/>
      <c r="CQ277" s="2226"/>
      <c r="CR277" s="2226"/>
      <c r="CS277" s="2226"/>
      <c r="CT277" s="2226"/>
      <c r="CU277" s="2226"/>
      <c r="CV277" s="2226"/>
      <c r="CW277" s="2226"/>
      <c r="CX277" s="2226"/>
      <c r="CY277" s="2226"/>
      <c r="CZ277" s="2226"/>
    </row>
    <row r="278" s="693" customFormat="true" ht="15" customHeight="true" x14ac:dyDescent="0.2">
      <c r="B278" s="694"/>
      <c r="V278" s="216"/>
      <c r="W278" s="216"/>
      <c r="X278" s="216"/>
      <c r="Y278" s="216"/>
      <c r="Z278" s="216"/>
      <c r="AA278" s="216"/>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644"/>
      <c r="BB278" s="295" t="s">
        <v>78</v>
      </c>
      <c r="BC278" s="1212" t="s">
        <v>35</v>
      </c>
      <c r="BD278" s="1232" t="s">
        <v>35</v>
      </c>
      <c r="BE278" s="1232" t="s">
        <v>35</v>
      </c>
      <c r="BF278" s="1232" t="s">
        <v>35</v>
      </c>
      <c r="BG278" s="1253" t="s">
        <v>35</v>
      </c>
      <c r="BH278" s="1274" t="s">
        <v>35</v>
      </c>
      <c r="BI278" s="1232" t="s">
        <v>35</v>
      </c>
      <c r="BJ278" s="1232" t="s">
        <v>35</v>
      </c>
      <c r="BK278" s="1232" t="s">
        <v>35</v>
      </c>
      <c r="BL278" s="1253" t="s">
        <v>35</v>
      </c>
      <c r="BM278" s="1274" t="s">
        <v>35</v>
      </c>
      <c r="BN278" s="1232" t="s">
        <v>35</v>
      </c>
      <c r="BO278" s="1232" t="s">
        <v>35</v>
      </c>
      <c r="BP278" s="1232" t="s">
        <v>35</v>
      </c>
      <c r="BQ278" s="1253" t="s">
        <v>35</v>
      </c>
      <c r="BR278" s="1274" t="s">
        <v>35</v>
      </c>
      <c r="BS278" s="1232" t="s">
        <v>35</v>
      </c>
      <c r="BT278" s="1232" t="s">
        <v>35</v>
      </c>
      <c r="BU278" s="2150" t="s">
        <v>35</v>
      </c>
      <c r="BV278" s="2225"/>
      <c r="BW278" s="2225"/>
      <c r="BX278" s="2225"/>
      <c r="BY278" s="2226"/>
      <c r="BZ278" s="2226"/>
      <c r="CA278" s="2226"/>
      <c r="CB278" s="2226"/>
      <c r="CC278" s="2226"/>
      <c r="CD278" s="2226"/>
      <c r="CE278" s="2226"/>
      <c r="CF278" s="2226"/>
      <c r="CG278" s="2226"/>
      <c r="CH278" s="2226"/>
      <c r="CI278" s="2226"/>
      <c r="CJ278" s="2226"/>
      <c r="CK278" s="2226"/>
      <c r="CL278" s="2226"/>
      <c r="CM278" s="2226"/>
      <c r="CN278" s="2226"/>
      <c r="CO278" s="2226"/>
      <c r="CP278" s="2226"/>
      <c r="CQ278" s="2226"/>
      <c r="CR278" s="2226"/>
      <c r="CS278" s="2226"/>
      <c r="CT278" s="2226"/>
      <c r="CU278" s="2226"/>
      <c r="CV278" s="2226"/>
      <c r="CW278" s="2226"/>
      <c r="CX278" s="2226"/>
      <c r="CY278" s="2226"/>
      <c r="CZ278" s="2226"/>
    </row>
    <row r="279" s="693" customFormat="true" ht="15" customHeight="true" x14ac:dyDescent="0.2">
      <c r="B279" s="694"/>
      <c r="V279" s="216"/>
      <c r="W279" s="216"/>
      <c r="X279" s="216"/>
      <c r="Y279" s="216"/>
      <c r="Z279" s="216"/>
      <c r="AA279" s="216"/>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644"/>
      <c r="BB279" s="295" t="s">
        <v>79</v>
      </c>
      <c r="BC279" s="1212" t="s">
        <v>35</v>
      </c>
      <c r="BD279" s="1233" t="s">
        <v>35</v>
      </c>
      <c r="BE279" s="1233" t="s">
        <v>35</v>
      </c>
      <c r="BF279" s="1233" t="s">
        <v>35</v>
      </c>
      <c r="BG279" s="1254" t="s">
        <v>35</v>
      </c>
      <c r="BH279" s="1212" t="s">
        <v>35</v>
      </c>
      <c r="BI279" s="1233" t="s">
        <v>35</v>
      </c>
      <c r="BJ279" s="1233" t="s">
        <v>35</v>
      </c>
      <c r="BK279" s="1233" t="s">
        <v>35</v>
      </c>
      <c r="BL279" s="1254" t="s">
        <v>35</v>
      </c>
      <c r="BM279" s="1212" t="s">
        <v>35</v>
      </c>
      <c r="BN279" s="1233" t="s">
        <v>35</v>
      </c>
      <c r="BO279" s="1233" t="s">
        <v>35</v>
      </c>
      <c r="BP279" s="1233" t="s">
        <v>35</v>
      </c>
      <c r="BQ279" s="1254" t="s">
        <v>35</v>
      </c>
      <c r="BR279" s="1212" t="s">
        <v>35</v>
      </c>
      <c r="BS279" s="1233" t="s">
        <v>35</v>
      </c>
      <c r="BT279" s="1233" t="s">
        <v>35</v>
      </c>
      <c r="BU279" s="1292" t="s">
        <v>35</v>
      </c>
      <c r="BV279" s="2227"/>
      <c r="BW279" s="2227"/>
      <c r="BX279" s="2227"/>
      <c r="BY279" s="2227"/>
      <c r="BZ279" s="2227"/>
      <c r="CA279" s="2227"/>
      <c r="CB279" s="2227"/>
      <c r="CC279" s="2227"/>
      <c r="CD279" s="2227"/>
      <c r="CE279" s="2227"/>
      <c r="CF279" s="2227"/>
      <c r="CG279" s="2227"/>
      <c r="CH279" s="2227"/>
      <c r="CI279" s="2227"/>
      <c r="CJ279" s="2227"/>
      <c r="CK279" s="2227"/>
      <c r="CL279" s="2227"/>
      <c r="CM279" s="2227"/>
      <c r="CN279" s="2227"/>
      <c r="CO279" s="2227"/>
      <c r="CP279" s="2227"/>
      <c r="CQ279" s="2227"/>
      <c r="CR279" s="2227"/>
      <c r="CS279" s="2227"/>
      <c r="CT279" s="2227"/>
      <c r="CU279" s="2227"/>
      <c r="CV279" s="2227"/>
      <c r="CW279" s="2227"/>
      <c r="CX279" s="2227"/>
      <c r="CY279" s="2227"/>
      <c r="CZ279" s="2227"/>
    </row>
    <row r="280" s="693" customFormat="true" ht="15" customHeight="true" x14ac:dyDescent="0.2">
      <c r="B280" s="694"/>
      <c r="V280" s="216"/>
      <c r="W280" s="216"/>
      <c r="X280" s="216"/>
      <c r="Y280" s="216"/>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644"/>
      <c r="BB280" s="295" t="s">
        <v>80</v>
      </c>
      <c r="BC280" s="1212" t="s">
        <v>35</v>
      </c>
      <c r="BD280" s="1233" t="s">
        <v>35</v>
      </c>
      <c r="BE280" s="1233" t="s">
        <v>35</v>
      </c>
      <c r="BF280" s="1233" t="s">
        <v>35</v>
      </c>
      <c r="BG280" s="1254" t="s">
        <v>35</v>
      </c>
      <c r="BH280" s="1212" t="s">
        <v>35</v>
      </c>
      <c r="BI280" s="1233" t="s">
        <v>35</v>
      </c>
      <c r="BJ280" s="1233" t="s">
        <v>35</v>
      </c>
      <c r="BK280" s="1233" t="s">
        <v>35</v>
      </c>
      <c r="BL280" s="1254" t="s">
        <v>35</v>
      </c>
      <c r="BM280" s="1212" t="s">
        <v>35</v>
      </c>
      <c r="BN280" s="1233" t="s">
        <v>35</v>
      </c>
      <c r="BO280" s="1233" t="s">
        <v>35</v>
      </c>
      <c r="BP280" s="1233" t="s">
        <v>35</v>
      </c>
      <c r="BQ280" s="1254" t="s">
        <v>35</v>
      </c>
      <c r="BR280" s="1212" t="s">
        <v>35</v>
      </c>
      <c r="BS280" s="1233" t="s">
        <v>35</v>
      </c>
      <c r="BT280" s="1233" t="s">
        <v>35</v>
      </c>
      <c r="BU280" s="1292" t="s">
        <v>35</v>
      </c>
      <c r="BV280" s="2227"/>
      <c r="BW280" s="2227"/>
      <c r="BX280" s="2227"/>
      <c r="BY280" s="2227"/>
      <c r="BZ280" s="2227"/>
      <c r="CA280" s="2227"/>
      <c r="CB280" s="2227"/>
      <c r="CC280" s="2227"/>
      <c r="CD280" s="2227"/>
      <c r="CE280" s="2227"/>
      <c r="CF280" s="2227"/>
      <c r="CG280" s="2227"/>
      <c r="CH280" s="2227"/>
      <c r="CI280" s="2227"/>
      <c r="CJ280" s="2227"/>
      <c r="CK280" s="2227"/>
      <c r="CL280" s="2227"/>
      <c r="CM280" s="2227"/>
      <c r="CN280" s="2227"/>
      <c r="CO280" s="2227"/>
      <c r="CP280" s="2227"/>
      <c r="CQ280" s="2227"/>
      <c r="CR280" s="2227"/>
      <c r="CS280" s="2227"/>
      <c r="CT280" s="2227"/>
      <c r="CU280" s="2227"/>
      <c r="CV280" s="2227"/>
      <c r="CW280" s="2227"/>
      <c r="CX280" s="2227"/>
      <c r="CY280" s="2227"/>
      <c r="CZ280" s="2227"/>
    </row>
    <row r="281" s="693" customFormat="true" ht="15" customHeight="true" x14ac:dyDescent="0.2">
      <c r="B281" s="694"/>
      <c r="V281" s="216"/>
      <c r="W281" s="216"/>
      <c r="X281" s="216"/>
      <c r="Y281" s="216"/>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644"/>
      <c r="BB281" s="295" t="s">
        <v>81</v>
      </c>
      <c r="BC281" s="1212" t="s">
        <v>35</v>
      </c>
      <c r="BD281" s="1233" t="s">
        <v>35</v>
      </c>
      <c r="BE281" s="1233" t="s">
        <v>35</v>
      </c>
      <c r="BF281" s="1233" t="s">
        <v>35</v>
      </c>
      <c r="BG281" s="1254" t="s">
        <v>35</v>
      </c>
      <c r="BH281" s="1212" t="s">
        <v>35</v>
      </c>
      <c r="BI281" s="1233" t="s">
        <v>35</v>
      </c>
      <c r="BJ281" s="1233" t="s">
        <v>35</v>
      </c>
      <c r="BK281" s="1233" t="s">
        <v>35</v>
      </c>
      <c r="BL281" s="1254" t="s">
        <v>35</v>
      </c>
      <c r="BM281" s="1212" t="s">
        <v>35</v>
      </c>
      <c r="BN281" s="1233" t="s">
        <v>35</v>
      </c>
      <c r="BO281" s="1233" t="s">
        <v>35</v>
      </c>
      <c r="BP281" s="1233" t="s">
        <v>35</v>
      </c>
      <c r="BQ281" s="1254" t="s">
        <v>35</v>
      </c>
      <c r="BR281" s="1212" t="s">
        <v>35</v>
      </c>
      <c r="BS281" s="1233" t="s">
        <v>35</v>
      </c>
      <c r="BT281" s="1233" t="s">
        <v>35</v>
      </c>
      <c r="BU281" s="1292" t="s">
        <v>35</v>
      </c>
      <c r="BV281" s="2227"/>
      <c r="BW281" s="2227"/>
      <c r="BX281" s="2227"/>
      <c r="BY281" s="2227"/>
      <c r="BZ281" s="2227"/>
      <c r="CA281" s="2227"/>
      <c r="CB281" s="2227"/>
      <c r="CC281" s="2227"/>
      <c r="CD281" s="2227"/>
      <c r="CE281" s="2227"/>
      <c r="CF281" s="2227"/>
      <c r="CG281" s="2227"/>
      <c r="CH281" s="2227"/>
      <c r="CI281" s="2227"/>
      <c r="CJ281" s="2227"/>
      <c r="CK281" s="2227"/>
      <c r="CL281" s="2227"/>
      <c r="CM281" s="2227"/>
      <c r="CN281" s="2227"/>
      <c r="CO281" s="2227"/>
      <c r="CP281" s="2227"/>
      <c r="CQ281" s="2227"/>
      <c r="CR281" s="2227"/>
      <c r="CS281" s="2227"/>
      <c r="CT281" s="2227"/>
      <c r="CU281" s="2227"/>
      <c r="CV281" s="2227"/>
      <c r="CW281" s="2227"/>
      <c r="CX281" s="2227"/>
      <c r="CY281" s="2227"/>
      <c r="CZ281" s="2227"/>
    </row>
    <row r="282" s="693" customFormat="true" ht="15" customHeight="true" x14ac:dyDescent="0.2">
      <c r="B282" s="694"/>
      <c r="V282" s="216"/>
      <c r="W282" s="216"/>
      <c r="X282" s="216"/>
      <c r="Y282" s="216"/>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644"/>
      <c r="BB282" s="295" t="s">
        <v>82</v>
      </c>
      <c r="BC282" s="1212" t="s">
        <v>35</v>
      </c>
      <c r="BD282" s="1233" t="s">
        <v>35</v>
      </c>
      <c r="BE282" s="1233" t="s">
        <v>35</v>
      </c>
      <c r="BF282" s="1233" t="s">
        <v>35</v>
      </c>
      <c r="BG282" s="1254" t="s">
        <v>35</v>
      </c>
      <c r="BH282" s="1212" t="s">
        <v>35</v>
      </c>
      <c r="BI282" s="1233" t="s">
        <v>35</v>
      </c>
      <c r="BJ282" s="1233" t="s">
        <v>35</v>
      </c>
      <c r="BK282" s="1233" t="s">
        <v>35</v>
      </c>
      <c r="BL282" s="1254" t="s">
        <v>35</v>
      </c>
      <c r="BM282" s="1212" t="s">
        <v>35</v>
      </c>
      <c r="BN282" s="1233" t="s">
        <v>35</v>
      </c>
      <c r="BO282" s="1233" t="s">
        <v>35</v>
      </c>
      <c r="BP282" s="1233" t="s">
        <v>35</v>
      </c>
      <c r="BQ282" s="1254" t="s">
        <v>35</v>
      </c>
      <c r="BR282" s="1212" t="s">
        <v>35</v>
      </c>
      <c r="BS282" s="1233" t="s">
        <v>35</v>
      </c>
      <c r="BT282" s="1233" t="s">
        <v>35</v>
      </c>
      <c r="BU282" s="1292" t="s">
        <v>35</v>
      </c>
      <c r="BV282" s="2227"/>
      <c r="BW282" s="2227"/>
      <c r="BX282" s="2227"/>
      <c r="BY282" s="2227"/>
      <c r="BZ282" s="2227"/>
      <c r="CA282" s="2227"/>
      <c r="CB282" s="2227"/>
      <c r="CC282" s="2227"/>
      <c r="CD282" s="2227"/>
      <c r="CE282" s="2227"/>
      <c r="CF282" s="2227"/>
      <c r="CG282" s="2227"/>
      <c r="CH282" s="2227"/>
      <c r="CI282" s="2227"/>
      <c r="CJ282" s="2227"/>
      <c r="CK282" s="2227"/>
      <c r="CL282" s="2227"/>
      <c r="CM282" s="2227"/>
      <c r="CN282" s="2227"/>
      <c r="CO282" s="2227"/>
      <c r="CP282" s="2227"/>
      <c r="CQ282" s="2227"/>
      <c r="CR282" s="2227"/>
      <c r="CS282" s="2227"/>
      <c r="CT282" s="2227"/>
      <c r="CU282" s="2227"/>
      <c r="CV282" s="2227"/>
      <c r="CW282" s="2227"/>
      <c r="CX282" s="2227"/>
      <c r="CY282" s="2227"/>
      <c r="CZ282" s="2227"/>
    </row>
    <row r="283" s="693" customFormat="true" ht="15" customHeight="true" x14ac:dyDescent="0.2">
      <c r="B283" s="694"/>
      <c r="V283" s="216"/>
      <c r="W283" s="216"/>
      <c r="X283" s="216"/>
      <c r="Y283" s="216"/>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644"/>
      <c r="BB283" s="295" t="s">
        <v>83</v>
      </c>
      <c r="BC283" s="1212" t="s">
        <v>35</v>
      </c>
      <c r="BD283" s="1233" t="s">
        <v>35</v>
      </c>
      <c r="BE283" s="1233" t="s">
        <v>35</v>
      </c>
      <c r="BF283" s="1233" t="s">
        <v>35</v>
      </c>
      <c r="BG283" s="1254" t="s">
        <v>35</v>
      </c>
      <c r="BH283" s="1212" t="s">
        <v>35</v>
      </c>
      <c r="BI283" s="1233" t="s">
        <v>35</v>
      </c>
      <c r="BJ283" s="1233" t="s">
        <v>35</v>
      </c>
      <c r="BK283" s="1233" t="s">
        <v>35</v>
      </c>
      <c r="BL283" s="1254" t="s">
        <v>35</v>
      </c>
      <c r="BM283" s="1212" t="s">
        <v>35</v>
      </c>
      <c r="BN283" s="1233" t="s">
        <v>35</v>
      </c>
      <c r="BO283" s="1233" t="s">
        <v>35</v>
      </c>
      <c r="BP283" s="1233" t="s">
        <v>35</v>
      </c>
      <c r="BQ283" s="1254" t="s">
        <v>35</v>
      </c>
      <c r="BR283" s="1212" t="s">
        <v>35</v>
      </c>
      <c r="BS283" s="1233" t="s">
        <v>35</v>
      </c>
      <c r="BT283" s="1233" t="s">
        <v>35</v>
      </c>
      <c r="BU283" s="1292" t="s">
        <v>35</v>
      </c>
      <c r="BV283" s="2227"/>
      <c r="BW283" s="2227"/>
      <c r="BX283" s="2227"/>
      <c r="BY283" s="2227"/>
      <c r="BZ283" s="2227"/>
      <c r="CA283" s="2227"/>
      <c r="CB283" s="2227"/>
      <c r="CC283" s="2227"/>
      <c r="CD283" s="2227"/>
      <c r="CE283" s="2227"/>
      <c r="CF283" s="2227"/>
      <c r="CG283" s="2227"/>
      <c r="CH283" s="2227"/>
      <c r="CI283" s="2227"/>
      <c r="CJ283" s="2227"/>
      <c r="CK283" s="2227"/>
      <c r="CL283" s="2227"/>
      <c r="CM283" s="2227"/>
      <c r="CN283" s="2227"/>
      <c r="CO283" s="2227"/>
      <c r="CP283" s="2227"/>
      <c r="CQ283" s="2227"/>
      <c r="CR283" s="2227"/>
      <c r="CS283" s="2227"/>
      <c r="CT283" s="2227"/>
      <c r="CU283" s="2227"/>
      <c r="CV283" s="2227"/>
      <c r="CW283" s="2227"/>
      <c r="CX283" s="2227"/>
      <c r="CY283" s="2227"/>
      <c r="CZ283" s="2227"/>
    </row>
    <row r="284" s="693" customFormat="true" ht="15" customHeight="true" x14ac:dyDescent="0.2">
      <c r="B284" s="694"/>
      <c r="V284" s="216"/>
      <c r="W284" s="216"/>
      <c r="X284" s="216"/>
      <c r="Y284" s="216"/>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645"/>
      <c r="BB284" s="296" t="s">
        <v>112</v>
      </c>
      <c r="BC284" s="1213" t="s">
        <v>35</v>
      </c>
      <c r="BD284" s="1234" t="s">
        <v>35</v>
      </c>
      <c r="BE284" s="1234" t="s">
        <v>35</v>
      </c>
      <c r="BF284" s="1234" t="s">
        <v>35</v>
      </c>
      <c r="BG284" s="1255" t="s">
        <v>35</v>
      </c>
      <c r="BH284" s="1275" t="s">
        <v>35</v>
      </c>
      <c r="BI284" s="1234" t="s">
        <v>35</v>
      </c>
      <c r="BJ284" s="1234" t="s">
        <v>35</v>
      </c>
      <c r="BK284" s="1234" t="s">
        <v>35</v>
      </c>
      <c r="BL284" s="1255" t="s">
        <v>35</v>
      </c>
      <c r="BM284" s="1275" t="s">
        <v>35</v>
      </c>
      <c r="BN284" s="1234" t="s">
        <v>35</v>
      </c>
      <c r="BO284" s="1234" t="s">
        <v>35</v>
      </c>
      <c r="BP284" s="1234" t="s">
        <v>35</v>
      </c>
      <c r="BQ284" s="1255" t="s">
        <v>35</v>
      </c>
      <c r="BR284" s="1275" t="s">
        <v>35</v>
      </c>
      <c r="BS284" s="1234" t="s">
        <v>35</v>
      </c>
      <c r="BT284" s="1234" t="s">
        <v>35</v>
      </c>
      <c r="BU284" s="2151" t="s">
        <v>35</v>
      </c>
      <c r="BV284" s="2228"/>
      <c r="BW284" s="2228"/>
      <c r="BX284" s="2228"/>
      <c r="BY284" s="2229"/>
      <c r="BZ284" s="2229"/>
      <c r="CA284" s="2229"/>
      <c r="CB284" s="2229"/>
      <c r="CC284" s="2229"/>
      <c r="CD284" s="2229"/>
      <c r="CE284" s="2229"/>
      <c r="CF284" s="2229"/>
      <c r="CG284" s="2229"/>
      <c r="CH284" s="2229"/>
      <c r="CI284" s="2229"/>
      <c r="CJ284" s="2229"/>
      <c r="CK284" s="2229"/>
      <c r="CL284" s="2229"/>
      <c r="CM284" s="2229"/>
      <c r="CN284" s="2229"/>
      <c r="CO284" s="2229"/>
      <c r="CP284" s="2229"/>
      <c r="CQ284" s="2229"/>
      <c r="CR284" s="2229"/>
      <c r="CS284" s="2229"/>
      <c r="CT284" s="2229"/>
      <c r="CU284" s="2229"/>
      <c r="CV284" s="2229"/>
      <c r="CW284" s="2229"/>
      <c r="CX284" s="2229"/>
      <c r="CY284" s="2229"/>
      <c r="CZ284" s="2229"/>
    </row>
    <row r="285" s="693" customFormat="true" ht="15" customHeight="true" x14ac:dyDescent="0.2">
      <c r="B285" s="694"/>
      <c r="V285" s="216"/>
      <c r="W285" s="216"/>
      <c r="X285" s="216"/>
      <c r="Y285" s="216"/>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2"/>
      <c r="BV285" s="215"/>
      <c r="BW285" s="215"/>
      <c r="BX285" s="215"/>
      <c r="BY285" s="215"/>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693" customFormat="true" ht="15" customHeight="true" x14ac:dyDescent="0.2">
      <c r="B286" s="694"/>
      <c r="V286" s="216"/>
      <c r="W286" s="216"/>
      <c r="X286" s="216"/>
      <c r="Y286" s="216"/>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2"/>
      <c r="BV286" s="215"/>
      <c r="BW286" s="215"/>
      <c r="BX286" s="215"/>
      <c r="BY286" s="215"/>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693" customFormat="true" ht="15" customHeight="true" x14ac:dyDescent="0.2">
      <c r="B287" s="694"/>
      <c r="V287" s="216"/>
      <c r="W287" s="216"/>
      <c r="X287" s="216"/>
      <c r="Y287" s="216"/>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2"/>
      <c r="BV287" s="215"/>
      <c r="BW287" s="215"/>
      <c r="BX287" s="215"/>
      <c r="BY287" s="215"/>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693" customFormat="true" ht="15" customHeight="true" x14ac:dyDescent="0.2">
      <c r="B288" s="694"/>
      <c r="V288" s="216"/>
      <c r="W288" s="216"/>
      <c r="X288" s="216"/>
      <c r="Y288" s="216"/>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2"/>
      <c r="BV288" s="215"/>
      <c r="BW288" s="215"/>
      <c r="BX288" s="215"/>
      <c r="BY288" s="215"/>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693" customFormat="true" ht="15" customHeight="true" x14ac:dyDescent="0.2">
      <c r="A289" s="403"/>
      <c r="B289" s="404"/>
      <c r="C289" s="405"/>
      <c r="V289" s="216"/>
      <c r="W289" s="216"/>
      <c r="X289" s="216"/>
      <c r="Y289" s="216"/>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2"/>
      <c r="BV289" s="215"/>
      <c r="BW289" s="215"/>
      <c r="BX289" s="215"/>
      <c r="BY289" s="215"/>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693" customFormat="true" ht="15" customHeight="true" x14ac:dyDescent="0.2">
      <c r="A290" s="707"/>
      <c r="B290" s="708"/>
      <c r="C290" s="709"/>
      <c r="V290" s="216"/>
      <c r="W290" s="216"/>
      <c r="X290" s="216"/>
      <c r="Y290" s="216"/>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2"/>
      <c r="BV290" s="215"/>
      <c r="BW290" s="215"/>
      <c r="BX290" s="215"/>
      <c r="BY290" s="215"/>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693" customFormat="true" ht="15" customHeight="true" x14ac:dyDescent="0.2">
      <c r="A291" s="710"/>
      <c r="B291" s="711"/>
      <c r="C291" s="712"/>
      <c r="V291" s="216"/>
      <c r="W291" s="216"/>
      <c r="X291" s="216"/>
      <c r="Y291" s="216"/>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2"/>
      <c r="BV291" s="215"/>
      <c r="BW291" s="215"/>
      <c r="BX291" s="215"/>
      <c r="BY291" s="215"/>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693" customFormat="true" ht="15" customHeight="true" x14ac:dyDescent="0.2">
      <c r="A292" s="713"/>
      <c r="B292" s="714"/>
      <c r="C292" s="715"/>
      <c r="V292" s="216"/>
      <c r="W292" s="216"/>
      <c r="X292" s="216"/>
      <c r="Y292" s="216"/>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2"/>
      <c r="BV292" s="215"/>
      <c r="BW292" s="215"/>
      <c r="BX292" s="215"/>
      <c r="BY292" s="215"/>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693" customFormat="true" ht="15" customHeight="true" x14ac:dyDescent="0.2">
      <c r="A293" s="716"/>
      <c r="B293" s="717"/>
      <c r="C293" s="718"/>
      <c r="V293" s="216"/>
      <c r="W293" s="216"/>
      <c r="X293" s="216"/>
      <c r="Y293" s="216"/>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2"/>
      <c r="BV293" s="215"/>
      <c r="BW293" s="215"/>
      <c r="BX293" s="215"/>
      <c r="BY293" s="215"/>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693" customFormat="true" ht="15" customHeight="true" x14ac:dyDescent="0.2">
      <c r="A294" s="719"/>
      <c r="B294" s="720"/>
      <c r="C294" s="721"/>
      <c r="V294" s="216"/>
      <c r="W294" s="216"/>
      <c r="X294" s="216"/>
      <c r="Y294" s="216"/>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2"/>
      <c r="BV294" s="215"/>
      <c r="BW294" s="215"/>
      <c r="BX294" s="215"/>
      <c r="BY294" s="215"/>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693" customFormat="true" ht="15" customHeight="true" x14ac:dyDescent="0.2">
      <c r="A295" s="719"/>
      <c r="B295" s="720"/>
      <c r="C295" s="721"/>
      <c r="V295" s="216"/>
      <c r="W295" s="216"/>
      <c r="X295" s="216"/>
      <c r="Y295" s="216"/>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2"/>
      <c r="BV295" s="215"/>
      <c r="BW295" s="215"/>
      <c r="BX295" s="215"/>
      <c r="BY295" s="215"/>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693" customFormat="true" ht="15" customHeight="true" x14ac:dyDescent="0.2">
      <c r="A296" s="719"/>
      <c r="B296" s="722"/>
      <c r="C296" s="721"/>
      <c r="V296" s="216"/>
      <c r="W296" s="216"/>
      <c r="X296" s="216"/>
      <c r="Y296" s="216"/>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2"/>
      <c r="BV296" s="215"/>
      <c r="BW296" s="215"/>
      <c r="BX296" s="215"/>
      <c r="BY296" s="215"/>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693" customFormat="true" ht="15" customHeight="true" x14ac:dyDescent="0.2">
      <c r="A297" s="723"/>
      <c r="B297" s="724"/>
      <c r="C297" s="725"/>
      <c r="V297" s="216"/>
      <c r="W297" s="216"/>
      <c r="X297" s="216"/>
      <c r="Y297" s="216"/>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2"/>
      <c r="BV297" s="215"/>
      <c r="BW297" s="215"/>
      <c r="BX297" s="215"/>
      <c r="BY297" s="215"/>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693" customFormat="true" ht="15" customHeight="true" x14ac:dyDescent="0.2">
      <c r="B298" s="694"/>
      <c r="V298" s="216"/>
      <c r="W298" s="216"/>
      <c r="X298" s="216"/>
      <c r="Y298" s="216"/>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2"/>
      <c r="BV298" s="215"/>
      <c r="BW298" s="215"/>
      <c r="BX298" s="215"/>
      <c r="BY298" s="215"/>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693" customFormat="true" ht="15" customHeight="true" x14ac:dyDescent="0.2">
      <c r="A299" s="406"/>
      <c r="B299" s="407"/>
      <c r="C299" s="408"/>
      <c r="D299" s="409"/>
      <c r="V299" s="216"/>
      <c r="W299" s="216"/>
      <c r="X299" s="216"/>
      <c r="Y299" s="216"/>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2"/>
      <c r="BV299" s="215"/>
      <c r="BW299" s="215"/>
      <c r="BX299" s="215"/>
      <c r="BY299" s="215"/>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693" customFormat="true" ht="15" customHeight="true" x14ac:dyDescent="0.2">
      <c r="A300" s="726"/>
      <c r="B300" s="727"/>
      <c r="C300" s="728"/>
      <c r="D300" s="729"/>
      <c r="V300" s="216"/>
      <c r="W300" s="216"/>
      <c r="X300" s="216"/>
      <c r="Y300" s="216"/>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2"/>
      <c r="BV300" s="215"/>
      <c r="BW300" s="215"/>
      <c r="BX300" s="215"/>
      <c r="BY300" s="215"/>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693" customFormat="true" ht="15" customHeight="true" x14ac:dyDescent="0.2">
      <c r="A301" s="730"/>
      <c r="B301" s="731"/>
      <c r="C301" s="732"/>
      <c r="D301" s="733"/>
      <c r="V301" s="216"/>
      <c r="W301" s="216"/>
      <c r="X301" s="216"/>
      <c r="Y301" s="216"/>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2"/>
      <c r="BV301" s="215"/>
      <c r="BW301" s="215"/>
      <c r="BX301" s="215"/>
      <c r="BY301" s="215"/>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693" customFormat="true" ht="15" customHeight="true" x14ac:dyDescent="0.2">
      <c r="A302" s="734"/>
      <c r="B302" s="735"/>
      <c r="C302" s="736"/>
      <c r="D302" s="737"/>
      <c r="V302" s="216"/>
      <c r="W302" s="216"/>
      <c r="X302" s="216"/>
      <c r="Y302" s="216"/>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2"/>
      <c r="BV302" s="215"/>
      <c r="BW302" s="215"/>
      <c r="BX302" s="215"/>
      <c r="BY302" s="215"/>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693" customFormat="true" ht="15" customHeight="true" x14ac:dyDescent="0.2">
      <c r="A303" s="738"/>
      <c r="B303" s="739"/>
      <c r="C303" s="740"/>
      <c r="D303" s="741"/>
      <c r="V303" s="216"/>
      <c r="W303" s="216"/>
      <c r="X303" s="216"/>
      <c r="Y303" s="216"/>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2"/>
      <c r="BV303" s="215"/>
      <c r="BW303" s="215"/>
      <c r="BX303" s="215"/>
      <c r="BY303" s="215"/>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693" customFormat="true" ht="15" customHeight="true" x14ac:dyDescent="0.2">
      <c r="A304" s="742"/>
      <c r="B304" s="743"/>
      <c r="C304" s="744"/>
      <c r="D304" s="745"/>
      <c r="V304" s="216"/>
      <c r="W304" s="216"/>
      <c r="X304" s="216"/>
      <c r="Y304" s="216"/>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2"/>
      <c r="BV304" s="215"/>
      <c r="BW304" s="215"/>
      <c r="BX304" s="215"/>
      <c r="BY304" s="215"/>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693" customFormat="true" ht="15" customHeight="true" x14ac:dyDescent="0.2">
      <c r="A305" s="746"/>
      <c r="B305" s="747"/>
      <c r="C305" s="748"/>
      <c r="D305" s="749"/>
      <c r="V305" s="216"/>
      <c r="W305" s="216"/>
      <c r="X305" s="216"/>
      <c r="Y305" s="216"/>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2"/>
      <c r="BV305" s="215"/>
      <c r="BW305" s="215"/>
      <c r="BX305" s="215"/>
      <c r="BY305" s="215"/>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693" customFormat="true" ht="15" customHeight="true" x14ac:dyDescent="0.2">
      <c r="B306" s="694"/>
      <c r="V306" s="216"/>
      <c r="W306" s="216"/>
      <c r="X306" s="216"/>
      <c r="Y306" s="216"/>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2"/>
      <c r="BV306" s="215"/>
      <c r="BW306" s="215"/>
      <c r="BX306" s="215"/>
      <c r="BY306" s="215"/>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693" customFormat="true" ht="15" customHeight="true" x14ac:dyDescent="0.2">
      <c r="B307" s="694"/>
      <c r="V307" s="216"/>
      <c r="W307" s="216"/>
      <c r="X307" s="216"/>
      <c r="Y307" s="216"/>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2"/>
      <c r="BV307" s="215"/>
      <c r="BW307" s="215"/>
      <c r="BX307" s="215"/>
      <c r="BY307" s="215"/>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693" customFormat="true" ht="15" customHeight="true" x14ac:dyDescent="0.2">
      <c r="B308" s="694"/>
      <c r="V308" s="216"/>
      <c r="W308" s="216"/>
      <c r="X308" s="216"/>
      <c r="Y308" s="216"/>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2"/>
      <c r="BV308" s="215"/>
      <c r="BW308" s="215"/>
      <c r="BX308" s="215"/>
      <c r="BY308" s="215"/>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693" customFormat="true" ht="15" customHeight="true" x14ac:dyDescent="0.2">
      <c r="B309" s="694"/>
      <c r="V309" s="216"/>
      <c r="W309" s="216"/>
      <c r="X309" s="216"/>
      <c r="Y309" s="216"/>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2"/>
      <c r="BV309" s="215"/>
      <c r="BW309" s="215"/>
      <c r="BX309" s="215"/>
      <c r="BY309" s="215"/>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693" customFormat="true" ht="15" customHeight="true" x14ac:dyDescent="0.2">
      <c r="B310" s="694"/>
      <c r="V310" s="216"/>
      <c r="W310" s="216"/>
      <c r="X310" s="216"/>
      <c r="Y310" s="216"/>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2"/>
      <c r="BV310" s="215"/>
      <c r="BW310" s="215"/>
      <c r="BX310" s="215"/>
      <c r="BY310" s="215"/>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693" customFormat="true" ht="15" customHeight="true" x14ac:dyDescent="0.2">
      <c r="B311" s="694"/>
      <c r="V311" s="216"/>
      <c r="W311" s="216"/>
      <c r="X311" s="216"/>
      <c r="Y311" s="216"/>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2"/>
      <c r="BV311" s="215"/>
      <c r="BW311" s="215"/>
      <c r="BX311" s="215"/>
      <c r="BY311" s="215"/>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693" customFormat="true" ht="15" customHeight="true" x14ac:dyDescent="0.2">
      <c r="B312" s="694"/>
      <c r="V312" s="216"/>
      <c r="W312" s="216"/>
      <c r="X312" s="216"/>
      <c r="Y312" s="216"/>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2"/>
      <c r="BV312" s="215"/>
      <c r="BW312" s="215"/>
      <c r="BX312" s="215"/>
      <c r="BY312" s="215"/>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693" customFormat="true" ht="15" customHeight="true" x14ac:dyDescent="0.2">
      <c r="B313" s="694"/>
      <c r="V313" s="216"/>
      <c r="W313" s="216"/>
      <c r="X313" s="216"/>
      <c r="Y313" s="216"/>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2"/>
      <c r="BV313" s="215"/>
      <c r="BW313" s="215"/>
      <c r="BX313" s="215"/>
      <c r="BY313" s="215"/>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693" customFormat="true" ht="15" customHeight="true" x14ac:dyDescent="0.2">
      <c r="B314" s="694"/>
      <c r="V314" s="216"/>
      <c r="W314" s="216"/>
      <c r="X314" s="216"/>
      <c r="Y314" s="216"/>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2"/>
      <c r="BV314" s="215"/>
      <c r="BW314" s="215"/>
      <c r="BX314" s="215"/>
      <c r="BY314" s="215"/>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693" customFormat="true" ht="15" customHeight="true" x14ac:dyDescent="0.2">
      <c r="B315" s="694"/>
      <c r="V315" s="216"/>
      <c r="W315" s="216"/>
      <c r="X315" s="216"/>
      <c r="Y315" s="216"/>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2"/>
      <c r="BV315" s="215"/>
      <c r="BW315" s="215"/>
      <c r="BX315" s="215"/>
      <c r="BY315" s="215"/>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693" customFormat="true" ht="15" customHeight="true" x14ac:dyDescent="0.2">
      <c r="B316" s="694"/>
      <c r="V316" s="216"/>
      <c r="W316" s="216"/>
      <c r="X316" s="216"/>
      <c r="Y316" s="216"/>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2"/>
      <c r="BV316" s="215"/>
      <c r="BW316" s="215"/>
      <c r="BX316" s="215"/>
      <c r="BY316" s="215"/>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693" customFormat="true" ht="15" customHeight="true" x14ac:dyDescent="0.2">
      <c r="B317" s="694"/>
      <c r="V317" s="216"/>
      <c r="W317" s="216"/>
      <c r="X317" s="216"/>
      <c r="Y317" s="216"/>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2"/>
      <c r="BV317" s="215"/>
      <c r="BW317" s="215"/>
      <c r="BX317" s="215"/>
      <c r="BY317" s="215"/>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693" customFormat="true" ht="15" customHeight="true" x14ac:dyDescent="0.2">
      <c r="B318" s="694"/>
      <c r="V318" s="216"/>
      <c r="W318" s="216"/>
      <c r="X318" s="216"/>
      <c r="Y318" s="216"/>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2"/>
      <c r="BV318" s="215"/>
      <c r="BW318" s="215"/>
      <c r="BX318" s="215"/>
      <c r="BY318" s="215"/>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693" customFormat="true" ht="15" customHeight="true" x14ac:dyDescent="0.2">
      <c r="B319" s="694"/>
      <c r="V319" s="216"/>
      <c r="W319" s="216"/>
      <c r="X319" s="216"/>
      <c r="Y319" s="216"/>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2"/>
      <c r="BV319" s="215"/>
      <c r="BW319" s="215"/>
      <c r="BX319" s="215"/>
      <c r="BY319" s="215"/>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693" customFormat="true" ht="15" customHeight="true" x14ac:dyDescent="0.2">
      <c r="B320" s="694"/>
      <c r="V320" s="216"/>
      <c r="W320" s="216"/>
      <c r="X320" s="216"/>
      <c r="Y320" s="216"/>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2"/>
      <c r="BV320" s="215"/>
      <c r="BW320" s="215"/>
      <c r="BX320" s="215"/>
      <c r="BY320" s="215"/>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693" customFormat="true" ht="15" customHeight="true" x14ac:dyDescent="0.2">
      <c r="B321" s="694"/>
      <c r="V321" s="216"/>
      <c r="W321" s="216"/>
      <c r="X321" s="216"/>
      <c r="Y321" s="216"/>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2"/>
      <c r="BV321" s="215"/>
      <c r="BW321" s="215"/>
      <c r="BX321" s="215"/>
      <c r="BY321" s="215"/>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693" customFormat="true" ht="15" customHeight="true" x14ac:dyDescent="0.2">
      <c r="B322" s="694"/>
      <c r="V322" s="216"/>
      <c r="W322" s="216"/>
      <c r="X322" s="216"/>
      <c r="Y322" s="216"/>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2"/>
      <c r="BV322" s="215"/>
      <c r="BW322" s="215"/>
      <c r="BX322" s="215"/>
      <c r="BY322" s="215"/>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693" customFormat="true" ht="15" customHeight="true" x14ac:dyDescent="0.2">
      <c r="B323" s="694"/>
      <c r="V323" s="216"/>
      <c r="W323" s="216"/>
      <c r="X323" s="216"/>
      <c r="Y323" s="216"/>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2"/>
      <c r="BV323" s="215"/>
      <c r="BW323" s="215"/>
      <c r="BX323" s="215"/>
      <c r="BY323" s="215"/>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693" customFormat="true" ht="15" customHeight="true" x14ac:dyDescent="0.2">
      <c r="B324" s="694"/>
      <c r="V324" s="216"/>
      <c r="W324" s="216"/>
      <c r="X324" s="216"/>
      <c r="Y324" s="216"/>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2"/>
      <c r="BV324" s="215"/>
      <c r="BW324" s="215"/>
      <c r="BX324" s="215"/>
      <c r="BY324" s="215"/>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693" customFormat="true" ht="15" customHeight="true" x14ac:dyDescent="0.2">
      <c r="B325" s="694"/>
      <c r="V325" s="216"/>
      <c r="W325" s="216"/>
      <c r="X325" s="216"/>
      <c r="Y325" s="216"/>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2"/>
      <c r="BV325" s="215"/>
      <c r="BW325" s="215"/>
      <c r="BX325" s="215"/>
      <c r="BY325" s="215"/>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693" customFormat="true" ht="15" customHeight="true" x14ac:dyDescent="0.2">
      <c r="B326" s="694"/>
      <c r="V326" s="216"/>
      <c r="W326" s="216"/>
      <c r="X326" s="216"/>
      <c r="Y326" s="216"/>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2"/>
      <c r="BV326" s="215"/>
      <c r="BW326" s="215"/>
      <c r="BX326" s="215"/>
      <c r="BY326" s="215"/>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693" customFormat="true" ht="15" customHeight="true" x14ac:dyDescent="0.2">
      <c r="B327" s="694"/>
      <c r="V327" s="216"/>
      <c r="W327" s="216"/>
      <c r="X327" s="216"/>
      <c r="Y327" s="216"/>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2"/>
      <c r="BV327" s="215"/>
      <c r="BW327" s="215"/>
      <c r="BX327" s="215"/>
      <c r="BY327" s="215"/>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693" customFormat="true" ht="15" customHeight="true" x14ac:dyDescent="0.2">
      <c r="B328" s="694"/>
      <c r="V328" s="216"/>
      <c r="W328" s="216"/>
      <c r="X328" s="216"/>
      <c r="Y328" s="216"/>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2"/>
      <c r="BV328" s="215"/>
      <c r="BW328" s="215"/>
      <c r="BX328" s="215"/>
      <c r="BY328" s="215"/>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693" customFormat="true" ht="250.15" customHeight="true" x14ac:dyDescent="0.2">
      <c r="B329" s="694"/>
      <c r="V329" s="216"/>
      <c r="W329" s="216"/>
      <c r="X329" s="216"/>
      <c r="Y329" s="216"/>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2"/>
      <c r="BV329" s="215"/>
      <c r="BW329" s="215"/>
      <c r="BX329" s="215"/>
      <c r="BY329" s="215"/>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2"/>
      <c r="V330" s="211"/>
      <c r="W330" s="211"/>
      <c r="X330" s="211"/>
      <c r="Y330" s="211"/>
      <c r="Z330" s="211"/>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472"/>
      <c r="BD330" s="472"/>
      <c r="BE330" s="472"/>
      <c r="BF330" s="472"/>
      <c r="BG330" s="472"/>
      <c r="BH330" s="472"/>
      <c r="BI330" s="472"/>
      <c r="BJ330" s="472"/>
      <c r="BK330" s="472"/>
      <c r="BL330" s="472"/>
      <c r="BM330" s="472"/>
      <c r="BN330" s="472"/>
      <c r="BO330" s="472"/>
      <c r="BP330" s="472"/>
      <c r="BQ330" s="472"/>
      <c r="BR330" s="472"/>
      <c r="BS330" s="472"/>
      <c r="BT330" s="472"/>
      <c r="BU330" s="472"/>
      <c r="BV330" s="211"/>
      <c r="BW330" s="211"/>
      <c r="BX330" s="211"/>
      <c r="BY330" s="211"/>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2"/>
      <c r="V331" s="211"/>
      <c r="W331" s="211"/>
      <c r="X331" s="211"/>
      <c r="Y331" s="211"/>
      <c r="Z331" s="211"/>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472"/>
      <c r="BD331" s="472"/>
      <c r="BE331" s="472"/>
      <c r="BF331" s="472"/>
      <c r="BG331" s="472"/>
      <c r="BH331" s="472"/>
      <c r="BI331" s="472"/>
      <c r="BJ331" s="472"/>
      <c r="BK331" s="472"/>
      <c r="BL331" s="472"/>
      <c r="BM331" s="472"/>
      <c r="BN331" s="472"/>
      <c r="BO331" s="472"/>
      <c r="BP331" s="472"/>
      <c r="BQ331" s="472"/>
      <c r="BR331" s="472"/>
      <c r="BS331" s="472"/>
      <c r="BT331" s="472"/>
      <c r="BU331" s="472"/>
      <c r="BV331" s="211"/>
      <c r="BW331" s="211"/>
      <c r="BX331" s="211"/>
      <c r="BY331" s="211"/>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2"/>
      <c r="V332" s="211"/>
      <c r="W332" s="211"/>
      <c r="X332" s="211"/>
      <c r="Y332" s="211"/>
      <c r="Z332" s="211"/>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472"/>
      <c r="BD332" s="472"/>
      <c r="BE332" s="472"/>
      <c r="BF332" s="472"/>
      <c r="BG332" s="472"/>
      <c r="BH332" s="472"/>
      <c r="BI332" s="472"/>
      <c r="BJ332" s="472"/>
      <c r="BK332" s="472"/>
      <c r="BL332" s="472"/>
      <c r="BM332" s="472"/>
      <c r="BN332" s="472"/>
      <c r="BO332" s="472"/>
      <c r="BP332" s="472"/>
      <c r="BQ332" s="472"/>
      <c r="BR332" s="472"/>
      <c r="BS332" s="472"/>
      <c r="BT332" s="472"/>
      <c r="BU332" s="472"/>
      <c r="BV332" s="211"/>
      <c r="BW332" s="211"/>
      <c r="BX332" s="211"/>
      <c r="BY332" s="211"/>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2"/>
      <c r="V333" s="211"/>
      <c r="W333" s="211"/>
      <c r="X333" s="211"/>
      <c r="Y333" s="211"/>
      <c r="Z333" s="211"/>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472"/>
      <c r="BD333" s="472"/>
      <c r="BE333" s="472"/>
      <c r="BF333" s="472"/>
      <c r="BG333" s="472"/>
      <c r="BH333" s="472"/>
      <c r="BI333" s="472"/>
      <c r="BJ333" s="472"/>
      <c r="BK333" s="472"/>
      <c r="BL333" s="472"/>
      <c r="BM333" s="472"/>
      <c r="BN333" s="472"/>
      <c r="BO333" s="472"/>
      <c r="BP333" s="472"/>
      <c r="BQ333" s="472"/>
      <c r="BR333" s="472"/>
      <c r="BS333" s="472"/>
      <c r="BT333" s="472"/>
      <c r="BU333" s="472"/>
      <c r="BV333" s="211"/>
      <c r="BW333" s="211"/>
      <c r="BX333" s="211"/>
      <c r="BY333" s="211"/>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2"/>
      <c r="V334" s="211"/>
      <c r="W334" s="211"/>
      <c r="X334" s="211"/>
      <c r="Y334" s="211"/>
      <c r="Z334" s="211"/>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472"/>
      <c r="BD334" s="472"/>
      <c r="BE334" s="472"/>
      <c r="BF334" s="472"/>
      <c r="BG334" s="472"/>
      <c r="BH334" s="472"/>
      <c r="BI334" s="472"/>
      <c r="BJ334" s="472"/>
      <c r="BK334" s="472"/>
      <c r="BL334" s="472"/>
      <c r="BM334" s="472"/>
      <c r="BN334" s="472"/>
      <c r="BO334" s="472"/>
      <c r="BP334" s="472"/>
      <c r="BQ334" s="472"/>
      <c r="BR334" s="472"/>
      <c r="BS334" s="472"/>
      <c r="BT334" s="472"/>
      <c r="BU334" s="472"/>
      <c r="BV334" s="211"/>
      <c r="BW334" s="211"/>
      <c r="BX334" s="211"/>
      <c r="BY334" s="211"/>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2"/>
      <c r="V335" s="211"/>
      <c r="W335" s="211"/>
      <c r="X335" s="211"/>
      <c r="Y335" s="211"/>
      <c r="Z335" s="211"/>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472"/>
      <c r="BD335" s="472"/>
      <c r="BE335" s="472"/>
      <c r="BF335" s="472"/>
      <c r="BG335" s="472"/>
      <c r="BH335" s="472"/>
      <c r="BI335" s="472"/>
      <c r="BJ335" s="472"/>
      <c r="BK335" s="472"/>
      <c r="BL335" s="472"/>
      <c r="BM335" s="472"/>
      <c r="BN335" s="472"/>
      <c r="BO335" s="472"/>
      <c r="BP335" s="472"/>
      <c r="BQ335" s="472"/>
      <c r="BR335" s="472"/>
      <c r="BS335" s="472"/>
      <c r="BT335" s="472"/>
      <c r="BU335" s="472"/>
      <c r="BV335" s="211"/>
      <c r="BW335" s="211"/>
      <c r="BX335" s="211"/>
      <c r="BY335" s="211"/>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2"/>
      <c r="V336" s="211"/>
      <c r="W336" s="211"/>
      <c r="X336" s="211"/>
      <c r="Y336" s="211"/>
      <c r="Z336" s="211"/>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472"/>
      <c r="BD336" s="472"/>
      <c r="BE336" s="472"/>
      <c r="BF336" s="472"/>
      <c r="BG336" s="472"/>
      <c r="BH336" s="472"/>
      <c r="BI336" s="472"/>
      <c r="BJ336" s="472"/>
      <c r="BK336" s="472"/>
      <c r="BL336" s="472"/>
      <c r="BM336" s="472"/>
      <c r="BN336" s="472"/>
      <c r="BO336" s="472"/>
      <c r="BP336" s="472"/>
      <c r="BQ336" s="472"/>
      <c r="BR336" s="472"/>
      <c r="BS336" s="472"/>
      <c r="BT336" s="472"/>
      <c r="BU336" s="472"/>
      <c r="BV336" s="211"/>
      <c r="BW336" s="211"/>
      <c r="BX336" s="211"/>
      <c r="BY336" s="211"/>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2"/>
      <c r="V337" s="211"/>
      <c r="W337" s="211"/>
      <c r="X337" s="211"/>
      <c r="Y337" s="211"/>
      <c r="Z337" s="211"/>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472"/>
      <c r="BD337" s="472"/>
      <c r="BE337" s="472"/>
      <c r="BF337" s="472"/>
      <c r="BG337" s="472"/>
      <c r="BH337" s="472"/>
      <c r="BI337" s="472"/>
      <c r="BJ337" s="472"/>
      <c r="BK337" s="472"/>
      <c r="BL337" s="472"/>
      <c r="BM337" s="472"/>
      <c r="BN337" s="472"/>
      <c r="BO337" s="472"/>
      <c r="BP337" s="472"/>
      <c r="BQ337" s="472"/>
      <c r="BR337" s="472"/>
      <c r="BS337" s="472"/>
      <c r="BT337" s="472"/>
      <c r="BU337" s="472"/>
      <c r="BV337" s="211"/>
      <c r="BW337" s="211"/>
      <c r="BX337" s="211"/>
      <c r="BY337" s="211"/>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2"/>
      <c r="V338" s="211"/>
      <c r="W338" s="211"/>
      <c r="X338" s="211"/>
      <c r="Y338" s="211"/>
      <c r="Z338" s="211"/>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472"/>
      <c r="BD338" s="472"/>
      <c r="BE338" s="472"/>
      <c r="BF338" s="472"/>
      <c r="BG338" s="472"/>
      <c r="BH338" s="472"/>
      <c r="BI338" s="472"/>
      <c r="BJ338" s="472"/>
      <c r="BK338" s="472"/>
      <c r="BL338" s="472"/>
      <c r="BM338" s="472"/>
      <c r="BN338" s="472"/>
      <c r="BO338" s="472"/>
      <c r="BP338" s="472"/>
      <c r="BQ338" s="472"/>
      <c r="BR338" s="472"/>
      <c r="BS338" s="472"/>
      <c r="BT338" s="472"/>
      <c r="BU338" s="472"/>
      <c r="BV338" s="211"/>
      <c r="BW338" s="211"/>
      <c r="BX338" s="211"/>
      <c r="BY338" s="211"/>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693" customFormat="true" ht="15" customHeight="true" x14ac:dyDescent="0.2">
      <c r="B339" s="694"/>
      <c r="V339" s="216"/>
      <c r="W339" s="216"/>
      <c r="X339" s="216"/>
      <c r="Y339" s="216"/>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127</v>
      </c>
      <c r="BB339" s="117" t="s">
        <v>126</v>
      </c>
      <c r="BC339" s="2619" t="s">
        <v>113</v>
      </c>
      <c r="BD339" s="2620"/>
      <c r="BE339" s="2620"/>
      <c r="BF339" s="2620"/>
      <c r="BG339" s="2621"/>
      <c r="BH339" s="2622" t="s">
        <v>38</v>
      </c>
      <c r="BI339" s="2620"/>
      <c r="BJ339" s="2620"/>
      <c r="BK339" s="2620"/>
      <c r="BL339" s="2621"/>
      <c r="BM339" s="2622" t="s">
        <v>37</v>
      </c>
      <c r="BN339" s="2620"/>
      <c r="BO339" s="2620"/>
      <c r="BP339" s="2620"/>
      <c r="BQ339" s="2623"/>
      <c r="BR339" s="2061" t="s">
        <v>137</v>
      </c>
      <c r="BS339" s="2062"/>
      <c r="BT339" s="2062"/>
      <c r="BU339" s="2062"/>
      <c r="BV339" s="2230"/>
      <c r="BW339" s="2230"/>
      <c r="BX339" s="2230"/>
      <c r="BY339" s="2231"/>
      <c r="BZ339" s="215"/>
      <c r="CA339" s="215"/>
      <c r="CB339" s="215"/>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693" customFormat="true" ht="24" x14ac:dyDescent="0.2">
      <c r="B340" s="694"/>
      <c r="V340" s="216"/>
      <c r="W340" s="216"/>
      <c r="X340" s="216"/>
      <c r="Y340" s="216"/>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125</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285</v>
      </c>
      <c r="BS340" s="180" t="s">
        <v>231</v>
      </c>
      <c r="BT340" s="180" t="s">
        <v>286</v>
      </c>
      <c r="BU340" s="2152" t="s">
        <v>287</v>
      </c>
      <c r="BV340" s="2232"/>
      <c r="BW340" s="2232"/>
      <c r="BX340" s="2232"/>
      <c r="BY340" s="2233"/>
      <c r="BZ340" s="2233"/>
      <c r="CA340" s="2233"/>
      <c r="CB340" s="2233"/>
      <c r="CC340" s="2233"/>
      <c r="CD340" s="2233"/>
      <c r="CE340" s="2233"/>
      <c r="CF340" s="2233"/>
      <c r="CG340" s="2233"/>
      <c r="CH340" s="2233"/>
      <c r="CI340" s="2233"/>
      <c r="CJ340" s="2233"/>
      <c r="CK340" s="2233"/>
      <c r="CL340" s="2233"/>
      <c r="CM340" s="2233"/>
      <c r="CN340" s="2233"/>
      <c r="CO340" s="2233"/>
      <c r="CP340" s="2233"/>
      <c r="CQ340" s="2233"/>
      <c r="CR340" s="2233"/>
      <c r="CS340" s="2233"/>
      <c r="CT340" s="2233"/>
      <c r="CU340" s="2233"/>
      <c r="CV340" s="2233"/>
      <c r="CW340" s="2233"/>
      <c r="CX340" s="2233"/>
      <c r="CY340" s="2233"/>
      <c r="CZ340" s="2233"/>
    </row>
    <row r="341" s="693" customFormat="true" ht="15" customHeight="true" x14ac:dyDescent="0.2">
      <c r="B341" s="694"/>
      <c r="V341" s="216"/>
      <c r="W341" s="216"/>
      <c r="X341" s="216"/>
      <c r="Y341" s="216"/>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636" t="s">
        <v>144</v>
      </c>
      <c r="BB341" s="162" t="s">
        <v>49</v>
      </c>
      <c r="BC341" s="1214" t="s">
        <v>35</v>
      </c>
      <c r="BD341" s="1235" t="s">
        <v>35</v>
      </c>
      <c r="BE341" s="1235" t="s">
        <v>35</v>
      </c>
      <c r="BF341" s="1235" t="s">
        <v>35</v>
      </c>
      <c r="BG341" s="1256" t="s">
        <v>35</v>
      </c>
      <c r="BH341" s="1276" t="s">
        <v>35</v>
      </c>
      <c r="BI341" s="1235" t="s">
        <v>35</v>
      </c>
      <c r="BJ341" s="1235" t="s">
        <v>35</v>
      </c>
      <c r="BK341" s="1235" t="s">
        <v>35</v>
      </c>
      <c r="BL341" s="1256" t="s">
        <v>35</v>
      </c>
      <c r="BM341" s="1276" t="s">
        <v>35</v>
      </c>
      <c r="BN341" s="1235" t="s">
        <v>35</v>
      </c>
      <c r="BO341" s="1235" t="s">
        <v>35</v>
      </c>
      <c r="BP341" s="1235" t="s">
        <v>35</v>
      </c>
      <c r="BQ341" s="1256" t="s">
        <v>35</v>
      </c>
      <c r="BR341" s="1276" t="s">
        <v>35</v>
      </c>
      <c r="BS341" s="1235" t="s">
        <v>35</v>
      </c>
      <c r="BT341" s="1235" t="s">
        <v>35</v>
      </c>
      <c r="BU341" s="2153" t="s">
        <v>35</v>
      </c>
      <c r="BV341" s="2234"/>
      <c r="BW341" s="2234"/>
      <c r="BX341" s="2234"/>
      <c r="BY341" s="2235"/>
      <c r="BZ341" s="2235"/>
      <c r="CA341" s="2235"/>
      <c r="CB341" s="2235"/>
      <c r="CC341" s="2235"/>
      <c r="CD341" s="2235"/>
      <c r="CE341" s="2235"/>
      <c r="CF341" s="2235"/>
      <c r="CG341" s="2235"/>
      <c r="CH341" s="2235"/>
      <c r="CI341" s="2235"/>
      <c r="CJ341" s="2235"/>
      <c r="CK341" s="2235"/>
      <c r="CL341" s="2235"/>
      <c r="CM341" s="2235"/>
      <c r="CN341" s="2235"/>
      <c r="CO341" s="2235"/>
      <c r="CP341" s="2235"/>
      <c r="CQ341" s="2235"/>
      <c r="CR341" s="2235"/>
      <c r="CS341" s="2235"/>
      <c r="CT341" s="2235"/>
      <c r="CU341" s="2235"/>
      <c r="CV341" s="2235"/>
      <c r="CW341" s="2235"/>
      <c r="CX341" s="2235"/>
      <c r="CY341" s="2235"/>
      <c r="CZ341" s="2235"/>
    </row>
    <row r="342" s="693" customFormat="true" ht="15" customHeight="true" x14ac:dyDescent="0.2">
      <c r="B342" s="694"/>
      <c r="V342" s="216"/>
      <c r="W342" s="216"/>
      <c r="X342" s="216"/>
      <c r="Y342" s="216"/>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637"/>
      <c r="BB342" s="163" t="s">
        <v>48</v>
      </c>
      <c r="BC342" s="1215" t="s">
        <v>35</v>
      </c>
      <c r="BD342" s="1236" t="s">
        <v>35</v>
      </c>
      <c r="BE342" s="1236" t="s">
        <v>35</v>
      </c>
      <c r="BF342" s="1236" t="s">
        <v>35</v>
      </c>
      <c r="BG342" s="1257" t="s">
        <v>35</v>
      </c>
      <c r="BH342" s="1277" t="s">
        <v>35</v>
      </c>
      <c r="BI342" s="1236" t="s">
        <v>35</v>
      </c>
      <c r="BJ342" s="1236" t="s">
        <v>35</v>
      </c>
      <c r="BK342" s="1236" t="s">
        <v>35</v>
      </c>
      <c r="BL342" s="1257" t="s">
        <v>35</v>
      </c>
      <c r="BM342" s="1277" t="s">
        <v>35</v>
      </c>
      <c r="BN342" s="1236" t="s">
        <v>35</v>
      </c>
      <c r="BO342" s="1236" t="s">
        <v>35</v>
      </c>
      <c r="BP342" s="1236" t="s">
        <v>35</v>
      </c>
      <c r="BQ342" s="1257" t="s">
        <v>35</v>
      </c>
      <c r="BR342" s="1277" t="s">
        <v>35</v>
      </c>
      <c r="BS342" s="1236" t="s">
        <v>35</v>
      </c>
      <c r="BT342" s="1236" t="s">
        <v>35</v>
      </c>
      <c r="BU342" s="2154" t="s">
        <v>35</v>
      </c>
      <c r="BV342" s="2236"/>
      <c r="BW342" s="2236"/>
      <c r="BX342" s="2236"/>
      <c r="BY342" s="2237"/>
      <c r="BZ342" s="2237"/>
      <c r="CA342" s="2237"/>
      <c r="CB342" s="2237"/>
      <c r="CC342" s="2237"/>
      <c r="CD342" s="2237"/>
      <c r="CE342" s="2237"/>
      <c r="CF342" s="2237"/>
      <c r="CG342" s="2237"/>
      <c r="CH342" s="2237"/>
      <c r="CI342" s="2237"/>
      <c r="CJ342" s="2237"/>
      <c r="CK342" s="2237"/>
      <c r="CL342" s="2237"/>
      <c r="CM342" s="2237"/>
      <c r="CN342" s="2237"/>
      <c r="CO342" s="2237"/>
      <c r="CP342" s="2237"/>
      <c r="CQ342" s="2237"/>
      <c r="CR342" s="2237"/>
      <c r="CS342" s="2237"/>
      <c r="CT342" s="2237"/>
      <c r="CU342" s="2237"/>
      <c r="CV342" s="2237"/>
      <c r="CW342" s="2237"/>
      <c r="CX342" s="2237"/>
      <c r="CY342" s="2237"/>
      <c r="CZ342" s="2237"/>
    </row>
    <row r="343" s="693" customFormat="true" ht="15" customHeight="true" x14ac:dyDescent="0.2">
      <c r="B343" s="694"/>
      <c r="V343" s="216"/>
      <c r="W343" s="216"/>
      <c r="X343" s="216"/>
      <c r="Y343" s="216"/>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638" t="s">
        <v>139</v>
      </c>
      <c r="BB343" s="163" t="s">
        <v>49</v>
      </c>
      <c r="BC343" s="1215" t="s">
        <v>35</v>
      </c>
      <c r="BD343" s="1236" t="s">
        <v>35</v>
      </c>
      <c r="BE343" s="1236" t="s">
        <v>35</v>
      </c>
      <c r="BF343" s="1236" t="s">
        <v>35</v>
      </c>
      <c r="BG343" s="1257" t="s">
        <v>35</v>
      </c>
      <c r="BH343" s="1277" t="s">
        <v>35</v>
      </c>
      <c r="BI343" s="1236" t="s">
        <v>35</v>
      </c>
      <c r="BJ343" s="1236" t="s">
        <v>35</v>
      </c>
      <c r="BK343" s="1236" t="s">
        <v>35</v>
      </c>
      <c r="BL343" s="1257" t="s">
        <v>35</v>
      </c>
      <c r="BM343" s="1277" t="s">
        <v>35</v>
      </c>
      <c r="BN343" s="1236" t="s">
        <v>35</v>
      </c>
      <c r="BO343" s="1236" t="s">
        <v>35</v>
      </c>
      <c r="BP343" s="1236" t="s">
        <v>35</v>
      </c>
      <c r="BQ343" s="1257" t="s">
        <v>35</v>
      </c>
      <c r="BR343" s="1277" t="s">
        <v>35</v>
      </c>
      <c r="BS343" s="1236" t="s">
        <v>35</v>
      </c>
      <c r="BT343" s="1236" t="s">
        <v>35</v>
      </c>
      <c r="BU343" s="2154" t="s">
        <v>35</v>
      </c>
      <c r="BV343" s="2236"/>
      <c r="BW343" s="2236"/>
      <c r="BX343" s="2236"/>
      <c r="BY343" s="2237"/>
      <c r="BZ343" s="2237"/>
      <c r="CA343" s="2237"/>
      <c r="CB343" s="2237"/>
      <c r="CC343" s="2237"/>
      <c r="CD343" s="2237"/>
      <c r="CE343" s="2237"/>
      <c r="CF343" s="2237"/>
      <c r="CG343" s="2237"/>
      <c r="CH343" s="2237"/>
      <c r="CI343" s="2237"/>
      <c r="CJ343" s="2237"/>
      <c r="CK343" s="2237"/>
      <c r="CL343" s="2237"/>
      <c r="CM343" s="2237"/>
      <c r="CN343" s="2237"/>
      <c r="CO343" s="2237"/>
      <c r="CP343" s="2237"/>
      <c r="CQ343" s="2237"/>
      <c r="CR343" s="2237"/>
      <c r="CS343" s="2237"/>
      <c r="CT343" s="2237"/>
      <c r="CU343" s="2237"/>
      <c r="CV343" s="2237"/>
      <c r="CW343" s="2237"/>
      <c r="CX343" s="2237"/>
      <c r="CY343" s="2237"/>
      <c r="CZ343" s="2237"/>
    </row>
    <row r="344" s="693" customFormat="true" ht="15" customHeight="true" x14ac:dyDescent="0.2">
      <c r="B344" s="694"/>
      <c r="V344" s="216"/>
      <c r="W344" s="216"/>
      <c r="X344" s="216"/>
      <c r="Y344" s="216"/>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637"/>
      <c r="BB344" s="163" t="s">
        <v>48</v>
      </c>
      <c r="BC344" s="1215" t="s">
        <v>35</v>
      </c>
      <c r="BD344" s="1236" t="s">
        <v>35</v>
      </c>
      <c r="BE344" s="1236" t="s">
        <v>35</v>
      </c>
      <c r="BF344" s="1236" t="s">
        <v>35</v>
      </c>
      <c r="BG344" s="1257" t="s">
        <v>35</v>
      </c>
      <c r="BH344" s="1277" t="s">
        <v>35</v>
      </c>
      <c r="BI344" s="1236" t="s">
        <v>35</v>
      </c>
      <c r="BJ344" s="1236" t="s">
        <v>35</v>
      </c>
      <c r="BK344" s="1236" t="s">
        <v>35</v>
      </c>
      <c r="BL344" s="1257" t="s">
        <v>35</v>
      </c>
      <c r="BM344" s="1277" t="s">
        <v>35</v>
      </c>
      <c r="BN344" s="1236" t="s">
        <v>35</v>
      </c>
      <c r="BO344" s="1236" t="s">
        <v>35</v>
      </c>
      <c r="BP344" s="1236" t="s">
        <v>35</v>
      </c>
      <c r="BQ344" s="1257" t="s">
        <v>35</v>
      </c>
      <c r="BR344" s="1277" t="s">
        <v>35</v>
      </c>
      <c r="BS344" s="1236" t="s">
        <v>35</v>
      </c>
      <c r="BT344" s="1236" t="s">
        <v>35</v>
      </c>
      <c r="BU344" s="2154" t="s">
        <v>35</v>
      </c>
      <c r="BV344" s="2236"/>
      <c r="BW344" s="2236"/>
      <c r="BX344" s="2236"/>
      <c r="BY344" s="2237"/>
      <c r="BZ344" s="2237"/>
      <c r="CA344" s="2237"/>
      <c r="CB344" s="2237"/>
      <c r="CC344" s="2237"/>
      <c r="CD344" s="2237"/>
      <c r="CE344" s="2237"/>
      <c r="CF344" s="2237"/>
      <c r="CG344" s="2237"/>
      <c r="CH344" s="2237"/>
      <c r="CI344" s="2237"/>
      <c r="CJ344" s="2237"/>
      <c r="CK344" s="2237"/>
      <c r="CL344" s="2237"/>
      <c r="CM344" s="2237"/>
      <c r="CN344" s="2237"/>
      <c r="CO344" s="2237"/>
      <c r="CP344" s="2237"/>
      <c r="CQ344" s="2237"/>
      <c r="CR344" s="2237"/>
      <c r="CS344" s="2237"/>
      <c r="CT344" s="2237"/>
      <c r="CU344" s="2237"/>
      <c r="CV344" s="2237"/>
      <c r="CW344" s="2237"/>
      <c r="CX344" s="2237"/>
      <c r="CY344" s="2237"/>
      <c r="CZ344" s="2237"/>
    </row>
    <row r="345" s="693" customFormat="true" ht="15" customHeight="true" x14ac:dyDescent="0.2">
      <c r="B345" s="694"/>
      <c r="V345" s="216"/>
      <c r="W345" s="216"/>
      <c r="X345" s="216"/>
      <c r="Y345" s="216"/>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638" t="s">
        <v>140</v>
      </c>
      <c r="BB345" s="163" t="s">
        <v>49</v>
      </c>
      <c r="BC345" s="1215" t="s">
        <v>35</v>
      </c>
      <c r="BD345" s="1236" t="s">
        <v>35</v>
      </c>
      <c r="BE345" s="1236" t="s">
        <v>35</v>
      </c>
      <c r="BF345" s="1236" t="s">
        <v>35</v>
      </c>
      <c r="BG345" s="1257" t="s">
        <v>35</v>
      </c>
      <c r="BH345" s="1277" t="s">
        <v>35</v>
      </c>
      <c r="BI345" s="1236" t="s">
        <v>35</v>
      </c>
      <c r="BJ345" s="1236" t="s">
        <v>35</v>
      </c>
      <c r="BK345" s="1236" t="s">
        <v>35</v>
      </c>
      <c r="BL345" s="1257" t="s">
        <v>35</v>
      </c>
      <c r="BM345" s="1277" t="s">
        <v>35</v>
      </c>
      <c r="BN345" s="1236" t="s">
        <v>35</v>
      </c>
      <c r="BO345" s="1236" t="s">
        <v>35</v>
      </c>
      <c r="BP345" s="1236" t="s">
        <v>35</v>
      </c>
      <c r="BQ345" s="1257" t="s">
        <v>35</v>
      </c>
      <c r="BR345" s="1277" t="s">
        <v>35</v>
      </c>
      <c r="BS345" s="1236" t="s">
        <v>35</v>
      </c>
      <c r="BT345" s="1236" t="s">
        <v>35</v>
      </c>
      <c r="BU345" s="2154" t="s">
        <v>35</v>
      </c>
      <c r="BV345" s="2236"/>
      <c r="BW345" s="2236"/>
      <c r="BX345" s="2236"/>
      <c r="BY345" s="2237"/>
      <c r="BZ345" s="2237"/>
      <c r="CA345" s="2237"/>
      <c r="CB345" s="2237"/>
      <c r="CC345" s="2237"/>
      <c r="CD345" s="2237"/>
      <c r="CE345" s="2237"/>
      <c r="CF345" s="2237"/>
      <c r="CG345" s="2237"/>
      <c r="CH345" s="2237"/>
      <c r="CI345" s="2237"/>
      <c r="CJ345" s="2237"/>
      <c r="CK345" s="2237"/>
      <c r="CL345" s="2237"/>
      <c r="CM345" s="2237"/>
      <c r="CN345" s="2237"/>
      <c r="CO345" s="2237"/>
      <c r="CP345" s="2237"/>
      <c r="CQ345" s="2237"/>
      <c r="CR345" s="2237"/>
      <c r="CS345" s="2237"/>
      <c r="CT345" s="2237"/>
      <c r="CU345" s="2237"/>
      <c r="CV345" s="2237"/>
      <c r="CW345" s="2237"/>
      <c r="CX345" s="2237"/>
      <c r="CY345" s="2237"/>
      <c r="CZ345" s="2237"/>
    </row>
    <row r="346" s="693" customFormat="true" ht="15" customHeight="true" x14ac:dyDescent="0.2">
      <c r="B346" s="694"/>
      <c r="V346" s="216"/>
      <c r="W346" s="216"/>
      <c r="X346" s="216"/>
      <c r="Y346" s="216"/>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637"/>
      <c r="BB346" s="163" t="s">
        <v>48</v>
      </c>
      <c r="BC346" s="1215" t="s">
        <v>35</v>
      </c>
      <c r="BD346" s="1236" t="s">
        <v>35</v>
      </c>
      <c r="BE346" s="1236" t="s">
        <v>35</v>
      </c>
      <c r="BF346" s="1236" t="s">
        <v>35</v>
      </c>
      <c r="BG346" s="1257" t="s">
        <v>35</v>
      </c>
      <c r="BH346" s="1277" t="s">
        <v>35</v>
      </c>
      <c r="BI346" s="1236" t="s">
        <v>35</v>
      </c>
      <c r="BJ346" s="1236" t="s">
        <v>35</v>
      </c>
      <c r="BK346" s="1236" t="s">
        <v>35</v>
      </c>
      <c r="BL346" s="1257" t="s">
        <v>35</v>
      </c>
      <c r="BM346" s="1277" t="s">
        <v>35</v>
      </c>
      <c r="BN346" s="1236" t="s">
        <v>35</v>
      </c>
      <c r="BO346" s="1236" t="s">
        <v>35</v>
      </c>
      <c r="BP346" s="1236" t="s">
        <v>35</v>
      </c>
      <c r="BQ346" s="1257" t="s">
        <v>35</v>
      </c>
      <c r="BR346" s="1277" t="s">
        <v>35</v>
      </c>
      <c r="BS346" s="1236" t="s">
        <v>35</v>
      </c>
      <c r="BT346" s="1236" t="s">
        <v>35</v>
      </c>
      <c r="BU346" s="2154" t="s">
        <v>35</v>
      </c>
      <c r="BV346" s="2236"/>
      <c r="BW346" s="2236"/>
      <c r="BX346" s="2236"/>
      <c r="BY346" s="2237"/>
      <c r="BZ346" s="2237"/>
      <c r="CA346" s="2237"/>
      <c r="CB346" s="2237"/>
      <c r="CC346" s="2237"/>
      <c r="CD346" s="2237"/>
      <c r="CE346" s="2237"/>
      <c r="CF346" s="2237"/>
      <c r="CG346" s="2237"/>
      <c r="CH346" s="2237"/>
      <c r="CI346" s="2237"/>
      <c r="CJ346" s="2237"/>
      <c r="CK346" s="2237"/>
      <c r="CL346" s="2237"/>
      <c r="CM346" s="2237"/>
      <c r="CN346" s="2237"/>
      <c r="CO346" s="2237"/>
      <c r="CP346" s="2237"/>
      <c r="CQ346" s="2237"/>
      <c r="CR346" s="2237"/>
      <c r="CS346" s="2237"/>
      <c r="CT346" s="2237"/>
      <c r="CU346" s="2237"/>
      <c r="CV346" s="2237"/>
      <c r="CW346" s="2237"/>
      <c r="CX346" s="2237"/>
      <c r="CY346" s="2237"/>
      <c r="CZ346" s="2237"/>
    </row>
    <row r="347" s="693" customFormat="true" ht="15" customHeight="true" x14ac:dyDescent="0.2">
      <c r="B347" s="694"/>
      <c r="V347" s="216"/>
      <c r="W347" s="216"/>
      <c r="X347" s="216"/>
      <c r="Y347" s="216"/>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638" t="s">
        <v>141</v>
      </c>
      <c r="BB347" s="163" t="s">
        <v>49</v>
      </c>
      <c r="BC347" s="1215" t="s">
        <v>35</v>
      </c>
      <c r="BD347" s="1236" t="s">
        <v>35</v>
      </c>
      <c r="BE347" s="1236" t="s">
        <v>35</v>
      </c>
      <c r="BF347" s="1236" t="s">
        <v>35</v>
      </c>
      <c r="BG347" s="1257" t="s">
        <v>35</v>
      </c>
      <c r="BH347" s="1277" t="s">
        <v>35</v>
      </c>
      <c r="BI347" s="1236" t="s">
        <v>35</v>
      </c>
      <c r="BJ347" s="1236" t="s">
        <v>35</v>
      </c>
      <c r="BK347" s="1236" t="s">
        <v>35</v>
      </c>
      <c r="BL347" s="1257" t="s">
        <v>35</v>
      </c>
      <c r="BM347" s="1277" t="s">
        <v>35</v>
      </c>
      <c r="BN347" s="1236" t="s">
        <v>35</v>
      </c>
      <c r="BO347" s="1236" t="s">
        <v>35</v>
      </c>
      <c r="BP347" s="1236" t="s">
        <v>35</v>
      </c>
      <c r="BQ347" s="1257" t="s">
        <v>35</v>
      </c>
      <c r="BR347" s="1277" t="s">
        <v>35</v>
      </c>
      <c r="BS347" s="1236" t="s">
        <v>35</v>
      </c>
      <c r="BT347" s="1236" t="s">
        <v>35</v>
      </c>
      <c r="BU347" s="2154" t="s">
        <v>35</v>
      </c>
      <c r="BV347" s="2236"/>
      <c r="BW347" s="2236"/>
      <c r="BX347" s="2236"/>
      <c r="BY347" s="2237"/>
      <c r="BZ347" s="2237"/>
      <c r="CA347" s="2237"/>
      <c r="CB347" s="2237"/>
      <c r="CC347" s="2237"/>
      <c r="CD347" s="2237"/>
      <c r="CE347" s="2237"/>
      <c r="CF347" s="2237"/>
      <c r="CG347" s="2237"/>
      <c r="CH347" s="2237"/>
      <c r="CI347" s="2237"/>
      <c r="CJ347" s="2237"/>
      <c r="CK347" s="2237"/>
      <c r="CL347" s="2237"/>
      <c r="CM347" s="2237"/>
      <c r="CN347" s="2237"/>
      <c r="CO347" s="2237"/>
      <c r="CP347" s="2237"/>
      <c r="CQ347" s="2237"/>
      <c r="CR347" s="2237"/>
      <c r="CS347" s="2237"/>
      <c r="CT347" s="2237"/>
      <c r="CU347" s="2237"/>
      <c r="CV347" s="2237"/>
      <c r="CW347" s="2237"/>
      <c r="CX347" s="2237"/>
      <c r="CY347" s="2237"/>
      <c r="CZ347" s="2237"/>
    </row>
    <row r="348" s="693" customFormat="true" ht="15" customHeight="true" x14ac:dyDescent="0.2">
      <c r="B348" s="694"/>
      <c r="V348" s="216"/>
      <c r="W348" s="216"/>
      <c r="X348" s="216"/>
      <c r="Y348" s="216"/>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637"/>
      <c r="BB348" s="163" t="s">
        <v>48</v>
      </c>
      <c r="BC348" s="1215" t="s">
        <v>35</v>
      </c>
      <c r="BD348" s="1236" t="s">
        <v>35</v>
      </c>
      <c r="BE348" s="1236" t="s">
        <v>35</v>
      </c>
      <c r="BF348" s="1236" t="s">
        <v>35</v>
      </c>
      <c r="BG348" s="1257" t="s">
        <v>35</v>
      </c>
      <c r="BH348" s="1277" t="s">
        <v>35</v>
      </c>
      <c r="BI348" s="1236" t="s">
        <v>35</v>
      </c>
      <c r="BJ348" s="1236" t="s">
        <v>35</v>
      </c>
      <c r="BK348" s="1236" t="s">
        <v>35</v>
      </c>
      <c r="BL348" s="1257" t="s">
        <v>35</v>
      </c>
      <c r="BM348" s="1277" t="s">
        <v>35</v>
      </c>
      <c r="BN348" s="1236" t="s">
        <v>35</v>
      </c>
      <c r="BO348" s="1236" t="s">
        <v>35</v>
      </c>
      <c r="BP348" s="1236" t="s">
        <v>35</v>
      </c>
      <c r="BQ348" s="1257" t="s">
        <v>35</v>
      </c>
      <c r="BR348" s="1277" t="s">
        <v>35</v>
      </c>
      <c r="BS348" s="1236" t="s">
        <v>35</v>
      </c>
      <c r="BT348" s="1236" t="s">
        <v>35</v>
      </c>
      <c r="BU348" s="2154" t="s">
        <v>35</v>
      </c>
      <c r="BV348" s="2236"/>
      <c r="BW348" s="2236"/>
      <c r="BX348" s="2236"/>
      <c r="BY348" s="2237"/>
      <c r="BZ348" s="2237"/>
      <c r="CA348" s="2237"/>
      <c r="CB348" s="2237"/>
      <c r="CC348" s="2237"/>
      <c r="CD348" s="2237"/>
      <c r="CE348" s="2237"/>
      <c r="CF348" s="2237"/>
      <c r="CG348" s="2237"/>
      <c r="CH348" s="2237"/>
      <c r="CI348" s="2237"/>
      <c r="CJ348" s="2237"/>
      <c r="CK348" s="2237"/>
      <c r="CL348" s="2237"/>
      <c r="CM348" s="2237"/>
      <c r="CN348" s="2237"/>
      <c r="CO348" s="2237"/>
      <c r="CP348" s="2237"/>
      <c r="CQ348" s="2237"/>
      <c r="CR348" s="2237"/>
      <c r="CS348" s="2237"/>
      <c r="CT348" s="2237"/>
      <c r="CU348" s="2237"/>
      <c r="CV348" s="2237"/>
      <c r="CW348" s="2237"/>
      <c r="CX348" s="2237"/>
      <c r="CY348" s="2237"/>
      <c r="CZ348" s="2237"/>
    </row>
    <row r="349" s="693" customFormat="true" ht="15" customHeight="true" x14ac:dyDescent="0.2">
      <c r="B349" s="694"/>
      <c r="V349" s="216"/>
      <c r="W349" s="216"/>
      <c r="X349" s="216"/>
      <c r="Y349" s="216"/>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638" t="s">
        <v>142</v>
      </c>
      <c r="BB349" s="163" t="s">
        <v>49</v>
      </c>
      <c r="BC349" s="1215" t="s">
        <v>35</v>
      </c>
      <c r="BD349" s="1236" t="s">
        <v>35</v>
      </c>
      <c r="BE349" s="1236" t="s">
        <v>35</v>
      </c>
      <c r="BF349" s="1236" t="s">
        <v>35</v>
      </c>
      <c r="BG349" s="1257" t="s">
        <v>35</v>
      </c>
      <c r="BH349" s="1277" t="s">
        <v>35</v>
      </c>
      <c r="BI349" s="1236" t="s">
        <v>35</v>
      </c>
      <c r="BJ349" s="1236" t="s">
        <v>35</v>
      </c>
      <c r="BK349" s="1236" t="s">
        <v>35</v>
      </c>
      <c r="BL349" s="1257" t="s">
        <v>35</v>
      </c>
      <c r="BM349" s="1277" t="s">
        <v>35</v>
      </c>
      <c r="BN349" s="1236" t="s">
        <v>35</v>
      </c>
      <c r="BO349" s="1236" t="s">
        <v>35</v>
      </c>
      <c r="BP349" s="1236" t="s">
        <v>35</v>
      </c>
      <c r="BQ349" s="1257" t="s">
        <v>35</v>
      </c>
      <c r="BR349" s="1277" t="s">
        <v>35</v>
      </c>
      <c r="BS349" s="1236" t="s">
        <v>35</v>
      </c>
      <c r="BT349" s="1236" t="s">
        <v>35</v>
      </c>
      <c r="BU349" s="2154" t="s">
        <v>35</v>
      </c>
      <c r="BV349" s="2236"/>
      <c r="BW349" s="2236"/>
      <c r="BX349" s="2236"/>
      <c r="BY349" s="2237"/>
      <c r="BZ349" s="2237"/>
      <c r="CA349" s="2237"/>
      <c r="CB349" s="2237"/>
      <c r="CC349" s="2237"/>
      <c r="CD349" s="2237"/>
      <c r="CE349" s="2237"/>
      <c r="CF349" s="2237"/>
      <c r="CG349" s="2237"/>
      <c r="CH349" s="2237"/>
      <c r="CI349" s="2237"/>
      <c r="CJ349" s="2237"/>
      <c r="CK349" s="2237"/>
      <c r="CL349" s="2237"/>
      <c r="CM349" s="2237"/>
      <c r="CN349" s="2237"/>
      <c r="CO349" s="2237"/>
      <c r="CP349" s="2237"/>
      <c r="CQ349" s="2237"/>
      <c r="CR349" s="2237"/>
      <c r="CS349" s="2237"/>
      <c r="CT349" s="2237"/>
      <c r="CU349" s="2237"/>
      <c r="CV349" s="2237"/>
      <c r="CW349" s="2237"/>
      <c r="CX349" s="2237"/>
      <c r="CY349" s="2237"/>
      <c r="CZ349" s="2237"/>
    </row>
    <row r="350" s="693" customFormat="true" ht="15" customHeight="true" x14ac:dyDescent="0.2">
      <c r="B350" s="694"/>
      <c r="V350" s="216"/>
      <c r="W350" s="216"/>
      <c r="X350" s="216"/>
      <c r="Y350" s="216"/>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637"/>
      <c r="BB350" s="163" t="s">
        <v>48</v>
      </c>
      <c r="BC350" s="1215" t="s">
        <v>35</v>
      </c>
      <c r="BD350" s="1236" t="s">
        <v>35</v>
      </c>
      <c r="BE350" s="1236" t="s">
        <v>35</v>
      </c>
      <c r="BF350" s="1236" t="s">
        <v>35</v>
      </c>
      <c r="BG350" s="1257" t="s">
        <v>35</v>
      </c>
      <c r="BH350" s="1277" t="s">
        <v>35</v>
      </c>
      <c r="BI350" s="1236" t="s">
        <v>35</v>
      </c>
      <c r="BJ350" s="1236" t="s">
        <v>35</v>
      </c>
      <c r="BK350" s="1236" t="s">
        <v>35</v>
      </c>
      <c r="BL350" s="1257" t="s">
        <v>35</v>
      </c>
      <c r="BM350" s="1277" t="s">
        <v>35</v>
      </c>
      <c r="BN350" s="1236" t="s">
        <v>35</v>
      </c>
      <c r="BO350" s="1236" t="s">
        <v>35</v>
      </c>
      <c r="BP350" s="1236" t="s">
        <v>35</v>
      </c>
      <c r="BQ350" s="1257" t="s">
        <v>35</v>
      </c>
      <c r="BR350" s="1277" t="s">
        <v>35</v>
      </c>
      <c r="BS350" s="1236" t="s">
        <v>35</v>
      </c>
      <c r="BT350" s="1236" t="s">
        <v>35</v>
      </c>
      <c r="BU350" s="2154" t="s">
        <v>35</v>
      </c>
      <c r="BV350" s="2236"/>
      <c r="BW350" s="2236"/>
      <c r="BX350" s="2236"/>
      <c r="BY350" s="2237"/>
      <c r="BZ350" s="2237"/>
      <c r="CA350" s="2237"/>
      <c r="CB350" s="2237"/>
      <c r="CC350" s="2237"/>
      <c r="CD350" s="2237"/>
      <c r="CE350" s="2237"/>
      <c r="CF350" s="2237"/>
      <c r="CG350" s="2237"/>
      <c r="CH350" s="2237"/>
      <c r="CI350" s="2237"/>
      <c r="CJ350" s="2237"/>
      <c r="CK350" s="2237"/>
      <c r="CL350" s="2237"/>
      <c r="CM350" s="2237"/>
      <c r="CN350" s="2237"/>
      <c r="CO350" s="2237"/>
      <c r="CP350" s="2237"/>
      <c r="CQ350" s="2237"/>
      <c r="CR350" s="2237"/>
      <c r="CS350" s="2237"/>
      <c r="CT350" s="2237"/>
      <c r="CU350" s="2237"/>
      <c r="CV350" s="2237"/>
      <c r="CW350" s="2237"/>
      <c r="CX350" s="2237"/>
      <c r="CY350" s="2237"/>
      <c r="CZ350" s="2237"/>
    </row>
    <row r="351" s="693" customFormat="true" ht="15" customHeight="true" x14ac:dyDescent="0.2">
      <c r="B351" s="694"/>
      <c r="V351" s="216"/>
      <c r="W351" s="216"/>
      <c r="X351" s="216"/>
      <c r="Y351" s="216"/>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638" t="s">
        <v>143</v>
      </c>
      <c r="BB351" s="163" t="s">
        <v>49</v>
      </c>
      <c r="BC351" s="1215" t="s">
        <v>35</v>
      </c>
      <c r="BD351" s="1236" t="s">
        <v>35</v>
      </c>
      <c r="BE351" s="1236" t="s">
        <v>35</v>
      </c>
      <c r="BF351" s="1236" t="s">
        <v>35</v>
      </c>
      <c r="BG351" s="1257" t="s">
        <v>35</v>
      </c>
      <c r="BH351" s="1277" t="s">
        <v>35</v>
      </c>
      <c r="BI351" s="1236" t="s">
        <v>35</v>
      </c>
      <c r="BJ351" s="1236" t="s">
        <v>35</v>
      </c>
      <c r="BK351" s="1236" t="s">
        <v>35</v>
      </c>
      <c r="BL351" s="1257" t="s">
        <v>35</v>
      </c>
      <c r="BM351" s="1277" t="s">
        <v>35</v>
      </c>
      <c r="BN351" s="1236" t="s">
        <v>35</v>
      </c>
      <c r="BO351" s="1236" t="s">
        <v>35</v>
      </c>
      <c r="BP351" s="1236" t="s">
        <v>35</v>
      </c>
      <c r="BQ351" s="1257" t="s">
        <v>35</v>
      </c>
      <c r="BR351" s="1277" t="s">
        <v>35</v>
      </c>
      <c r="BS351" s="1236" t="s">
        <v>35</v>
      </c>
      <c r="BT351" s="1236" t="s">
        <v>35</v>
      </c>
      <c r="BU351" s="2154" t="s">
        <v>35</v>
      </c>
      <c r="BV351" s="2236"/>
      <c r="BW351" s="2236"/>
      <c r="BX351" s="2236"/>
      <c r="BY351" s="2237"/>
      <c r="BZ351" s="2237"/>
      <c r="CA351" s="2237"/>
      <c r="CB351" s="2237"/>
      <c r="CC351" s="2237"/>
      <c r="CD351" s="2237"/>
      <c r="CE351" s="2237"/>
      <c r="CF351" s="2237"/>
      <c r="CG351" s="2237"/>
      <c r="CH351" s="2237"/>
      <c r="CI351" s="2237"/>
      <c r="CJ351" s="2237"/>
      <c r="CK351" s="2237"/>
      <c r="CL351" s="2237"/>
      <c r="CM351" s="2237"/>
      <c r="CN351" s="2237"/>
      <c r="CO351" s="2237"/>
      <c r="CP351" s="2237"/>
      <c r="CQ351" s="2237"/>
      <c r="CR351" s="2237"/>
      <c r="CS351" s="2237"/>
      <c r="CT351" s="2237"/>
      <c r="CU351" s="2237"/>
      <c r="CV351" s="2237"/>
      <c r="CW351" s="2237"/>
      <c r="CX351" s="2237"/>
      <c r="CY351" s="2237"/>
      <c r="CZ351" s="2237"/>
    </row>
    <row r="352" s="693" customFormat="true" ht="15" customHeight="true" x14ac:dyDescent="0.2">
      <c r="B352" s="694"/>
      <c r="V352" s="216"/>
      <c r="W352" s="216"/>
      <c r="X352" s="216"/>
      <c r="Y352" s="216"/>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637"/>
      <c r="BB352" s="163" t="s">
        <v>48</v>
      </c>
      <c r="BC352" s="1215" t="s">
        <v>35</v>
      </c>
      <c r="BD352" s="1236" t="s">
        <v>35</v>
      </c>
      <c r="BE352" s="1236" t="s">
        <v>35</v>
      </c>
      <c r="BF352" s="1236" t="s">
        <v>35</v>
      </c>
      <c r="BG352" s="1257" t="s">
        <v>35</v>
      </c>
      <c r="BH352" s="1277" t="s">
        <v>35</v>
      </c>
      <c r="BI352" s="1236" t="s">
        <v>35</v>
      </c>
      <c r="BJ352" s="1236" t="s">
        <v>35</v>
      </c>
      <c r="BK352" s="1236" t="s">
        <v>35</v>
      </c>
      <c r="BL352" s="1257" t="s">
        <v>35</v>
      </c>
      <c r="BM352" s="1277" t="s">
        <v>35</v>
      </c>
      <c r="BN352" s="1236" t="s">
        <v>35</v>
      </c>
      <c r="BO352" s="1236" t="s">
        <v>35</v>
      </c>
      <c r="BP352" s="1236" t="s">
        <v>35</v>
      </c>
      <c r="BQ352" s="1257" t="s">
        <v>35</v>
      </c>
      <c r="BR352" s="1277" t="s">
        <v>35</v>
      </c>
      <c r="BS352" s="1236" t="s">
        <v>35</v>
      </c>
      <c r="BT352" s="1236" t="s">
        <v>35</v>
      </c>
      <c r="BU352" s="2154" t="s">
        <v>35</v>
      </c>
      <c r="BV352" s="2236"/>
      <c r="BW352" s="2236"/>
      <c r="BX352" s="2236"/>
      <c r="BY352" s="2237"/>
      <c r="BZ352" s="2237"/>
      <c r="CA352" s="2237"/>
      <c r="CB352" s="2237"/>
      <c r="CC352" s="2237"/>
      <c r="CD352" s="2237"/>
      <c r="CE352" s="2237"/>
      <c r="CF352" s="2237"/>
      <c r="CG352" s="2237"/>
      <c r="CH352" s="2237"/>
      <c r="CI352" s="2237"/>
      <c r="CJ352" s="2237"/>
      <c r="CK352" s="2237"/>
      <c r="CL352" s="2237"/>
      <c r="CM352" s="2237"/>
      <c r="CN352" s="2237"/>
      <c r="CO352" s="2237"/>
      <c r="CP352" s="2237"/>
      <c r="CQ352" s="2237"/>
      <c r="CR352" s="2237"/>
      <c r="CS352" s="2237"/>
      <c r="CT352" s="2237"/>
      <c r="CU352" s="2237"/>
      <c r="CV352" s="2237"/>
      <c r="CW352" s="2237"/>
      <c r="CX352" s="2237"/>
      <c r="CY352" s="2237"/>
      <c r="CZ352" s="2237"/>
    </row>
    <row r="353" s="693" customFormat="true" ht="15" customHeight="true" x14ac:dyDescent="0.2">
      <c r="B353" s="694"/>
      <c r="V353" s="216"/>
      <c r="W353" s="216"/>
      <c r="X353" s="216"/>
      <c r="Y353" s="216"/>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638" t="s">
        <v>138</v>
      </c>
      <c r="BB353" s="163" t="s">
        <v>49</v>
      </c>
      <c r="BC353" s="1215" t="s">
        <v>35</v>
      </c>
      <c r="BD353" s="1236" t="s">
        <v>35</v>
      </c>
      <c r="BE353" s="1236" t="s">
        <v>35</v>
      </c>
      <c r="BF353" s="1236" t="s">
        <v>35</v>
      </c>
      <c r="BG353" s="1257" t="s">
        <v>35</v>
      </c>
      <c r="BH353" s="1277" t="s">
        <v>35</v>
      </c>
      <c r="BI353" s="1236" t="s">
        <v>35</v>
      </c>
      <c r="BJ353" s="1236" t="s">
        <v>35</v>
      </c>
      <c r="BK353" s="1236" t="s">
        <v>35</v>
      </c>
      <c r="BL353" s="1257" t="s">
        <v>35</v>
      </c>
      <c r="BM353" s="1277" t="s">
        <v>35</v>
      </c>
      <c r="BN353" s="1236" t="s">
        <v>35</v>
      </c>
      <c r="BO353" s="1236" t="s">
        <v>35</v>
      </c>
      <c r="BP353" s="1236" t="s">
        <v>35</v>
      </c>
      <c r="BQ353" s="1257" t="s">
        <v>35</v>
      </c>
      <c r="BR353" s="1277" t="s">
        <v>35</v>
      </c>
      <c r="BS353" s="1236" t="s">
        <v>35</v>
      </c>
      <c r="BT353" s="1236" t="s">
        <v>35</v>
      </c>
      <c r="BU353" s="2154" t="s">
        <v>35</v>
      </c>
      <c r="BV353" s="2236"/>
      <c r="BW353" s="2236"/>
      <c r="BX353" s="2236"/>
      <c r="BY353" s="2237"/>
      <c r="BZ353" s="2237"/>
      <c r="CA353" s="2237"/>
      <c r="CB353" s="2237"/>
      <c r="CC353" s="2237"/>
      <c r="CD353" s="2237"/>
      <c r="CE353" s="2237"/>
      <c r="CF353" s="2237"/>
      <c r="CG353" s="2237"/>
      <c r="CH353" s="2237"/>
      <c r="CI353" s="2237"/>
      <c r="CJ353" s="2237"/>
      <c r="CK353" s="2237"/>
      <c r="CL353" s="2237"/>
      <c r="CM353" s="2237"/>
      <c r="CN353" s="2237"/>
      <c r="CO353" s="2237"/>
      <c r="CP353" s="2237"/>
      <c r="CQ353" s="2237"/>
      <c r="CR353" s="2237"/>
      <c r="CS353" s="2237"/>
      <c r="CT353" s="2237"/>
      <c r="CU353" s="2237"/>
      <c r="CV353" s="2237"/>
      <c r="CW353" s="2237"/>
      <c r="CX353" s="2237"/>
      <c r="CY353" s="2237"/>
      <c r="CZ353" s="2237"/>
    </row>
    <row r="354" s="693" customFormat="true" ht="15" customHeight="true" x14ac:dyDescent="0.2">
      <c r="B354" s="694"/>
      <c r="V354" s="216"/>
      <c r="W354" s="216"/>
      <c r="X354" s="216"/>
      <c r="Y354" s="216"/>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639"/>
      <c r="BB354" s="164" t="s">
        <v>48</v>
      </c>
      <c r="BC354" s="1216" t="s">
        <v>35</v>
      </c>
      <c r="BD354" s="1237" t="s">
        <v>35</v>
      </c>
      <c r="BE354" s="1237" t="s">
        <v>35</v>
      </c>
      <c r="BF354" s="1237" t="s">
        <v>35</v>
      </c>
      <c r="BG354" s="1258" t="s">
        <v>35</v>
      </c>
      <c r="BH354" s="1278" t="s">
        <v>35</v>
      </c>
      <c r="BI354" s="1237" t="s">
        <v>35</v>
      </c>
      <c r="BJ354" s="1237" t="s">
        <v>35</v>
      </c>
      <c r="BK354" s="1237" t="s">
        <v>35</v>
      </c>
      <c r="BL354" s="1258" t="s">
        <v>35</v>
      </c>
      <c r="BM354" s="1278" t="s">
        <v>35</v>
      </c>
      <c r="BN354" s="1237" t="s">
        <v>35</v>
      </c>
      <c r="BO354" s="1237" t="s">
        <v>35</v>
      </c>
      <c r="BP354" s="1237" t="s">
        <v>35</v>
      </c>
      <c r="BQ354" s="1258" t="s">
        <v>35</v>
      </c>
      <c r="BR354" s="1278" t="s">
        <v>35</v>
      </c>
      <c r="BS354" s="1237" t="s">
        <v>35</v>
      </c>
      <c r="BT354" s="1237" t="s">
        <v>35</v>
      </c>
      <c r="BU354" s="2155" t="s">
        <v>35</v>
      </c>
      <c r="BV354" s="2238"/>
      <c r="BW354" s="2238"/>
      <c r="BX354" s="2238"/>
      <c r="BY354" s="2239"/>
      <c r="BZ354" s="2239"/>
      <c r="CA354" s="2239"/>
      <c r="CB354" s="2239"/>
      <c r="CC354" s="2239"/>
      <c r="CD354" s="2239"/>
      <c r="CE354" s="2239"/>
      <c r="CF354" s="2239"/>
      <c r="CG354" s="2239"/>
      <c r="CH354" s="2239"/>
      <c r="CI354" s="2239"/>
      <c r="CJ354" s="2239"/>
      <c r="CK354" s="2239"/>
      <c r="CL354" s="2239"/>
      <c r="CM354" s="2239"/>
      <c r="CN354" s="2239"/>
      <c r="CO354" s="2239"/>
      <c r="CP354" s="2239"/>
      <c r="CQ354" s="2239"/>
      <c r="CR354" s="2239"/>
      <c r="CS354" s="2239"/>
      <c r="CT354" s="2239"/>
      <c r="CU354" s="2239"/>
      <c r="CV354" s="2239"/>
      <c r="CW354" s="2239"/>
      <c r="CX354" s="2239"/>
      <c r="CY354" s="2239"/>
      <c r="CZ354" s="2239"/>
    </row>
    <row r="355" s="693" customFormat="true" ht="15" customHeight="true" x14ac:dyDescent="0.2">
      <c r="B355" s="694"/>
      <c r="V355" s="216"/>
      <c r="W355" s="216"/>
      <c r="X355" s="216"/>
      <c r="Y355" s="216"/>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2"/>
      <c r="BW355" s="312"/>
      <c r="BX355" s="312"/>
      <c r="BY355" s="312"/>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693" customFormat="true" ht="15" customHeight="true" x14ac:dyDescent="0.2">
      <c r="B356" s="694"/>
      <c r="V356" s="216"/>
      <c r="W356" s="216"/>
      <c r="X356" s="216"/>
      <c r="Y356" s="216"/>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16"/>
      <c r="BW356" s="216"/>
      <c r="BX356" s="216"/>
      <c r="BY356" s="216"/>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V357" s="216"/>
      <c r="W357" s="216"/>
      <c r="X357" s="216"/>
      <c r="Y357" s="216"/>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16"/>
      <c r="BW357" s="216"/>
      <c r="BX357" s="216"/>
      <c r="BY357" s="216"/>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V358" s="216"/>
      <c r="W358" s="216"/>
      <c r="X358" s="216"/>
      <c r="Y358" s="216"/>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16"/>
      <c r="BW358" s="216"/>
      <c r="BX358" s="216"/>
      <c r="BY358" s="216"/>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V359" s="216"/>
      <c r="W359" s="216"/>
      <c r="X359" s="216"/>
      <c r="Y359" s="216"/>
      <c r="Z359" s="216"/>
      <c r="AA359" s="216"/>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16"/>
      <c r="BW359" s="216"/>
      <c r="BX359" s="216"/>
      <c r="BY359" s="216"/>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V360" s="216"/>
      <c r="W360" s="216"/>
      <c r="X360" s="216"/>
      <c r="Y360" s="216"/>
      <c r="Z360" s="216"/>
      <c r="AA360" s="216"/>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16"/>
      <c r="BW360" s="216"/>
      <c r="BX360" s="216"/>
      <c r="BY360" s="216"/>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V361" s="216"/>
      <c r="W361" s="216"/>
      <c r="X361" s="216"/>
      <c r="Y361" s="216"/>
      <c r="Z361" s="216"/>
      <c r="AA361" s="216"/>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16"/>
      <c r="BW361" s="216"/>
      <c r="BX361" s="216"/>
      <c r="BY361" s="216"/>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V362" s="216"/>
      <c r="W362" s="216"/>
      <c r="X362" s="216"/>
      <c r="Y362" s="216"/>
      <c r="Z362" s="216"/>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16"/>
      <c r="BW362" s="216"/>
      <c r="BX362" s="216"/>
      <c r="BY362" s="216"/>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V363" s="216"/>
      <c r="W363" s="216"/>
      <c r="X363" s="216"/>
      <c r="Y363" s="216"/>
      <c r="Z363" s="216"/>
      <c r="AA363" s="216"/>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16"/>
      <c r="BW363" s="216"/>
      <c r="BX363" s="216"/>
      <c r="BY363" s="216"/>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V364" s="216"/>
      <c r="W364" s="216"/>
      <c r="X364" s="216"/>
      <c r="Y364" s="216"/>
      <c r="Z364" s="216"/>
      <c r="AA364" s="216"/>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16"/>
      <c r="BW364" s="216"/>
      <c r="BX364" s="216"/>
      <c r="BY364" s="216"/>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V365" s="216"/>
      <c r="W365" s="216"/>
      <c r="X365" s="216"/>
      <c r="Y365" s="216"/>
      <c r="Z365" s="216"/>
      <c r="AA365" s="216"/>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16"/>
      <c r="BW365" s="216"/>
      <c r="BX365" s="216"/>
      <c r="BY365" s="216"/>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V366" s="216"/>
      <c r="W366" s="216"/>
      <c r="X366" s="216"/>
      <c r="Y366" s="216"/>
      <c r="Z366" s="216"/>
      <c r="AA366" s="216"/>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16"/>
      <c r="BW366" s="216"/>
      <c r="BX366" s="216"/>
      <c r="BY366" s="216"/>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V367" s="216"/>
      <c r="W367" s="216"/>
      <c r="X367" s="216"/>
      <c r="Y367" s="216"/>
      <c r="Z367" s="216"/>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16"/>
      <c r="BW367" s="216"/>
      <c r="BX367" s="216"/>
      <c r="BY367" s="216"/>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V368" s="216"/>
      <c r="W368" s="216"/>
      <c r="X368" s="216"/>
      <c r="Y368" s="216"/>
      <c r="Z368" s="216"/>
      <c r="AA368" s="216"/>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16"/>
      <c r="BW368" s="216"/>
      <c r="BX368" s="216"/>
      <c r="BY368" s="216"/>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V369" s="216"/>
      <c r="W369" s="216"/>
      <c r="X369" s="216"/>
      <c r="Y369" s="216"/>
      <c r="Z369" s="216"/>
      <c r="AA369" s="216"/>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16"/>
      <c r="BW369" s="216"/>
      <c r="BX369" s="216"/>
      <c r="BY369" s="216"/>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V370" s="216"/>
      <c r="W370" s="216"/>
      <c r="X370" s="216"/>
      <c r="Y370" s="216"/>
      <c r="Z370" s="216"/>
      <c r="AA370" s="216"/>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16"/>
      <c r="BW370" s="216"/>
      <c r="BX370" s="216"/>
      <c r="BY370" s="216"/>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V371" s="216"/>
      <c r="W371" s="216"/>
      <c r="X371" s="216"/>
      <c r="Y371" s="216"/>
      <c r="Z371" s="216"/>
      <c r="AA371" s="216"/>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16"/>
      <c r="BW371" s="216"/>
      <c r="BX371" s="216"/>
      <c r="BY371" s="216"/>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V372" s="216"/>
      <c r="W372" s="216"/>
      <c r="X372" s="216"/>
      <c r="Y372" s="216"/>
      <c r="Z372" s="216"/>
      <c r="AA372" s="216"/>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16"/>
      <c r="BW372" s="216"/>
      <c r="BX372" s="216"/>
      <c r="BY372" s="216"/>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V373" s="216"/>
      <c r="W373" s="216"/>
      <c r="X373" s="216"/>
      <c r="Y373" s="216"/>
      <c r="Z373" s="216"/>
      <c r="AA373" s="216"/>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16"/>
      <c r="BW373" s="216"/>
      <c r="BX373" s="216"/>
      <c r="BY373" s="216"/>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V374" s="216"/>
      <c r="W374" s="216"/>
      <c r="X374" s="216"/>
      <c r="Y374" s="216"/>
      <c r="Z374" s="216"/>
      <c r="AA374" s="216"/>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16"/>
      <c r="BW374" s="216"/>
      <c r="BX374" s="216"/>
      <c r="BY374" s="216"/>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V375" s="216"/>
      <c r="W375" s="216"/>
      <c r="X375" s="216"/>
      <c r="Y375" s="216"/>
      <c r="Z375" s="216"/>
      <c r="AA375" s="216"/>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2"/>
      <c r="BV375" s="215"/>
      <c r="BW375" s="215"/>
      <c r="BX375" s="215"/>
      <c r="BY375" s="215"/>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V376" s="216"/>
      <c r="W376" s="216"/>
      <c r="X376" s="216"/>
      <c r="Y376" s="216"/>
      <c r="Z376" s="216"/>
      <c r="AA376" s="216"/>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2"/>
      <c r="BV376" s="215"/>
      <c r="BW376" s="215"/>
      <c r="BX376" s="215"/>
      <c r="BY376" s="215"/>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V377" s="216"/>
      <c r="W377" s="216"/>
      <c r="X377" s="216"/>
      <c r="Y377" s="216"/>
      <c r="Z377" s="216"/>
      <c r="AA377" s="216"/>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2"/>
      <c r="BV377" s="215"/>
      <c r="BW377" s="215"/>
      <c r="BX377" s="215"/>
      <c r="BY377" s="215"/>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V378" s="216"/>
      <c r="W378" s="216"/>
      <c r="X378" s="216"/>
      <c r="Y378" s="216"/>
      <c r="Z378" s="216"/>
      <c r="AA378" s="216"/>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2"/>
      <c r="BV378" s="215"/>
      <c r="BW378" s="215"/>
      <c r="BX378" s="215"/>
      <c r="BY378" s="215"/>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V379" s="216"/>
      <c r="W379" s="216"/>
      <c r="X379" s="216"/>
      <c r="Y379" s="216"/>
      <c r="Z379" s="216"/>
      <c r="AA379" s="216"/>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2"/>
      <c r="BV379" s="215"/>
      <c r="BW379" s="215"/>
      <c r="BX379" s="215"/>
      <c r="BY379" s="215"/>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V380" s="216"/>
      <c r="W380" s="216"/>
      <c r="X380" s="216"/>
      <c r="Y380" s="216"/>
      <c r="Z380" s="216"/>
      <c r="AA380" s="216"/>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2"/>
      <c r="BV380" s="215"/>
      <c r="BW380" s="215"/>
      <c r="BX380" s="215"/>
      <c r="BY380" s="215"/>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V381" s="216"/>
      <c r="W381" s="216"/>
      <c r="X381" s="216"/>
      <c r="Y381" s="216"/>
      <c r="Z381" s="216"/>
      <c r="AA381" s="216"/>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2"/>
      <c r="BV381" s="215"/>
      <c r="BW381" s="215"/>
      <c r="BX381" s="215"/>
      <c r="BY381" s="215"/>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V382" s="216"/>
      <c r="W382" s="216"/>
      <c r="X382" s="216"/>
      <c r="Y382" s="216"/>
      <c r="Z382" s="216"/>
      <c r="AA382" s="216"/>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2"/>
      <c r="BV382" s="215"/>
      <c r="BW382" s="215"/>
      <c r="BX382" s="215"/>
      <c r="BY382" s="215"/>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V383" s="216"/>
      <c r="W383" s="216"/>
      <c r="X383" s="216"/>
      <c r="Y383" s="216"/>
      <c r="Z383" s="216"/>
      <c r="AA383" s="216"/>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2"/>
      <c r="BV383" s="215"/>
      <c r="BW383" s="215"/>
      <c r="BX383" s="215"/>
      <c r="BY383" s="215"/>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V384" s="216"/>
      <c r="W384" s="216"/>
      <c r="X384" s="216"/>
      <c r="Y384" s="216"/>
      <c r="Z384" s="216"/>
      <c r="AA384" s="216"/>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2"/>
      <c r="BV384" s="215"/>
      <c r="BW384" s="215"/>
      <c r="BX384" s="215"/>
      <c r="BY384" s="215"/>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V385" s="216"/>
      <c r="W385" s="216"/>
      <c r="X385" s="216"/>
      <c r="Y385" s="216"/>
      <c r="Z385" s="216"/>
      <c r="AA385" s="216"/>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2"/>
      <c r="BV385" s="215"/>
      <c r="BW385" s="215"/>
      <c r="BX385" s="215"/>
      <c r="BY385" s="215"/>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V386" s="216"/>
      <c r="W386" s="216"/>
      <c r="X386" s="216"/>
      <c r="Y386" s="216"/>
      <c r="Z386" s="216"/>
      <c r="AA386" s="216"/>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2"/>
      <c r="BV386" s="215"/>
      <c r="BW386" s="215"/>
      <c r="BX386" s="215"/>
      <c r="BY386" s="215"/>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V387" s="216"/>
      <c r="W387" s="216"/>
      <c r="X387" s="216"/>
      <c r="Y387" s="216"/>
      <c r="Z387" s="216"/>
      <c r="AA387" s="216"/>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2"/>
      <c r="BV387" s="215"/>
      <c r="BW387" s="215"/>
      <c r="BX387" s="215"/>
      <c r="BY387" s="215"/>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V388" s="216"/>
      <c r="W388" s="216"/>
      <c r="X388" s="216"/>
      <c r="Y388" s="216"/>
      <c r="Z388" s="216"/>
      <c r="AA388" s="216"/>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2"/>
      <c r="BV388" s="215"/>
      <c r="BW388" s="215"/>
      <c r="BX388" s="215"/>
      <c r="BY388" s="215"/>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V389" s="216"/>
      <c r="W389" s="216"/>
      <c r="X389" s="216"/>
      <c r="Y389" s="216"/>
      <c r="Z389" s="216"/>
      <c r="AA389" s="216"/>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2"/>
      <c r="BV389" s="215"/>
      <c r="BW389" s="215"/>
      <c r="BX389" s="215"/>
      <c r="BY389" s="215"/>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693" customFormat="true" ht="15" customHeight="true" x14ac:dyDescent="0.2">
      <c r="B390" s="694"/>
      <c r="V390" s="216"/>
      <c r="W390" s="216"/>
      <c r="X390" s="216"/>
      <c r="Y390" s="216"/>
      <c r="Z390" s="216"/>
      <c r="AA390" s="216"/>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2"/>
      <c r="BV390" s="215"/>
      <c r="BW390" s="215"/>
      <c r="BX390" s="215"/>
      <c r="BY390" s="215"/>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693" customFormat="true" ht="15" customHeight="true" x14ac:dyDescent="0.2">
      <c r="B391" s="694"/>
      <c r="V391" s="216"/>
      <c r="W391" s="216"/>
      <c r="X391" s="216"/>
      <c r="Y391" s="216"/>
      <c r="Z391" s="216"/>
      <c r="AA391" s="216"/>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2"/>
      <c r="BV391" s="215"/>
      <c r="BW391" s="215"/>
      <c r="BX391" s="215"/>
      <c r="BY391" s="215"/>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693" customFormat="true" ht="15" customHeight="true" x14ac:dyDescent="0.2">
      <c r="V392" s="216"/>
      <c r="W392" s="216"/>
      <c r="X392" s="216"/>
      <c r="Y392" s="216"/>
      <c r="Z392" s="216"/>
      <c r="AA392" s="216"/>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2"/>
      <c r="BV392" s="215"/>
      <c r="BW392" s="215"/>
      <c r="BX392" s="215"/>
      <c r="BY392" s="215"/>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693" customFormat="true" ht="15" customHeight="true" x14ac:dyDescent="0.2">
      <c r="V393" s="216"/>
      <c r="W393" s="216"/>
      <c r="X393" s="216"/>
      <c r="Y393" s="216"/>
      <c r="Z393" s="216"/>
      <c r="AA393" s="216"/>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2"/>
      <c r="BV393" s="215"/>
      <c r="BW393" s="215"/>
      <c r="BX393" s="215"/>
      <c r="BY393" s="215"/>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693" customFormat="true" ht="15" customHeight="true" x14ac:dyDescent="0.2">
      <c r="V394" s="216"/>
      <c r="W394" s="216"/>
      <c r="X394" s="216"/>
      <c r="Y394" s="216"/>
      <c r="Z394" s="216"/>
      <c r="AA394" s="216"/>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2"/>
      <c r="BV394" s="215"/>
      <c r="BW394" s="215"/>
      <c r="BX394" s="215"/>
      <c r="BY394" s="215"/>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693" customFormat="true" ht="15" customHeight="true" x14ac:dyDescent="0.2">
      <c r="V395" s="216"/>
      <c r="W395" s="216"/>
      <c r="X395" s="216"/>
      <c r="Y395" s="216"/>
      <c r="Z395" s="216"/>
      <c r="AA395" s="216"/>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2"/>
      <c r="BV395" s="215"/>
      <c r="BW395" s="215"/>
      <c r="BX395" s="215"/>
      <c r="BY395" s="215"/>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693" customFormat="true" ht="15" customHeight="true" x14ac:dyDescent="0.2">
      <c r="V396" s="216"/>
      <c r="W396" s="216"/>
      <c r="X396" s="216"/>
      <c r="Y396" s="216"/>
      <c r="Z396" s="216"/>
      <c r="AA396" s="216"/>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2"/>
      <c r="BV396" s="215"/>
      <c r="BW396" s="215"/>
      <c r="BX396" s="215"/>
      <c r="BY396" s="215"/>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693" customFormat="true" ht="15" customHeight="true" x14ac:dyDescent="0.2">
      <c r="V397" s="216"/>
      <c r="W397" s="216"/>
      <c r="X397" s="216"/>
      <c r="Y397" s="216"/>
      <c r="Z397" s="216"/>
      <c r="AA397" s="216"/>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2"/>
      <c r="BV397" s="215"/>
      <c r="BW397" s="215"/>
      <c r="BX397" s="215"/>
      <c r="BY397" s="215"/>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693" customFormat="true" ht="15" customHeight="true" x14ac:dyDescent="0.2">
      <c r="V398" s="216"/>
      <c r="W398" s="216"/>
      <c r="X398" s="216"/>
      <c r="Y398" s="216"/>
      <c r="Z398" s="216"/>
      <c r="AA398" s="216"/>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2"/>
      <c r="BV398" s="215"/>
      <c r="BW398" s="215"/>
      <c r="BX398" s="215"/>
      <c r="BY398" s="215"/>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73" customFormat="true" ht="15" customHeight="true" x14ac:dyDescent="0.25">
      <c r="A399" s="136"/>
      <c r="B399" s="136"/>
      <c r="C399" s="2492" t="s">
        <v>128</v>
      </c>
      <c r="D399" s="2493"/>
      <c r="E399" s="2493"/>
      <c r="F399" s="2493"/>
      <c r="G399" s="136"/>
      <c r="H399" s="2503" t="s">
        <v>129</v>
      </c>
      <c r="I399" s="2504"/>
      <c r="J399" s="2504"/>
      <c r="K399" s="2504"/>
      <c r="M399" s="2503" t="s">
        <v>130</v>
      </c>
      <c r="N399" s="2504"/>
      <c r="O399" s="2504"/>
      <c r="P399" s="2504"/>
      <c r="V399" s="211"/>
      <c r="W399" s="211"/>
      <c r="X399" s="211"/>
      <c r="Y399" s="211"/>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V399" s="211"/>
      <c r="BW399" s="211"/>
      <c r="BX399" s="211"/>
      <c r="BY399" s="211"/>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779" t="s">
        <v>195</v>
      </c>
      <c r="D400" s="2506"/>
      <c r="E400" s="2506"/>
      <c r="H400" s="2780" t="s">
        <v>195</v>
      </c>
      <c r="I400" s="2506"/>
      <c r="J400" s="2506"/>
      <c r="M400" s="2781" t="s">
        <v>195</v>
      </c>
      <c r="N400" s="2506"/>
      <c r="O400" s="2506"/>
      <c r="V400" s="211"/>
      <c r="W400" s="211"/>
      <c r="X400" s="211"/>
      <c r="Y400" s="211"/>
      <c r="Z400" s="211"/>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73"/>
      <c r="BB400" s="136"/>
      <c r="BC400" s="473"/>
      <c r="BD400" s="473"/>
      <c r="BE400" s="473"/>
      <c r="BF400" s="473"/>
      <c r="BG400" s="473"/>
      <c r="BH400" s="473"/>
      <c r="BI400" s="473"/>
      <c r="BJ400" s="473"/>
      <c r="BK400" s="473"/>
      <c r="BL400" s="473"/>
      <c r="BM400" s="473"/>
      <c r="BN400" s="473"/>
      <c r="BO400" s="473"/>
      <c r="BP400" s="473"/>
      <c r="BQ400" s="473"/>
      <c r="BR400" s="473"/>
      <c r="BS400" s="473"/>
      <c r="BT400" s="473"/>
      <c r="BU400" s="473"/>
      <c r="BV400" s="211"/>
      <c r="BW400" s="211"/>
      <c r="BX400" s="211"/>
      <c r="BY400" s="211"/>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509"/>
      <c r="D401" s="2506"/>
      <c r="E401" s="444" t="s">
        <v>196</v>
      </c>
      <c r="H401" s="2509"/>
      <c r="I401" s="2506"/>
      <c r="J401" s="445" t="s">
        <v>196</v>
      </c>
      <c r="M401" s="2509"/>
      <c r="N401" s="2506"/>
      <c r="O401" s="446" t="s">
        <v>196</v>
      </c>
      <c r="V401" s="211"/>
      <c r="W401" s="211"/>
      <c r="X401" s="211"/>
      <c r="Y401" s="211"/>
      <c r="Z401" s="211"/>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73"/>
      <c r="BB401" s="136"/>
      <c r="BC401" s="473"/>
      <c r="BD401" s="473"/>
      <c r="BE401" s="473"/>
      <c r="BF401" s="473"/>
      <c r="BG401" s="473"/>
      <c r="BH401" s="473"/>
      <c r="BI401" s="473"/>
      <c r="BJ401" s="473"/>
      <c r="BK401" s="473"/>
      <c r="BL401" s="473"/>
      <c r="BM401" s="473"/>
      <c r="BN401" s="473"/>
      <c r="BO401" s="473"/>
      <c r="BP401" s="473"/>
      <c r="BQ401" s="473"/>
      <c r="BR401" s="473"/>
      <c r="BS401" s="473"/>
      <c r="BT401" s="473"/>
      <c r="BU401" s="473"/>
      <c r="BV401" s="211"/>
      <c r="BW401" s="211"/>
      <c r="BX401" s="211"/>
      <c r="BY401" s="211"/>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510" t="s">
        <v>135</v>
      </c>
      <c r="C402" s="2506"/>
      <c r="D402" s="2506"/>
      <c r="E402" s="447" t="s">
        <v>197</v>
      </c>
      <c r="H402" s="2506"/>
      <c r="I402" s="2506"/>
      <c r="J402" s="448" t="s">
        <v>197</v>
      </c>
      <c r="M402" s="2506"/>
      <c r="N402" s="2506"/>
      <c r="O402" s="449" t="s">
        <v>197</v>
      </c>
      <c r="V402" s="211"/>
      <c r="W402" s="211"/>
      <c r="X402" s="211"/>
      <c r="Y402" s="211"/>
      <c r="Z402" s="211"/>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73"/>
      <c r="BB402" s="136"/>
      <c r="BC402" s="473"/>
      <c r="BD402" s="473"/>
      <c r="BE402" s="473"/>
      <c r="BF402" s="473"/>
      <c r="BG402" s="473"/>
      <c r="BH402" s="473"/>
      <c r="BI402" s="473"/>
      <c r="BJ402" s="473"/>
      <c r="BK402" s="473"/>
      <c r="BL402" s="473"/>
      <c r="BM402" s="473"/>
      <c r="BN402" s="473"/>
      <c r="BO402" s="473"/>
      <c r="BP402" s="473"/>
      <c r="BQ402" s="473"/>
      <c r="BR402" s="473"/>
      <c r="BS402" s="473"/>
      <c r="BT402" s="473"/>
      <c r="BU402" s="473"/>
      <c r="BV402" s="211"/>
      <c r="BW402" s="211"/>
      <c r="BX402" s="211"/>
      <c r="BY402" s="211"/>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506"/>
      <c r="C403" s="2752" t="s">
        <v>203</v>
      </c>
      <c r="D403" s="2458"/>
      <c r="E403" s="583">
        <v>-0.90029206777035231</v>
      </c>
      <c r="F403" s="478"/>
      <c r="G403" s="478"/>
      <c r="H403" s="2753" t="s">
        <v>262</v>
      </c>
      <c r="I403" s="2458"/>
      <c r="J403" s="584">
        <v>0.7159513253398303</v>
      </c>
      <c r="K403" s="478"/>
      <c r="L403" s="478"/>
      <c r="M403" s="2762" t="s">
        <v>203</v>
      </c>
      <c r="N403" s="2458"/>
      <c r="O403" s="585">
        <v>-0.76000806068729254</v>
      </c>
      <c r="P403" s="478"/>
      <c r="Q403" s="478"/>
      <c r="V403" s="211"/>
      <c r="W403" s="211"/>
      <c r="X403" s="211"/>
      <c r="Y403" s="211"/>
      <c r="Z403" s="211"/>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4"/>
      <c r="BW403" s="214"/>
      <c r="BX403" s="214"/>
      <c r="BY403" s="214"/>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506"/>
      <c r="C404" s="2745" t="s">
        <v>262</v>
      </c>
      <c r="D404" s="2458"/>
      <c r="E404" s="586">
        <v>0.88120480097505449</v>
      </c>
      <c r="F404" s="478"/>
      <c r="G404" s="478"/>
      <c r="H404" s="2746" t="s">
        <v>203</v>
      </c>
      <c r="I404" s="2458"/>
      <c r="J404" s="587">
        <v>-0.68522229219400799</v>
      </c>
      <c r="K404" s="478"/>
      <c r="L404" s="478"/>
      <c r="M404" s="2751" t="s">
        <v>265</v>
      </c>
      <c r="N404" s="2458"/>
      <c r="O404" s="588">
        <v>0.71767603401589775</v>
      </c>
      <c r="P404" s="478"/>
      <c r="Q404" s="478"/>
      <c r="V404" s="211"/>
      <c r="W404" s="211"/>
      <c r="X404" s="211"/>
      <c r="Y404" s="211"/>
      <c r="Z404" s="211"/>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4"/>
      <c r="BW404" s="214"/>
      <c r="BX404" s="214"/>
      <c r="BY404" s="214"/>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506"/>
      <c r="C405" s="2745" t="s">
        <v>263</v>
      </c>
      <c r="D405" s="2458"/>
      <c r="E405" s="586">
        <v>0.86846591863745437</v>
      </c>
      <c r="F405" s="478"/>
      <c r="G405" s="478"/>
      <c r="H405" s="2746" t="s">
        <v>299</v>
      </c>
      <c r="I405" s="2458"/>
      <c r="J405" s="587">
        <v>-0.64510749777435061</v>
      </c>
      <c r="K405" s="478"/>
      <c r="L405" s="478"/>
      <c r="M405" s="2751" t="s">
        <v>263</v>
      </c>
      <c r="N405" s="2458"/>
      <c r="O405" s="588">
        <v>0.71259115262268857</v>
      </c>
      <c r="P405" s="478"/>
      <c r="Q405" s="478"/>
      <c r="V405" s="211"/>
      <c r="W405" s="211"/>
      <c r="X405" s="211"/>
      <c r="Y405" s="211"/>
      <c r="Z405" s="211"/>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4"/>
      <c r="BW405" s="214"/>
      <c r="BX405" s="214"/>
      <c r="BY405" s="214"/>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506"/>
      <c r="C406" s="2745" t="s">
        <v>266</v>
      </c>
      <c r="D406" s="2458"/>
      <c r="E406" s="586">
        <v>0.84439362679278573</v>
      </c>
      <c r="F406" s="478"/>
      <c r="G406" s="478"/>
      <c r="H406" s="2746" t="s">
        <v>263</v>
      </c>
      <c r="I406" s="2458"/>
      <c r="J406" s="587">
        <v>0.62078873639602528</v>
      </c>
      <c r="K406" s="478"/>
      <c r="L406" s="478"/>
      <c r="M406" s="2751" t="s">
        <v>268</v>
      </c>
      <c r="N406" s="2458"/>
      <c r="O406" s="588">
        <v>0.66898836896791503</v>
      </c>
      <c r="P406" s="478"/>
      <c r="Q406" s="478"/>
      <c r="V406" s="211"/>
      <c r="W406" s="211"/>
      <c r="X406" s="211"/>
      <c r="Y406" s="211"/>
      <c r="Z406" s="211"/>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4"/>
      <c r="BW406" s="214"/>
      <c r="BX406" s="214"/>
      <c r="BY406" s="214"/>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506"/>
      <c r="C407" s="2745" t="s">
        <v>300</v>
      </c>
      <c r="D407" s="2458"/>
      <c r="E407" s="586">
        <v>0.81973462070902769</v>
      </c>
      <c r="F407" s="478"/>
      <c r="G407" s="478"/>
      <c r="H407" s="2746" t="s">
        <v>267</v>
      </c>
      <c r="I407" s="2458"/>
      <c r="J407" s="587">
        <v>-0.61910010170220398</v>
      </c>
      <c r="K407" s="478"/>
      <c r="L407" s="478"/>
      <c r="M407" s="2751" t="s">
        <v>269</v>
      </c>
      <c r="N407" s="2458"/>
      <c r="O407" s="588">
        <v>-0.64351575635808045</v>
      </c>
      <c r="P407" s="478"/>
      <c r="Q407" s="478"/>
      <c r="V407" s="211"/>
      <c r="W407" s="211"/>
      <c r="X407" s="211"/>
      <c r="Y407" s="211"/>
      <c r="Z407" s="211"/>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4"/>
      <c r="BW407" s="214"/>
      <c r="BX407" s="214"/>
      <c r="BY407" s="214"/>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506"/>
      <c r="C408" s="2745" t="s">
        <v>268</v>
      </c>
      <c r="D408" s="2458"/>
      <c r="E408" s="586">
        <v>0.80651322546796111</v>
      </c>
      <c r="F408" s="478"/>
      <c r="G408" s="478"/>
      <c r="H408" s="2746" t="s">
        <v>268</v>
      </c>
      <c r="I408" s="2458"/>
      <c r="J408" s="587">
        <v>0.5901779805446159</v>
      </c>
      <c r="K408" s="478"/>
      <c r="L408" s="478"/>
      <c r="M408" s="2751" t="s">
        <v>262</v>
      </c>
      <c r="N408" s="2458"/>
      <c r="O408" s="588">
        <v>0.61128401239752206</v>
      </c>
      <c r="P408" s="478"/>
      <c r="Q408" s="478"/>
      <c r="V408" s="211"/>
      <c r="W408" s="211"/>
      <c r="X408" s="211"/>
      <c r="Y408" s="211"/>
      <c r="Z408" s="211"/>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4"/>
      <c r="BW408" s="214"/>
      <c r="BX408" s="214"/>
      <c r="BY408" s="214"/>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506"/>
      <c r="C409" s="2745" t="s">
        <v>269</v>
      </c>
      <c r="D409" s="2458"/>
      <c r="E409" s="586">
        <v>-0.78827763123952099</v>
      </c>
      <c r="F409" s="478"/>
      <c r="G409" s="478"/>
      <c r="H409" s="2746" t="s">
        <v>266</v>
      </c>
      <c r="I409" s="2458"/>
      <c r="J409" s="587">
        <v>0.59007957461650462</v>
      </c>
      <c r="K409" s="478"/>
      <c r="L409" s="478"/>
      <c r="M409" s="2751" t="s">
        <v>301</v>
      </c>
      <c r="N409" s="2458"/>
      <c r="O409" s="588">
        <v>-0.59155327094828047</v>
      </c>
      <c r="P409" s="478"/>
      <c r="Q409" s="478"/>
      <c r="V409" s="211"/>
      <c r="W409" s="211"/>
      <c r="X409" s="211"/>
      <c r="Y409" s="211"/>
      <c r="Z409" s="211"/>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4"/>
      <c r="BW409" s="214"/>
      <c r="BX409" s="214"/>
      <c r="BY409" s="214"/>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506"/>
      <c r="C410" s="2745" t="s">
        <v>264</v>
      </c>
      <c r="D410" s="2458"/>
      <c r="E410" s="586">
        <v>0.69403783883316517</v>
      </c>
      <c r="F410" s="478"/>
      <c r="G410" s="478"/>
      <c r="H410" s="2746" t="s">
        <v>300</v>
      </c>
      <c r="I410" s="2458"/>
      <c r="J410" s="587">
        <v>0.57622578246881462</v>
      </c>
      <c r="K410" s="478"/>
      <c r="L410" s="478"/>
      <c r="M410" s="2751" t="s">
        <v>300</v>
      </c>
      <c r="N410" s="2458"/>
      <c r="O410" s="588">
        <v>0.5521517176159928</v>
      </c>
      <c r="P410" s="478"/>
      <c r="Q410" s="478"/>
      <c r="V410" s="211"/>
      <c r="W410" s="211"/>
      <c r="X410" s="211"/>
      <c r="Y410" s="211"/>
      <c r="Z410" s="211"/>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4"/>
      <c r="BW410" s="214"/>
      <c r="BX410" s="214"/>
      <c r="BY410" s="214"/>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506"/>
      <c r="C411" s="2745" t="s">
        <v>265</v>
      </c>
      <c r="D411" s="2458"/>
      <c r="E411" s="586">
        <v>0.64240821068291576</v>
      </c>
      <c r="F411" s="478"/>
      <c r="G411" s="478"/>
      <c r="H411" s="2746" t="s">
        <v>264</v>
      </c>
      <c r="I411" s="2458"/>
      <c r="J411" s="587">
        <v>0.55600654760666368</v>
      </c>
      <c r="K411" s="478"/>
      <c r="L411" s="478"/>
      <c r="M411" s="2751" t="s">
        <v>302</v>
      </c>
      <c r="N411" s="2458"/>
      <c r="O411" s="588">
        <v>0.53665722370836633</v>
      </c>
      <c r="P411" s="478"/>
      <c r="Q411" s="478"/>
      <c r="V411" s="211"/>
      <c r="W411" s="211"/>
      <c r="X411" s="211"/>
      <c r="Y411" s="211"/>
      <c r="Z411" s="211"/>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4"/>
      <c r="BW411" s="214"/>
      <c r="BX411" s="214"/>
      <c r="BY411" s="214"/>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506"/>
      <c r="C412" s="2745" t="s">
        <v>272</v>
      </c>
      <c r="D412" s="2458"/>
      <c r="E412" s="586">
        <v>0.58169179085295508</v>
      </c>
      <c r="F412" s="478"/>
      <c r="G412" s="478"/>
      <c r="H412" s="2746" t="s">
        <v>271</v>
      </c>
      <c r="I412" s="2458"/>
      <c r="J412" s="587">
        <v>0.45751628546221557</v>
      </c>
      <c r="K412" s="478"/>
      <c r="L412" s="478"/>
      <c r="M412" s="2751" t="s">
        <v>272</v>
      </c>
      <c r="N412" s="2458"/>
      <c r="O412" s="588">
        <v>0.48760633306425527</v>
      </c>
      <c r="P412" s="478"/>
      <c r="Q412" s="478"/>
      <c r="V412" s="211"/>
      <c r="W412" s="211"/>
      <c r="X412" s="211"/>
      <c r="Y412" s="211"/>
      <c r="Z412" s="211"/>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4"/>
      <c r="BW412" s="214"/>
      <c r="BX412" s="214"/>
      <c r="BY412" s="214"/>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506"/>
      <c r="C413" s="2745" t="s">
        <v>301</v>
      </c>
      <c r="D413" s="2458"/>
      <c r="E413" s="586">
        <v>-0.56729448811599859</v>
      </c>
      <c r="F413" s="478"/>
      <c r="G413" s="478"/>
      <c r="H413" s="2746" t="s">
        <v>273</v>
      </c>
      <c r="I413" s="2458"/>
      <c r="J413" s="587">
        <v>0.43941476894527476</v>
      </c>
      <c r="K413" s="478"/>
      <c r="L413" s="478"/>
      <c r="M413" s="2751" t="s">
        <v>266</v>
      </c>
      <c r="N413" s="2458"/>
      <c r="O413" s="588">
        <v>0.46009888736940718</v>
      </c>
      <c r="P413" s="478"/>
      <c r="Q413" s="478"/>
      <c r="V413" s="211"/>
      <c r="W413" s="211"/>
      <c r="X413" s="211"/>
      <c r="Y413" s="211"/>
      <c r="Z413" s="211"/>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4"/>
      <c r="BW413" s="214"/>
      <c r="BX413" s="214"/>
      <c r="BY413" s="214"/>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506"/>
      <c r="C414" s="2745" t="s">
        <v>271</v>
      </c>
      <c r="D414" s="2458"/>
      <c r="E414" s="586">
        <v>0.52626116157399472</v>
      </c>
      <c r="F414" s="478"/>
      <c r="G414" s="478"/>
      <c r="H414" s="2746" t="s">
        <v>303</v>
      </c>
      <c r="I414" s="2458"/>
      <c r="J414" s="587">
        <v>0.42664782953612956</v>
      </c>
      <c r="K414" s="478"/>
      <c r="L414" s="478"/>
      <c r="M414" s="2751" t="s">
        <v>264</v>
      </c>
      <c r="N414" s="2458"/>
      <c r="O414" s="588">
        <v>0.41051637164049082</v>
      </c>
      <c r="P414" s="478"/>
      <c r="Q414" s="478"/>
      <c r="V414" s="211"/>
      <c r="W414" s="211"/>
      <c r="X414" s="211"/>
      <c r="Y414" s="211"/>
      <c r="Z414" s="211"/>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4"/>
      <c r="BW414" s="214"/>
      <c r="BX414" s="214"/>
      <c r="BY414" s="214"/>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506"/>
      <c r="C415" s="2745" t="s">
        <v>303</v>
      </c>
      <c r="D415" s="2458"/>
      <c r="E415" s="586">
        <v>0.50422791971750569</v>
      </c>
      <c r="F415" s="478"/>
      <c r="G415" s="478"/>
      <c r="H415" s="2746" t="s">
        <v>302</v>
      </c>
      <c r="I415" s="2458"/>
      <c r="J415" s="587">
        <v>-0.40426880641818258</v>
      </c>
      <c r="K415" s="478"/>
      <c r="L415" s="478"/>
      <c r="M415" s="2751" t="s">
        <v>274</v>
      </c>
      <c r="N415" s="2458"/>
      <c r="O415" s="588">
        <v>0.34381843430907905</v>
      </c>
      <c r="P415" s="478"/>
      <c r="Q415" s="478"/>
      <c r="V415" s="211"/>
      <c r="W415" s="211"/>
      <c r="X415" s="211"/>
      <c r="Y415" s="211"/>
      <c r="Z415" s="211"/>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4"/>
      <c r="BW415" s="214"/>
      <c r="BX415" s="214"/>
      <c r="BY415" s="214"/>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506"/>
      <c r="C416" s="2745" t="s">
        <v>299</v>
      </c>
      <c r="D416" s="2458"/>
      <c r="E416" s="586">
        <v>-0.497459409533557</v>
      </c>
      <c r="F416" s="478"/>
      <c r="G416" s="478"/>
      <c r="H416" s="2746" t="s">
        <v>269</v>
      </c>
      <c r="I416" s="2458"/>
      <c r="J416" s="587">
        <v>-0.39785253105315521</v>
      </c>
      <c r="K416" s="478"/>
      <c r="L416" s="478"/>
      <c r="M416" s="2751" t="s">
        <v>303</v>
      </c>
      <c r="N416" s="2458"/>
      <c r="O416" s="588">
        <v>0.33517709547620217</v>
      </c>
      <c r="P416" s="478"/>
      <c r="Q416" s="478"/>
      <c r="V416" s="211"/>
      <c r="W416" s="211"/>
      <c r="X416" s="211"/>
      <c r="Y416" s="211"/>
      <c r="Z416" s="211"/>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4"/>
      <c r="BW416" s="214"/>
      <c r="BX416" s="214"/>
      <c r="BY416" s="214"/>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506"/>
      <c r="C417" s="2745" t="s">
        <v>273</v>
      </c>
      <c r="D417" s="2458"/>
      <c r="E417" s="586">
        <v>0.45061878250964504</v>
      </c>
      <c r="F417" s="478"/>
      <c r="G417" s="478"/>
      <c r="H417" s="2746" t="s">
        <v>272</v>
      </c>
      <c r="I417" s="2458"/>
      <c r="J417" s="587">
        <v>0.3834839418602643</v>
      </c>
      <c r="K417" s="478"/>
      <c r="L417" s="478"/>
      <c r="M417" s="2751" t="s">
        <v>267</v>
      </c>
      <c r="N417" s="2458"/>
      <c r="O417" s="588">
        <v>0.33158270525842948</v>
      </c>
      <c r="P417" s="478"/>
      <c r="Q417" s="478"/>
      <c r="V417" s="211"/>
      <c r="W417" s="211"/>
      <c r="X417" s="211"/>
      <c r="Y417" s="211"/>
      <c r="Z417" s="211"/>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4"/>
      <c r="BW417" s="214"/>
      <c r="BX417" s="214"/>
      <c r="BY417" s="214"/>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506"/>
      <c r="C418" s="2745" t="s">
        <v>304</v>
      </c>
      <c r="D418" s="2458"/>
      <c r="E418" s="586">
        <v>-0.39147084994310338</v>
      </c>
      <c r="F418" s="478"/>
      <c r="G418" s="478"/>
      <c r="H418" s="2746" t="s">
        <v>305</v>
      </c>
      <c r="I418" s="2458"/>
      <c r="J418" s="587">
        <v>0.3140499763419391</v>
      </c>
      <c r="K418" s="478"/>
      <c r="L418" s="478"/>
      <c r="M418" s="2751" t="s">
        <v>281</v>
      </c>
      <c r="N418" s="2458"/>
      <c r="O418" s="588">
        <v>0.3159521725715928</v>
      </c>
      <c r="P418" s="478"/>
      <c r="Q418" s="478"/>
      <c r="V418" s="211"/>
      <c r="W418" s="211"/>
      <c r="X418" s="211"/>
      <c r="Y418" s="211"/>
      <c r="Z418" s="211"/>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4"/>
      <c r="BW418" s="214"/>
      <c r="BX418" s="214"/>
      <c r="BY418" s="214"/>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506"/>
      <c r="C419" s="2745" t="s">
        <v>306</v>
      </c>
      <c r="D419" s="2458"/>
      <c r="E419" s="586">
        <v>0.31725844352771482</v>
      </c>
      <c r="F419" s="478"/>
      <c r="G419" s="478"/>
      <c r="H419" s="2746" t="s">
        <v>306</v>
      </c>
      <c r="I419" s="2458"/>
      <c r="J419" s="587">
        <v>0.28925678972474356</v>
      </c>
      <c r="K419" s="478"/>
      <c r="L419" s="478"/>
      <c r="M419" s="2751" t="s">
        <v>304</v>
      </c>
      <c r="N419" s="2458"/>
      <c r="O419" s="588">
        <v>-0.28512474670907062</v>
      </c>
      <c r="P419" s="478"/>
      <c r="Q419" s="478"/>
      <c r="V419" s="211"/>
      <c r="W419" s="211"/>
      <c r="X419" s="211"/>
      <c r="Y419" s="211"/>
      <c r="Z419" s="211"/>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4"/>
      <c r="BW419" s="214"/>
      <c r="BX419" s="214"/>
      <c r="BY419" s="214"/>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506"/>
      <c r="C420" s="2745" t="s">
        <v>305</v>
      </c>
      <c r="D420" s="2458"/>
      <c r="E420" s="586">
        <v>0.27573671899702495</v>
      </c>
      <c r="F420" s="478"/>
      <c r="G420" s="478"/>
      <c r="H420" s="2746" t="s">
        <v>301</v>
      </c>
      <c r="I420" s="2458"/>
      <c r="J420" s="587">
        <v>-0.25006004684791605</v>
      </c>
      <c r="K420" s="478"/>
      <c r="L420" s="478"/>
      <c r="M420" s="2751" t="s">
        <v>271</v>
      </c>
      <c r="N420" s="2458"/>
      <c r="O420" s="588">
        <v>0.28334504318322562</v>
      </c>
      <c r="P420" s="478"/>
      <c r="Q420" s="478"/>
      <c r="V420" s="211"/>
      <c r="W420" s="211"/>
      <c r="X420" s="211"/>
      <c r="Y420" s="211"/>
      <c r="Z420" s="211"/>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4"/>
      <c r="BW420" s="214"/>
      <c r="BX420" s="214"/>
      <c r="BY420" s="214"/>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506"/>
      <c r="C421" s="2745" t="s">
        <v>302</v>
      </c>
      <c r="D421" s="2458"/>
      <c r="E421" s="586">
        <v>0.17069102379381657</v>
      </c>
      <c r="F421" s="478"/>
      <c r="G421" s="478"/>
      <c r="H421" s="2746" t="s">
        <v>276</v>
      </c>
      <c r="I421" s="2458"/>
      <c r="J421" s="587">
        <v>0.19247042443449483</v>
      </c>
      <c r="K421" s="478"/>
      <c r="L421" s="478"/>
      <c r="M421" s="2751" t="s">
        <v>306</v>
      </c>
      <c r="N421" s="2458"/>
      <c r="O421" s="588">
        <v>0.22335550534810078</v>
      </c>
      <c r="P421" s="478"/>
      <c r="Q421" s="478"/>
      <c r="V421" s="211"/>
      <c r="W421" s="211"/>
      <c r="X421" s="211"/>
      <c r="Y421" s="211"/>
      <c r="Z421" s="211"/>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4"/>
      <c r="BW421" s="214"/>
      <c r="BX421" s="214"/>
      <c r="BY421" s="214"/>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506"/>
      <c r="C422" s="2745" t="s">
        <v>281</v>
      </c>
      <c r="D422" s="2458"/>
      <c r="E422" s="586">
        <v>0.16287831942863878</v>
      </c>
      <c r="F422" s="478"/>
      <c r="G422" s="478"/>
      <c r="H422" s="2746" t="s">
        <v>304</v>
      </c>
      <c r="I422" s="2458"/>
      <c r="J422" s="587">
        <v>-0.15528812442494427</v>
      </c>
      <c r="K422" s="478"/>
      <c r="L422" s="478"/>
      <c r="M422" s="2751" t="s">
        <v>307</v>
      </c>
      <c r="N422" s="2458"/>
      <c r="O422" s="588">
        <v>0.19409262205845065</v>
      </c>
      <c r="P422" s="478"/>
      <c r="Q422" s="478"/>
      <c r="V422" s="211"/>
      <c r="W422" s="211"/>
      <c r="X422" s="211"/>
      <c r="Y422" s="211"/>
      <c r="Z422" s="211"/>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4"/>
      <c r="BW422" s="214"/>
      <c r="BX422" s="214"/>
      <c r="BY422" s="214"/>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506"/>
      <c r="C423" s="2745" t="s">
        <v>308</v>
      </c>
      <c r="D423" s="2458"/>
      <c r="E423" s="586">
        <v>-0.16028039140822187</v>
      </c>
      <c r="F423" s="478"/>
      <c r="G423" s="478"/>
      <c r="H423" s="2746" t="s">
        <v>309</v>
      </c>
      <c r="I423" s="2458"/>
      <c r="J423" s="587">
        <v>-0.15398383198914478</v>
      </c>
      <c r="K423" s="478"/>
      <c r="L423" s="478"/>
      <c r="M423" s="2751" t="s">
        <v>279</v>
      </c>
      <c r="N423" s="2458"/>
      <c r="O423" s="588">
        <v>0.17475764791863632</v>
      </c>
      <c r="P423" s="478"/>
      <c r="Q423" s="478"/>
      <c r="V423" s="211"/>
      <c r="W423" s="211"/>
      <c r="X423" s="211"/>
      <c r="Y423" s="211"/>
      <c r="Z423" s="211"/>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4"/>
      <c r="BW423" s="214"/>
      <c r="BX423" s="214"/>
      <c r="BY423" s="214"/>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506"/>
      <c r="C424" s="2745" t="s">
        <v>307</v>
      </c>
      <c r="D424" s="2458"/>
      <c r="E424" s="586">
        <v>0.13582298930984887</v>
      </c>
      <c r="F424" s="478"/>
      <c r="G424" s="478"/>
      <c r="H424" s="2746" t="s">
        <v>211</v>
      </c>
      <c r="I424" s="2458"/>
      <c r="J424" s="587">
        <v>-0.14209901516726856</v>
      </c>
      <c r="K424" s="478"/>
      <c r="L424" s="478"/>
      <c r="M424" s="2751" t="s">
        <v>273</v>
      </c>
      <c r="N424" s="2458"/>
      <c r="O424" s="588">
        <v>0.16250683033749638</v>
      </c>
      <c r="P424" s="478"/>
      <c r="Q424" s="478"/>
      <c r="V424" s="211"/>
      <c r="W424" s="211"/>
      <c r="X424" s="211"/>
      <c r="Y424" s="211"/>
      <c r="Z424" s="211"/>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4"/>
      <c r="BW424" s="214"/>
      <c r="BX424" s="214"/>
      <c r="BY424" s="214"/>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506"/>
      <c r="C425" s="2745" t="s">
        <v>310</v>
      </c>
      <c r="D425" s="2458"/>
      <c r="E425" s="586">
        <v>-0.13398437279210337</v>
      </c>
      <c r="F425" s="478"/>
      <c r="G425" s="478"/>
      <c r="H425" s="2746" t="s">
        <v>307</v>
      </c>
      <c r="I425" s="2458"/>
      <c r="J425" s="587">
        <v>0.11079359001944818</v>
      </c>
      <c r="K425" s="478"/>
      <c r="L425" s="478"/>
      <c r="M425" s="2751" t="s">
        <v>308</v>
      </c>
      <c r="N425" s="2458"/>
      <c r="O425" s="588">
        <v>-0.14651666790060311</v>
      </c>
      <c r="P425" s="478"/>
      <c r="Q425" s="478"/>
      <c r="V425" s="211"/>
      <c r="W425" s="211"/>
      <c r="X425" s="211"/>
      <c r="Y425" s="211"/>
      <c r="Z425" s="211"/>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4"/>
      <c r="BW425" s="214"/>
      <c r="BX425" s="214"/>
      <c r="BY425" s="214"/>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506"/>
      <c r="C426" s="2745" t="s">
        <v>267</v>
      </c>
      <c r="D426" s="2458"/>
      <c r="E426" s="586">
        <v>-0.12602029151149127</v>
      </c>
      <c r="F426" s="478"/>
      <c r="G426" s="478"/>
      <c r="H426" s="2746" t="s">
        <v>311</v>
      </c>
      <c r="I426" s="2458"/>
      <c r="J426" s="587">
        <v>-8.2926612587398599E-2</v>
      </c>
      <c r="K426" s="478"/>
      <c r="L426" s="478"/>
      <c r="M426" s="2751" t="s">
        <v>309</v>
      </c>
      <c r="N426" s="2458"/>
      <c r="O426" s="588">
        <v>-9.0203397722401407E-2</v>
      </c>
      <c r="P426" s="478"/>
      <c r="Q426" s="478"/>
      <c r="V426" s="211"/>
      <c r="W426" s="211"/>
      <c r="X426" s="211"/>
      <c r="Y426" s="211"/>
      <c r="Z426" s="211"/>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4"/>
      <c r="BW426" s="214"/>
      <c r="BX426" s="214"/>
      <c r="BY426" s="214"/>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506"/>
      <c r="C427" s="2745" t="s">
        <v>274</v>
      </c>
      <c r="D427" s="2458"/>
      <c r="E427" s="586">
        <v>0.11145444718535452</v>
      </c>
      <c r="F427" s="478"/>
      <c r="G427" s="478"/>
      <c r="H427" s="2746" t="s">
        <v>265</v>
      </c>
      <c r="I427" s="2458"/>
      <c r="J427" s="587">
        <v>7.6558474580770558E-2</v>
      </c>
      <c r="K427" s="478"/>
      <c r="L427" s="478"/>
      <c r="M427" s="2751" t="s">
        <v>211</v>
      </c>
      <c r="N427" s="2458"/>
      <c r="O427" s="588">
        <v>8.3163380529118869E-2</v>
      </c>
      <c r="P427" s="478"/>
      <c r="Q427" s="478"/>
      <c r="V427" s="211"/>
      <c r="W427" s="211"/>
      <c r="X427" s="211"/>
      <c r="Y427" s="211"/>
      <c r="Z427" s="211"/>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4"/>
      <c r="BW427" s="214"/>
      <c r="BX427" s="214"/>
      <c r="BY427" s="214"/>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506"/>
      <c r="C428" s="2745" t="s">
        <v>279</v>
      </c>
      <c r="D428" s="2458"/>
      <c r="E428" s="586">
        <v>0.10753055061383016</v>
      </c>
      <c r="F428" s="478"/>
      <c r="G428" s="478"/>
      <c r="H428" s="2746" t="s">
        <v>312</v>
      </c>
      <c r="I428" s="2458"/>
      <c r="J428" s="587">
        <v>-6.3483450058780838E-2</v>
      </c>
      <c r="K428" s="478"/>
      <c r="L428" s="478"/>
      <c r="M428" s="2751" t="s">
        <v>313</v>
      </c>
      <c r="N428" s="2458"/>
      <c r="O428" s="588">
        <v>7.9088026751643475E-2</v>
      </c>
      <c r="P428" s="478"/>
      <c r="Q428" s="478"/>
      <c r="V428" s="211"/>
      <c r="W428" s="211"/>
      <c r="X428" s="211"/>
      <c r="Y428" s="211"/>
      <c r="Z428" s="211"/>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4"/>
      <c r="BW428" s="214"/>
      <c r="BX428" s="214"/>
      <c r="BY428" s="214"/>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506"/>
      <c r="C429" s="2745" t="s">
        <v>309</v>
      </c>
      <c r="D429" s="2458"/>
      <c r="E429" s="586">
        <v>-8.9022818578897239E-2</v>
      </c>
      <c r="F429" s="478"/>
      <c r="G429" s="478"/>
      <c r="H429" s="2746" t="s">
        <v>308</v>
      </c>
      <c r="I429" s="2458"/>
      <c r="J429" s="587">
        <v>-5.9431125369663204E-2</v>
      </c>
      <c r="K429" s="478"/>
      <c r="L429" s="478"/>
      <c r="M429" s="2751" t="s">
        <v>305</v>
      </c>
      <c r="N429" s="2458"/>
      <c r="O429" s="588">
        <v>7.8761571334026281E-2</v>
      </c>
      <c r="P429" s="478"/>
      <c r="Q429" s="478"/>
      <c r="V429" s="211"/>
      <c r="W429" s="211"/>
      <c r="X429" s="211"/>
      <c r="Y429" s="211"/>
      <c r="Z429" s="211"/>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4"/>
      <c r="BW429" s="214"/>
      <c r="BX429" s="214"/>
      <c r="BY429" s="214"/>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506"/>
      <c r="C430" s="2745" t="s">
        <v>214</v>
      </c>
      <c r="D430" s="2458"/>
      <c r="E430" s="586">
        <v>7.3063706780835583E-2</v>
      </c>
      <c r="F430" s="478"/>
      <c r="G430" s="478"/>
      <c r="H430" s="2746" t="s">
        <v>314</v>
      </c>
      <c r="I430" s="2458"/>
      <c r="J430" s="587">
        <v>5.1115112454451578E-2</v>
      </c>
      <c r="K430" s="478"/>
      <c r="L430" s="478"/>
      <c r="M430" s="2751" t="s">
        <v>310</v>
      </c>
      <c r="N430" s="2458"/>
      <c r="O430" s="588">
        <v>-7.8247004613240856E-2</v>
      </c>
      <c r="P430" s="478"/>
      <c r="Q430" s="478"/>
      <c r="V430" s="211"/>
      <c r="W430" s="211"/>
      <c r="X430" s="211"/>
      <c r="Y430" s="211"/>
      <c r="Z430" s="211"/>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4"/>
      <c r="BW430" s="214"/>
      <c r="BX430" s="214"/>
      <c r="BY430" s="214"/>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506"/>
      <c r="C431" s="2745" t="s">
        <v>284</v>
      </c>
      <c r="D431" s="2458"/>
      <c r="E431" s="586">
        <v>-6.2330225673286416E-2</v>
      </c>
      <c r="F431" s="478"/>
      <c r="G431" s="478"/>
      <c r="H431" s="2746" t="s">
        <v>206</v>
      </c>
      <c r="I431" s="2458"/>
      <c r="J431" s="587">
        <v>4.9248836717945395E-2</v>
      </c>
      <c r="K431" s="478"/>
      <c r="L431" s="478"/>
      <c r="M431" s="2751" t="s">
        <v>214</v>
      </c>
      <c r="N431" s="2458"/>
      <c r="O431" s="588">
        <v>4.1310811993381248E-2</v>
      </c>
      <c r="P431" s="478"/>
      <c r="Q431" s="478"/>
      <c r="V431" s="211"/>
      <c r="W431" s="211"/>
      <c r="X431" s="211"/>
      <c r="Y431" s="211"/>
      <c r="Z431" s="211"/>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4"/>
      <c r="BW431" s="214"/>
      <c r="BX431" s="214"/>
      <c r="BY431" s="214"/>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506"/>
      <c r="C432" s="2745" t="s">
        <v>206</v>
      </c>
      <c r="D432" s="2458"/>
      <c r="E432" s="586">
        <v>4.8570844316446891E-2</v>
      </c>
      <c r="F432" s="478"/>
      <c r="G432" s="478"/>
      <c r="H432" s="2746" t="s">
        <v>310</v>
      </c>
      <c r="I432" s="2458"/>
      <c r="J432" s="587">
        <v>-4.8671641857736619E-2</v>
      </c>
      <c r="K432" s="478"/>
      <c r="L432" s="478"/>
      <c r="M432" s="2751" t="s">
        <v>276</v>
      </c>
      <c r="N432" s="2458"/>
      <c r="O432" s="588">
        <v>3.5913323339585364E-2</v>
      </c>
      <c r="P432" s="478"/>
      <c r="Q432" s="478"/>
      <c r="V432" s="211"/>
      <c r="W432" s="211"/>
      <c r="X432" s="211"/>
      <c r="Y432" s="211"/>
      <c r="Z432" s="211"/>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4"/>
      <c r="BW432" s="214"/>
      <c r="BX432" s="214"/>
      <c r="BY432" s="214"/>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506"/>
      <c r="C433" s="2745" t="s">
        <v>314</v>
      </c>
      <c r="D433" s="2458"/>
      <c r="E433" s="586">
        <v>4.7618579359503213E-2</v>
      </c>
      <c r="F433" s="478"/>
      <c r="G433" s="478"/>
      <c r="H433" s="2746" t="s">
        <v>274</v>
      </c>
      <c r="I433" s="2458"/>
      <c r="J433" s="587">
        <v>3.4116342450293435E-2</v>
      </c>
      <c r="K433" s="478"/>
      <c r="L433" s="478"/>
      <c r="M433" s="2751" t="s">
        <v>299</v>
      </c>
      <c r="N433" s="2458"/>
      <c r="O433" s="588">
        <v>-2.3646178921194267E-2</v>
      </c>
      <c r="P433" s="478"/>
      <c r="Q433" s="478"/>
      <c r="V433" s="211"/>
      <c r="W433" s="211"/>
      <c r="X433" s="211"/>
      <c r="Y433" s="211"/>
      <c r="Z433" s="211"/>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4"/>
      <c r="BW433" s="214"/>
      <c r="BX433" s="214"/>
      <c r="BY433" s="214"/>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506"/>
      <c r="C434" s="2745" t="s">
        <v>311</v>
      </c>
      <c r="D434" s="2458"/>
      <c r="E434" s="586">
        <v>3.6220863344153927E-2</v>
      </c>
      <c r="F434" s="478"/>
      <c r="G434" s="478"/>
      <c r="H434" s="2746" t="s">
        <v>282</v>
      </c>
      <c r="I434" s="2458"/>
      <c r="J434" s="587">
        <v>-2.8566345791349278E-2</v>
      </c>
      <c r="K434" s="478"/>
      <c r="L434" s="478"/>
      <c r="M434" s="2751" t="s">
        <v>284</v>
      </c>
      <c r="N434" s="2458"/>
      <c r="O434" s="588">
        <v>-2.3121942823412601E-2</v>
      </c>
      <c r="P434" s="478"/>
      <c r="Q434" s="478"/>
      <c r="V434" s="211"/>
      <c r="W434" s="211"/>
      <c r="X434" s="211"/>
      <c r="Y434" s="211"/>
      <c r="Z434" s="211"/>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4"/>
      <c r="BW434" s="214"/>
      <c r="BX434" s="214"/>
      <c r="BY434" s="214"/>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506"/>
      <c r="C435" s="2745" t="s">
        <v>211</v>
      </c>
      <c r="D435" s="2458"/>
      <c r="E435" s="586">
        <v>3.4275382590427075E-2</v>
      </c>
      <c r="F435" s="478"/>
      <c r="G435" s="478"/>
      <c r="H435" s="2746" t="s">
        <v>284</v>
      </c>
      <c r="I435" s="2458"/>
      <c r="J435" s="587">
        <v>-2.6698794147337685E-2</v>
      </c>
      <c r="K435" s="478"/>
      <c r="L435" s="478"/>
      <c r="M435" s="2751" t="s">
        <v>315</v>
      </c>
      <c r="N435" s="2458"/>
      <c r="O435" s="588">
        <v>1.669256861866783E-2</v>
      </c>
      <c r="P435" s="478"/>
      <c r="Q435" s="478"/>
      <c r="V435" s="211"/>
      <c r="W435" s="211"/>
      <c r="X435" s="211"/>
      <c r="Y435" s="211"/>
      <c r="Z435" s="211"/>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4"/>
      <c r="BW435" s="214"/>
      <c r="BX435" s="214"/>
      <c r="BY435" s="214"/>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506"/>
      <c r="C436" s="2745" t="s">
        <v>312</v>
      </c>
      <c r="D436" s="2458"/>
      <c r="E436" s="586">
        <v>3.2784842354627024E-2</v>
      </c>
      <c r="F436" s="478"/>
      <c r="G436" s="478"/>
      <c r="H436" s="2746" t="s">
        <v>314</v>
      </c>
      <c r="I436" s="2458"/>
      <c r="J436" s="587">
        <v>2.4264272883444387E-2</v>
      </c>
      <c r="K436" s="478"/>
      <c r="L436" s="478"/>
      <c r="M436" s="2751" t="s">
        <v>314</v>
      </c>
      <c r="N436" s="2458"/>
      <c r="O436" s="588">
        <v>-1.6235765083013644E-2</v>
      </c>
      <c r="P436" s="478"/>
      <c r="Q436" s="478"/>
      <c r="V436" s="211"/>
      <c r="W436" s="211"/>
      <c r="X436" s="211"/>
      <c r="Y436" s="211"/>
      <c r="Z436" s="211"/>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4"/>
      <c r="BW436" s="214"/>
      <c r="BX436" s="214"/>
      <c r="BY436" s="214"/>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506"/>
      <c r="C437" s="2745" t="s">
        <v>313</v>
      </c>
      <c r="D437" s="2458"/>
      <c r="E437" s="586">
        <v>3.1903024313096398E-2</v>
      </c>
      <c r="F437" s="478"/>
      <c r="G437" s="478"/>
      <c r="H437" s="2746" t="s">
        <v>315</v>
      </c>
      <c r="I437" s="2458"/>
      <c r="J437" s="587">
        <v>-2.4207144540453071E-2</v>
      </c>
      <c r="K437" s="478"/>
      <c r="L437" s="478"/>
      <c r="M437" s="2751" t="s">
        <v>311</v>
      </c>
      <c r="N437" s="2458"/>
      <c r="O437" s="588">
        <v>1.6147749506320568E-2</v>
      </c>
      <c r="P437" s="478"/>
      <c r="Q437" s="478"/>
      <c r="V437" s="211"/>
      <c r="W437" s="211"/>
      <c r="X437" s="211"/>
      <c r="Y437" s="211"/>
      <c r="Z437" s="211"/>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4"/>
      <c r="BW437" s="214"/>
      <c r="BX437" s="214"/>
      <c r="BY437" s="214"/>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506"/>
      <c r="C438" s="2745" t="s">
        <v>314</v>
      </c>
      <c r="D438" s="2458"/>
      <c r="E438" s="586">
        <v>2.3236857344449646E-2</v>
      </c>
      <c r="F438" s="478"/>
      <c r="G438" s="478"/>
      <c r="H438" s="2746" t="s">
        <v>279</v>
      </c>
      <c r="I438" s="2458"/>
      <c r="J438" s="587">
        <v>-1.9628084563045767E-2</v>
      </c>
      <c r="K438" s="478"/>
      <c r="L438" s="478"/>
      <c r="M438" s="2750" t="s">
        <v>282</v>
      </c>
      <c r="N438" s="2458"/>
      <c r="O438" s="589">
        <v>-7.0863242161328351E-4</v>
      </c>
      <c r="P438" s="478"/>
      <c r="Q438" s="478"/>
      <c r="V438" s="211"/>
      <c r="W438" s="211"/>
      <c r="X438" s="211"/>
      <c r="Y438" s="211"/>
      <c r="Z438" s="211"/>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4"/>
      <c r="BW438" s="214"/>
      <c r="BX438" s="214"/>
      <c r="BY438" s="214"/>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506"/>
      <c r="C439" s="2745" t="s">
        <v>276</v>
      </c>
      <c r="D439" s="2458"/>
      <c r="E439" s="586">
        <v>1.9360437635218157E-2</v>
      </c>
      <c r="F439" s="478"/>
      <c r="G439" s="478"/>
      <c r="H439" s="2746" t="s">
        <v>281</v>
      </c>
      <c r="I439" s="2458"/>
      <c r="J439" s="587">
        <v>-1.4409504269183656E-2</v>
      </c>
      <c r="K439" s="478"/>
      <c r="L439" s="478"/>
      <c r="M439" s="2457"/>
      <c r="N439" s="2458"/>
      <c r="O439" s="494"/>
      <c r="P439" s="478"/>
      <c r="Q439" s="478"/>
      <c r="V439" s="211"/>
      <c r="W439" s="211"/>
      <c r="X439" s="211"/>
      <c r="Y439" s="211"/>
      <c r="Z439" s="211"/>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4"/>
      <c r="BW439" s="214"/>
      <c r="BX439" s="214"/>
      <c r="BY439" s="214"/>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506"/>
      <c r="C440" s="2745" t="s">
        <v>315</v>
      </c>
      <c r="D440" s="2458"/>
      <c r="E440" s="586">
        <v>1.6055491898662032E-2</v>
      </c>
      <c r="F440" s="478"/>
      <c r="G440" s="478"/>
      <c r="H440" s="2746" t="s">
        <v>214</v>
      </c>
      <c r="I440" s="2458"/>
      <c r="J440" s="587">
        <v>-9.3809810636662182E-3</v>
      </c>
      <c r="K440" s="478"/>
      <c r="L440" s="478"/>
      <c r="M440" s="2457"/>
      <c r="N440" s="2458"/>
      <c r="O440" s="494"/>
      <c r="P440" s="478"/>
      <c r="Q440" s="478"/>
      <c r="V440" s="211"/>
      <c r="W440" s="211"/>
      <c r="X440" s="211"/>
      <c r="Y440" s="211"/>
      <c r="Z440" s="211"/>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4"/>
      <c r="BW440" s="214"/>
      <c r="BX440" s="214"/>
      <c r="BY440" s="214"/>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506"/>
      <c r="C441" s="2745" t="s">
        <v>316</v>
      </c>
      <c r="D441" s="2458"/>
      <c r="E441" s="586">
        <v>9.5339809545808875E-3</v>
      </c>
      <c r="F441" s="478"/>
      <c r="G441" s="478"/>
      <c r="H441" s="2746" t="s">
        <v>316</v>
      </c>
      <c r="I441" s="2458"/>
      <c r="J441" s="587">
        <v>-7.434923094361761E-3</v>
      </c>
      <c r="K441" s="478"/>
      <c r="L441" s="478"/>
      <c r="M441" s="2457"/>
      <c r="N441" s="2458"/>
      <c r="O441" s="478"/>
      <c r="P441" s="478"/>
      <c r="Q441" s="478"/>
      <c r="V441" s="211"/>
      <c r="W441" s="211"/>
      <c r="X441" s="211"/>
      <c r="Y441" s="211"/>
      <c r="Z441" s="211"/>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4"/>
      <c r="BW441" s="214"/>
      <c r="BX441" s="214"/>
      <c r="BY441" s="214"/>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506"/>
      <c r="C442" s="2743" t="s">
        <v>282</v>
      </c>
      <c r="D442" s="2458"/>
      <c r="E442" s="590">
        <v>6.5042044186460818E-3</v>
      </c>
      <c r="F442" s="478"/>
      <c r="G442" s="478"/>
      <c r="H442" s="2744" t="s">
        <v>313</v>
      </c>
      <c r="I442" s="2458"/>
      <c r="J442" s="591">
        <v>-2.2873367354014928E-3</v>
      </c>
      <c r="K442" s="478"/>
      <c r="L442" s="478"/>
      <c r="M442" s="2749" t="s">
        <v>221</v>
      </c>
      <c r="N442" s="2458"/>
      <c r="O442" s="2458"/>
      <c r="P442" s="478"/>
      <c r="Q442" s="478"/>
      <c r="V442" s="211"/>
      <c r="W442" s="211"/>
      <c r="X442" s="211"/>
      <c r="Y442" s="211"/>
      <c r="Z442" s="211"/>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4"/>
      <c r="BW442" s="214"/>
      <c r="BX442" s="214"/>
      <c r="BY442" s="214"/>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506"/>
      <c r="C443" s="2457"/>
      <c r="D443" s="2458"/>
      <c r="E443" s="494"/>
      <c r="F443" s="478"/>
      <c r="G443" s="478"/>
      <c r="H443" s="2457"/>
      <c r="I443" s="2458"/>
      <c r="J443" s="494"/>
      <c r="K443" s="478"/>
      <c r="L443" s="478"/>
      <c r="M443" s="2457"/>
      <c r="N443" s="2458"/>
      <c r="O443" s="568" t="s">
        <v>222</v>
      </c>
      <c r="P443" s="478"/>
      <c r="Q443" s="478"/>
      <c r="V443" s="211"/>
      <c r="W443" s="211"/>
      <c r="X443" s="211"/>
      <c r="Y443" s="211"/>
      <c r="Z443" s="211"/>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4"/>
      <c r="BW443" s="214"/>
      <c r="BX443" s="214"/>
      <c r="BY443" s="214"/>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506"/>
      <c r="C444" s="2457"/>
      <c r="D444" s="2458"/>
      <c r="E444" s="494"/>
      <c r="F444" s="478"/>
      <c r="G444" s="478"/>
      <c r="H444" s="2457"/>
      <c r="I444" s="2458"/>
      <c r="J444" s="494"/>
      <c r="K444" s="478"/>
      <c r="L444" s="478"/>
      <c r="M444" s="2762" t="s">
        <v>309</v>
      </c>
      <c r="N444" s="2458"/>
      <c r="O444" s="585">
        <v>8.1366529606657322E-3</v>
      </c>
      <c r="P444" s="478"/>
      <c r="Q444" s="478"/>
      <c r="V444" s="211"/>
      <c r="W444" s="211"/>
      <c r="X444" s="211"/>
      <c r="Y444" s="211"/>
      <c r="Z444" s="211"/>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4"/>
      <c r="BW444" s="214"/>
      <c r="BX444" s="214"/>
      <c r="BY444" s="214"/>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506"/>
      <c r="C445" s="2457"/>
      <c r="D445" s="2458"/>
      <c r="E445" s="478"/>
      <c r="F445" s="478"/>
      <c r="G445" s="478"/>
      <c r="H445" s="2457"/>
      <c r="I445" s="2458"/>
      <c r="J445" s="478"/>
      <c r="K445" s="478"/>
      <c r="L445" s="478"/>
      <c r="M445" s="2751" t="s">
        <v>266</v>
      </c>
      <c r="N445" s="2458"/>
      <c r="O445" s="588">
        <v>0.21169098615856644</v>
      </c>
      <c r="P445" s="478"/>
      <c r="Q445" s="478"/>
      <c r="V445" s="211"/>
      <c r="W445" s="211"/>
      <c r="X445" s="211"/>
      <c r="Y445" s="211"/>
      <c r="Z445" s="211"/>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4"/>
      <c r="BW445" s="214"/>
      <c r="BX445" s="214"/>
      <c r="BY445" s="214"/>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741" t="s">
        <v>221</v>
      </c>
      <c r="D446" s="2458"/>
      <c r="E446" s="2458"/>
      <c r="F446" s="478"/>
      <c r="G446" s="478"/>
      <c r="H446" s="2742" t="s">
        <v>221</v>
      </c>
      <c r="I446" s="2458"/>
      <c r="J446" s="2458"/>
      <c r="K446" s="478"/>
      <c r="L446" s="478"/>
      <c r="M446" s="2751" t="s">
        <v>272</v>
      </c>
      <c r="N446" s="2458"/>
      <c r="O446" s="588">
        <v>0.23775993604436943</v>
      </c>
      <c r="P446" s="478"/>
      <c r="Q446" s="478"/>
      <c r="V446" s="211"/>
      <c r="W446" s="211"/>
      <c r="X446" s="211"/>
      <c r="Y446" s="211"/>
      <c r="Z446" s="211"/>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4"/>
      <c r="BW446" s="214"/>
      <c r="BX446" s="214"/>
      <c r="BY446" s="214"/>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457"/>
      <c r="D447" s="2458"/>
      <c r="E447" s="569" t="s">
        <v>222</v>
      </c>
      <c r="F447" s="478"/>
      <c r="G447" s="478"/>
      <c r="H447" s="2457"/>
      <c r="I447" s="2458"/>
      <c r="J447" s="570" t="s">
        <v>222</v>
      </c>
      <c r="K447" s="478"/>
      <c r="L447" s="478"/>
      <c r="M447" s="2751" t="s">
        <v>263</v>
      </c>
      <c r="N447" s="2458"/>
      <c r="O447" s="588">
        <v>0.50778615079613187</v>
      </c>
      <c r="P447" s="478"/>
      <c r="Q447" s="478"/>
      <c r="V447" s="211"/>
      <c r="W447" s="211"/>
      <c r="X447" s="211"/>
      <c r="Y447" s="211"/>
      <c r="Z447" s="211"/>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4"/>
      <c r="BW447" s="214"/>
      <c r="BX447" s="214"/>
      <c r="BY447" s="214"/>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752" t="s">
        <v>309</v>
      </c>
      <c r="D448" s="2458"/>
      <c r="E448" s="583">
        <v>7.9250622277312523E-3</v>
      </c>
      <c r="F448" s="478"/>
      <c r="G448" s="478"/>
      <c r="H448" s="2753" t="s">
        <v>309</v>
      </c>
      <c r="I448" s="2458"/>
      <c r="J448" s="584">
        <v>2.3711020514061168E-2</v>
      </c>
      <c r="K448" s="478"/>
      <c r="L448" s="478"/>
      <c r="M448" s="2751" t="s">
        <v>264</v>
      </c>
      <c r="N448" s="2458"/>
      <c r="O448" s="588">
        <v>0.16852369138487358</v>
      </c>
      <c r="P448" s="478"/>
      <c r="Q448" s="478"/>
      <c r="V448" s="211"/>
      <c r="W448" s="211"/>
      <c r="X448" s="211"/>
      <c r="Y448" s="211"/>
      <c r="Z448" s="211"/>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4"/>
      <c r="BW448" s="214"/>
      <c r="BX448" s="214"/>
      <c r="BY448" s="214"/>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745" t="s">
        <v>266</v>
      </c>
      <c r="D449" s="2458"/>
      <c r="E449" s="586">
        <v>0.71300059696827434</v>
      </c>
      <c r="F449" s="478"/>
      <c r="G449" s="478"/>
      <c r="H449" s="2746" t="s">
        <v>266</v>
      </c>
      <c r="I449" s="2458"/>
      <c r="J449" s="587">
        <v>0.34819390437959502</v>
      </c>
      <c r="K449" s="478"/>
      <c r="L449" s="478"/>
      <c r="M449" s="2751" t="s">
        <v>276</v>
      </c>
      <c r="N449" s="2458"/>
      <c r="O449" s="588">
        <v>1.2897667932936067E-3</v>
      </c>
      <c r="P449" s="478"/>
      <c r="Q449" s="478"/>
      <c r="V449" s="211"/>
      <c r="W449" s="211"/>
      <c r="X449" s="211"/>
      <c r="Y449" s="211"/>
      <c r="Z449" s="211"/>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4"/>
      <c r="BW449" s="214"/>
      <c r="BX449" s="214"/>
      <c r="BY449" s="214"/>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745" t="s">
        <v>272</v>
      </c>
      <c r="D450" s="2458"/>
      <c r="E450" s="586">
        <v>0.33836533954571801</v>
      </c>
      <c r="F450" s="478"/>
      <c r="G450" s="478"/>
      <c r="H450" s="2746" t="s">
        <v>272</v>
      </c>
      <c r="I450" s="2458"/>
      <c r="J450" s="587">
        <v>0.14705993366468656</v>
      </c>
      <c r="K450" s="478"/>
      <c r="L450" s="478"/>
      <c r="M450" s="2751" t="s">
        <v>274</v>
      </c>
      <c r="N450" s="2458"/>
      <c r="O450" s="588">
        <v>0.1182111157707465</v>
      </c>
      <c r="P450" s="478"/>
      <c r="Q450" s="478"/>
      <c r="V450" s="211"/>
      <c r="W450" s="211"/>
      <c r="X450" s="211"/>
      <c r="Y450" s="211"/>
      <c r="Z450" s="211"/>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4"/>
      <c r="BW450" s="214"/>
      <c r="BX450" s="214"/>
      <c r="BY450" s="214"/>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745" t="s">
        <v>263</v>
      </c>
      <c r="D451" s="2458"/>
      <c r="E451" s="586">
        <v>0.7542330518347975</v>
      </c>
      <c r="F451" s="478"/>
      <c r="G451" s="478"/>
      <c r="H451" s="2746" t="s">
        <v>263</v>
      </c>
      <c r="I451" s="2458"/>
      <c r="J451" s="587">
        <v>0.38537865523617376</v>
      </c>
      <c r="K451" s="478"/>
      <c r="L451" s="478"/>
      <c r="M451" s="2751" t="s">
        <v>271</v>
      </c>
      <c r="N451" s="2458"/>
      <c r="O451" s="588">
        <v>8.028441349650399E-2</v>
      </c>
      <c r="P451" s="478"/>
      <c r="Q451" s="478"/>
      <c r="V451" s="211"/>
      <c r="W451" s="211"/>
      <c r="X451" s="211"/>
      <c r="Y451" s="211"/>
      <c r="Z451" s="211"/>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4"/>
      <c r="BW451" s="214"/>
      <c r="BX451" s="214"/>
      <c r="BY451" s="214"/>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745" t="s">
        <v>264</v>
      </c>
      <c r="D452" s="2458"/>
      <c r="E452" s="586">
        <v>0.48168852173221055</v>
      </c>
      <c r="F452" s="478"/>
      <c r="G452" s="478"/>
      <c r="H452" s="2746" t="s">
        <v>264</v>
      </c>
      <c r="I452" s="2458"/>
      <c r="J452" s="587">
        <v>0.30914328098148119</v>
      </c>
      <c r="K452" s="478"/>
      <c r="L452" s="478"/>
      <c r="M452" s="2751" t="s">
        <v>281</v>
      </c>
      <c r="N452" s="2458"/>
      <c r="O452" s="588">
        <v>9.9825775352709561E-2</v>
      </c>
      <c r="P452" s="478"/>
      <c r="Q452" s="478"/>
      <c r="V452" s="211"/>
      <c r="W452" s="211"/>
      <c r="X452" s="211"/>
      <c r="Y452" s="211"/>
      <c r="Z452" s="211"/>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4"/>
      <c r="BW452" s="214"/>
      <c r="BX452" s="214"/>
      <c r="BY452" s="214"/>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745" t="s">
        <v>276</v>
      </c>
      <c r="D453" s="2458"/>
      <c r="E453" s="586">
        <v>3.7482654542717161E-4</v>
      </c>
      <c r="F453" s="478"/>
      <c r="G453" s="478"/>
      <c r="H453" s="2746" t="s">
        <v>276</v>
      </c>
      <c r="I453" s="2458"/>
      <c r="J453" s="587">
        <v>3.7044864281994584E-2</v>
      </c>
      <c r="K453" s="478"/>
      <c r="L453" s="478"/>
      <c r="M453" s="2751" t="s">
        <v>268</v>
      </c>
      <c r="N453" s="2458"/>
      <c r="O453" s="588">
        <v>0.44754543781435119</v>
      </c>
      <c r="P453" s="478"/>
      <c r="Q453" s="478"/>
      <c r="V453" s="211"/>
      <c r="W453" s="211"/>
      <c r="X453" s="211"/>
      <c r="Y453" s="211"/>
      <c r="Z453" s="211"/>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4"/>
      <c r="BW453" s="214"/>
      <c r="BX453" s="214"/>
      <c r="BY453" s="214"/>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745" t="s">
        <v>274</v>
      </c>
      <c r="D454" s="2458"/>
      <c r="E454" s="586">
        <v>1.242209379739298E-2</v>
      </c>
      <c r="F454" s="478"/>
      <c r="G454" s="478"/>
      <c r="H454" s="2746" t="s">
        <v>274</v>
      </c>
      <c r="I454" s="2458"/>
      <c r="J454" s="587">
        <v>1.1639248221856939E-3</v>
      </c>
      <c r="K454" s="478"/>
      <c r="L454" s="478"/>
      <c r="M454" s="2751" t="s">
        <v>303</v>
      </c>
      <c r="N454" s="2458"/>
      <c r="O454" s="588">
        <v>0.11234368533186315</v>
      </c>
      <c r="P454" s="478"/>
      <c r="Q454" s="478"/>
      <c r="V454" s="211"/>
      <c r="W454" s="211"/>
      <c r="X454" s="211"/>
      <c r="Y454" s="211"/>
      <c r="Z454" s="211"/>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4"/>
      <c r="BW454" s="214"/>
      <c r="BX454" s="214"/>
      <c r="BY454" s="214"/>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745" t="s">
        <v>271</v>
      </c>
      <c r="D455" s="2458"/>
      <c r="E455" s="586">
        <v>0.27695081018121015</v>
      </c>
      <c r="F455" s="478"/>
      <c r="G455" s="478"/>
      <c r="H455" s="2746" t="s">
        <v>271</v>
      </c>
      <c r="I455" s="2458"/>
      <c r="J455" s="587">
        <v>0.20932115146314353</v>
      </c>
      <c r="K455" s="478"/>
      <c r="L455" s="478"/>
      <c r="M455" s="2751" t="s">
        <v>313</v>
      </c>
      <c r="N455" s="2458"/>
      <c r="O455" s="588">
        <v>6.2549159754686744E-3</v>
      </c>
      <c r="P455" s="478"/>
      <c r="Q455" s="478"/>
      <c r="V455" s="211"/>
      <c r="W455" s="211"/>
      <c r="X455" s="211"/>
      <c r="Y455" s="211"/>
      <c r="Z455" s="211"/>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4"/>
      <c r="BW455" s="214"/>
      <c r="BX455" s="214"/>
      <c r="BY455" s="214"/>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745" t="s">
        <v>281</v>
      </c>
      <c r="D456" s="2458"/>
      <c r="E456" s="586">
        <v>2.652934693989769E-2</v>
      </c>
      <c r="F456" s="478"/>
      <c r="G456" s="478"/>
      <c r="H456" s="2746" t="s">
        <v>281</v>
      </c>
      <c r="I456" s="2458"/>
      <c r="J456" s="587">
        <v>2.0763381328362202E-4</v>
      </c>
      <c r="K456" s="478"/>
      <c r="L456" s="478"/>
      <c r="M456" s="2751" t="s">
        <v>203</v>
      </c>
      <c r="N456" s="2458"/>
      <c r="O456" s="588">
        <v>0.57761225230965929</v>
      </c>
      <c r="P456" s="478"/>
      <c r="Q456" s="478"/>
      <c r="V456" s="211"/>
      <c r="W456" s="211"/>
      <c r="X456" s="211"/>
      <c r="Y456" s="211"/>
      <c r="Z456" s="211"/>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4"/>
      <c r="BW456" s="214"/>
      <c r="BX456" s="214"/>
      <c r="BY456" s="214"/>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745" t="s">
        <v>268</v>
      </c>
      <c r="D457" s="2458"/>
      <c r="E457" s="586">
        <v>0.65046358285473427</v>
      </c>
      <c r="F457" s="478"/>
      <c r="G457" s="478"/>
      <c r="H457" s="2746" t="s">
        <v>268</v>
      </c>
      <c r="I457" s="2458"/>
      <c r="J457" s="587">
        <v>0.34831004871972104</v>
      </c>
      <c r="K457" s="478"/>
      <c r="L457" s="478"/>
      <c r="M457" s="2751" t="s">
        <v>282</v>
      </c>
      <c r="N457" s="2458"/>
      <c r="O457" s="592">
        <v>5.0215990896150635E-7</v>
      </c>
      <c r="P457" s="478"/>
      <c r="Q457" s="478"/>
      <c r="V457" s="211"/>
      <c r="W457" s="211"/>
      <c r="X457" s="211"/>
      <c r="Y457" s="211"/>
      <c r="Z457" s="211"/>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4"/>
      <c r="BW457" s="214"/>
      <c r="BX457" s="214"/>
      <c r="BY457" s="214"/>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745" t="s">
        <v>303</v>
      </c>
      <c r="D458" s="2458"/>
      <c r="E458" s="586">
        <v>0.25424579502264338</v>
      </c>
      <c r="F458" s="478"/>
      <c r="G458" s="478"/>
      <c r="H458" s="2746" t="s">
        <v>303</v>
      </c>
      <c r="I458" s="2458"/>
      <c r="J458" s="587">
        <v>0.18202837044789028</v>
      </c>
      <c r="K458" s="478"/>
      <c r="L458" s="478"/>
      <c r="M458" s="2751" t="s">
        <v>273</v>
      </c>
      <c r="N458" s="2458"/>
      <c r="O458" s="588">
        <v>2.6408469906339833E-2</v>
      </c>
      <c r="P458" s="478"/>
      <c r="Q458" s="478"/>
      <c r="V458" s="211"/>
      <c r="W458" s="211"/>
      <c r="X458" s="211"/>
      <c r="Y458" s="211"/>
      <c r="Z458" s="211"/>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4"/>
      <c r="BW458" s="214"/>
      <c r="BX458" s="214"/>
      <c r="BY458" s="214"/>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745" t="s">
        <v>313</v>
      </c>
      <c r="D459" s="2458"/>
      <c r="E459" s="586">
        <v>1.01780296032202E-3</v>
      </c>
      <c r="F459" s="478"/>
      <c r="G459" s="478"/>
      <c r="H459" s="2746" t="s">
        <v>313</v>
      </c>
      <c r="I459" s="2458"/>
      <c r="J459" s="593">
        <v>5.2319093411171588E-6</v>
      </c>
      <c r="K459" s="478"/>
      <c r="L459" s="478"/>
      <c r="M459" s="2751" t="s">
        <v>265</v>
      </c>
      <c r="N459" s="2458"/>
      <c r="O459" s="588">
        <v>0.51505888980078807</v>
      </c>
      <c r="P459" s="478"/>
      <c r="Q459" s="478"/>
      <c r="V459" s="211"/>
      <c r="W459" s="211"/>
      <c r="X459" s="211"/>
      <c r="Y459" s="211"/>
      <c r="Z459" s="211"/>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4"/>
      <c r="BW459" s="214"/>
      <c r="BX459" s="214"/>
      <c r="BY459" s="214"/>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745" t="s">
        <v>203</v>
      </c>
      <c r="D460" s="2458"/>
      <c r="E460" s="586">
        <v>0.81052580729021662</v>
      </c>
      <c r="F460" s="478"/>
      <c r="G460" s="478"/>
      <c r="H460" s="2746" t="s">
        <v>203</v>
      </c>
      <c r="I460" s="2458"/>
      <c r="J460" s="587">
        <v>0.46952958971961045</v>
      </c>
      <c r="K460" s="478"/>
      <c r="L460" s="478"/>
      <c r="M460" s="2751" t="s">
        <v>279</v>
      </c>
      <c r="N460" s="2458"/>
      <c r="O460" s="588">
        <v>3.0540235506054055E-2</v>
      </c>
      <c r="P460" s="478"/>
      <c r="Q460" s="478"/>
      <c r="V460" s="211"/>
      <c r="W460" s="211"/>
      <c r="X460" s="211"/>
      <c r="Y460" s="211"/>
      <c r="Z460" s="211"/>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4"/>
      <c r="BW460" s="214"/>
      <c r="BX460" s="214"/>
      <c r="BY460" s="214"/>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745" t="s">
        <v>282</v>
      </c>
      <c r="D461" s="2458"/>
      <c r="E461" s="594">
        <v>4.2304675119535214E-5</v>
      </c>
      <c r="F461" s="478"/>
      <c r="G461" s="478"/>
      <c r="H461" s="2746" t="s">
        <v>282</v>
      </c>
      <c r="I461" s="2458"/>
      <c r="J461" s="587">
        <v>8.1603611187093864E-4</v>
      </c>
      <c r="K461" s="478"/>
      <c r="L461" s="478"/>
      <c r="M461" s="2751" t="s">
        <v>308</v>
      </c>
      <c r="N461" s="2458"/>
      <c r="O461" s="588">
        <v>2.1467133972695621E-2</v>
      </c>
      <c r="P461" s="478"/>
      <c r="Q461" s="478"/>
      <c r="V461" s="211"/>
      <c r="W461" s="211"/>
      <c r="X461" s="211"/>
      <c r="Y461" s="211"/>
      <c r="Z461" s="211"/>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4"/>
      <c r="BW461" s="214"/>
      <c r="BX461" s="214"/>
      <c r="BY461" s="214"/>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745" t="s">
        <v>206</v>
      </c>
      <c r="D462" s="2458"/>
      <c r="E462" s="586">
        <v>2.3591269176125211E-3</v>
      </c>
      <c r="F462" s="478"/>
      <c r="G462" s="478"/>
      <c r="H462" s="2746" t="s">
        <v>206</v>
      </c>
      <c r="I462" s="2458"/>
      <c r="J462" s="587">
        <v>2.4254479180708466E-3</v>
      </c>
      <c r="K462" s="478"/>
      <c r="L462" s="478"/>
      <c r="M462" s="2751" t="s">
        <v>304</v>
      </c>
      <c r="N462" s="2458"/>
      <c r="O462" s="588">
        <v>8.1296121185911674E-2</v>
      </c>
      <c r="P462" s="478"/>
      <c r="Q462" s="478"/>
      <c r="V462" s="211"/>
      <c r="W462" s="211"/>
      <c r="X462" s="211"/>
      <c r="Y462" s="211"/>
      <c r="Z462" s="211"/>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4"/>
      <c r="BW462" s="214"/>
      <c r="BX462" s="214"/>
      <c r="BY462" s="214"/>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745" t="s">
        <v>273</v>
      </c>
      <c r="D463" s="2458"/>
      <c r="E463" s="586">
        <v>0.20305728715047477</v>
      </c>
      <c r="F463" s="478"/>
      <c r="G463" s="478"/>
      <c r="H463" s="2746" t="s">
        <v>273</v>
      </c>
      <c r="I463" s="2458"/>
      <c r="J463" s="587">
        <v>0.1930853391672292</v>
      </c>
      <c r="K463" s="478"/>
      <c r="L463" s="478"/>
      <c r="M463" s="2751" t="s">
        <v>299</v>
      </c>
      <c r="N463" s="2458"/>
      <c r="O463" s="588">
        <v>5.5914177757313205E-4</v>
      </c>
      <c r="P463" s="478"/>
      <c r="Q463" s="478"/>
      <c r="V463" s="211"/>
      <c r="W463" s="211"/>
      <c r="X463" s="211"/>
      <c r="Y463" s="211"/>
      <c r="Z463" s="211"/>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4"/>
      <c r="BW463" s="214"/>
      <c r="BX463" s="214"/>
      <c r="BY463" s="214"/>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745" t="s">
        <v>265</v>
      </c>
      <c r="D464" s="2458"/>
      <c r="E464" s="586">
        <v>0.41268830915282551</v>
      </c>
      <c r="F464" s="478"/>
      <c r="G464" s="478"/>
      <c r="H464" s="2746" t="s">
        <v>265</v>
      </c>
      <c r="I464" s="2458"/>
      <c r="J464" s="587">
        <v>5.8612000301344917E-3</v>
      </c>
      <c r="K464" s="478"/>
      <c r="L464" s="478"/>
      <c r="M464" s="2751" t="s">
        <v>310</v>
      </c>
      <c r="N464" s="2458"/>
      <c r="O464" s="588">
        <v>6.1225937309445358E-3</v>
      </c>
      <c r="P464" s="478"/>
      <c r="Q464" s="478"/>
      <c r="V464" s="211"/>
      <c r="W464" s="211"/>
      <c r="X464" s="211"/>
      <c r="Y464" s="211"/>
      <c r="Z464" s="211"/>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4"/>
      <c r="BW464" s="214"/>
      <c r="BX464" s="214"/>
      <c r="BY464" s="214"/>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745" t="s">
        <v>279</v>
      </c>
      <c r="D465" s="2458"/>
      <c r="E465" s="586">
        <v>1.1562819315313489E-2</v>
      </c>
      <c r="F465" s="478"/>
      <c r="G465" s="478"/>
      <c r="H465" s="2746" t="s">
        <v>279</v>
      </c>
      <c r="I465" s="2458"/>
      <c r="J465" s="587">
        <v>3.8526170361407556E-4</v>
      </c>
      <c r="K465" s="478"/>
      <c r="L465" s="478"/>
      <c r="M465" s="2751" t="s">
        <v>311</v>
      </c>
      <c r="N465" s="2458"/>
      <c r="O465" s="588">
        <v>2.6074981411887616E-4</v>
      </c>
      <c r="P465" s="478"/>
      <c r="Q465" s="478"/>
      <c r="V465" s="211"/>
      <c r="W465" s="211"/>
      <c r="X465" s="211"/>
      <c r="Y465" s="211"/>
      <c r="Z465" s="211"/>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4"/>
      <c r="BW465" s="214"/>
      <c r="BX465" s="214"/>
      <c r="BY465" s="214"/>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745" t="s">
        <v>308</v>
      </c>
      <c r="D466" s="2458"/>
      <c r="E466" s="586">
        <v>2.5689803869972803E-2</v>
      </c>
      <c r="F466" s="478"/>
      <c r="G466" s="478"/>
      <c r="H466" s="2746" t="s">
        <v>308</v>
      </c>
      <c r="I466" s="2458"/>
      <c r="J466" s="587">
        <v>3.5320586627046254E-3</v>
      </c>
      <c r="K466" s="478"/>
      <c r="L466" s="478"/>
      <c r="M466" s="2751" t="s">
        <v>300</v>
      </c>
      <c r="N466" s="2458"/>
      <c r="O466" s="588">
        <v>0.30487151926629102</v>
      </c>
      <c r="P466" s="478"/>
      <c r="Q466" s="478"/>
      <c r="V466" s="211"/>
      <c r="W466" s="211"/>
      <c r="X466" s="211"/>
      <c r="Y466" s="211"/>
      <c r="Z466" s="211"/>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4"/>
      <c r="BW466" s="214"/>
      <c r="BX466" s="214"/>
      <c r="BY466" s="214"/>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745" t="s">
        <v>316</v>
      </c>
      <c r="D467" s="2458"/>
      <c r="E467" s="594">
        <v>9.0896792842311096E-5</v>
      </c>
      <c r="F467" s="478"/>
      <c r="G467" s="478"/>
      <c r="H467" s="2746" t="s">
        <v>316</v>
      </c>
      <c r="I467" s="2458"/>
      <c r="J467" s="593">
        <v>5.5278081419073864E-5</v>
      </c>
      <c r="K467" s="478"/>
      <c r="L467" s="478"/>
      <c r="M467" s="2751" t="s">
        <v>307</v>
      </c>
      <c r="N467" s="2458"/>
      <c r="O467" s="588">
        <v>3.7671945937524563E-2</v>
      </c>
      <c r="P467" s="478"/>
      <c r="Q467" s="478"/>
      <c r="V467" s="211"/>
      <c r="W467" s="211"/>
      <c r="X467" s="211"/>
      <c r="Y467" s="211"/>
      <c r="Z467" s="211"/>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4"/>
      <c r="BW467" s="214"/>
      <c r="BX467" s="214"/>
      <c r="BY467" s="214"/>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745" t="s">
        <v>304</v>
      </c>
      <c r="D468" s="2458"/>
      <c r="E468" s="586">
        <v>0.15324942635517577</v>
      </c>
      <c r="F468" s="478"/>
      <c r="G468" s="478"/>
      <c r="H468" s="2746" t="s">
        <v>304</v>
      </c>
      <c r="I468" s="2458"/>
      <c r="J468" s="587">
        <v>2.4114401587416973E-2</v>
      </c>
      <c r="K468" s="478"/>
      <c r="L468" s="478"/>
      <c r="M468" s="2751" t="s">
        <v>301</v>
      </c>
      <c r="N468" s="2458"/>
      <c r="O468" s="588">
        <v>0.34993527236960975</v>
      </c>
      <c r="P468" s="478"/>
      <c r="Q468" s="478"/>
      <c r="V468" s="211"/>
      <c r="W468" s="211"/>
      <c r="X468" s="211"/>
      <c r="Y468" s="211"/>
      <c r="Z468" s="211"/>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4"/>
      <c r="BW468" s="214"/>
      <c r="BX468" s="214"/>
      <c r="BY468" s="214"/>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745" t="s">
        <v>299</v>
      </c>
      <c r="D469" s="2458"/>
      <c r="E469" s="586">
        <v>0.24746586413347518</v>
      </c>
      <c r="F469" s="478"/>
      <c r="G469" s="478"/>
      <c r="H469" s="2746" t="s">
        <v>299</v>
      </c>
      <c r="I469" s="2458"/>
      <c r="J469" s="587">
        <v>0.41616368368468376</v>
      </c>
      <c r="K469" s="478"/>
      <c r="L469" s="478"/>
      <c r="M469" s="2751" t="s">
        <v>314</v>
      </c>
      <c r="N469" s="2458"/>
      <c r="O469" s="588">
        <v>2.6360006783080506E-4</v>
      </c>
      <c r="P469" s="478"/>
      <c r="Q469" s="478"/>
      <c r="V469" s="211"/>
      <c r="W469" s="211"/>
      <c r="X469" s="211"/>
      <c r="Y469" s="211"/>
      <c r="Z469" s="211"/>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4"/>
      <c r="BW469" s="214"/>
      <c r="BX469" s="214"/>
      <c r="BY469" s="214"/>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745" t="s">
        <v>310</v>
      </c>
      <c r="D470" s="2458"/>
      <c r="E470" s="586">
        <v>1.7951812152493331E-2</v>
      </c>
      <c r="F470" s="478"/>
      <c r="G470" s="478"/>
      <c r="H470" s="2746" t="s">
        <v>310</v>
      </c>
      <c r="I470" s="2458"/>
      <c r="J470" s="587">
        <v>2.3689287211277792E-3</v>
      </c>
      <c r="K470" s="478"/>
      <c r="L470" s="478"/>
      <c r="M470" s="2751" t="s">
        <v>302</v>
      </c>
      <c r="N470" s="2458"/>
      <c r="O470" s="588">
        <v>0.28800097575837152</v>
      </c>
      <c r="P470" s="478"/>
      <c r="Q470" s="478"/>
      <c r="V470" s="211"/>
      <c r="W470" s="211"/>
      <c r="X470" s="211"/>
      <c r="Y470" s="211"/>
      <c r="Z470" s="211"/>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4"/>
      <c r="BW470" s="214"/>
      <c r="BX470" s="214"/>
      <c r="BY470" s="214"/>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745" t="s">
        <v>311</v>
      </c>
      <c r="D471" s="2458"/>
      <c r="E471" s="586">
        <v>1.3119509413958735E-3</v>
      </c>
      <c r="F471" s="478"/>
      <c r="G471" s="478"/>
      <c r="H471" s="2746" t="s">
        <v>311</v>
      </c>
      <c r="I471" s="2458"/>
      <c r="J471" s="587">
        <v>6.8768230752204954E-3</v>
      </c>
      <c r="K471" s="478"/>
      <c r="L471" s="478"/>
      <c r="M471" s="2751" t="s">
        <v>306</v>
      </c>
      <c r="N471" s="2458"/>
      <c r="O471" s="588">
        <v>4.9887681769305477E-2</v>
      </c>
      <c r="P471" s="478"/>
      <c r="Q471" s="478"/>
      <c r="V471" s="211"/>
      <c r="W471" s="211"/>
      <c r="X471" s="211"/>
      <c r="Y471" s="211"/>
      <c r="Z471" s="211"/>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4"/>
      <c r="BW471" s="214"/>
      <c r="BX471" s="214"/>
      <c r="BY471" s="214"/>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745" t="s">
        <v>300</v>
      </c>
      <c r="D472" s="2458"/>
      <c r="E472" s="586">
        <v>0.67196484838897352</v>
      </c>
      <c r="F472" s="478"/>
      <c r="G472" s="478"/>
      <c r="H472" s="2746" t="s">
        <v>300</v>
      </c>
      <c r="I472" s="2458"/>
      <c r="J472" s="587">
        <v>0.33203615238179768</v>
      </c>
      <c r="K472" s="478"/>
      <c r="L472" s="478"/>
      <c r="M472" s="2751" t="s">
        <v>305</v>
      </c>
      <c r="N472" s="2458"/>
      <c r="O472" s="588">
        <v>6.2033851190049106E-3</v>
      </c>
      <c r="P472" s="478"/>
      <c r="Q472" s="478"/>
      <c r="V472" s="211"/>
      <c r="W472" s="211"/>
      <c r="X472" s="211"/>
      <c r="Y472" s="211"/>
      <c r="Z472" s="211"/>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4"/>
      <c r="BW472" s="214"/>
      <c r="BX472" s="214"/>
      <c r="BY472" s="214"/>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745" t="s">
        <v>307</v>
      </c>
      <c r="D473" s="2458"/>
      <c r="E473" s="586">
        <v>1.8447884425063323E-2</v>
      </c>
      <c r="F473" s="478"/>
      <c r="G473" s="478"/>
      <c r="H473" s="2746" t="s">
        <v>307</v>
      </c>
      <c r="I473" s="2458"/>
      <c r="J473" s="587">
        <v>1.2275219589397566E-2</v>
      </c>
      <c r="K473" s="478"/>
      <c r="L473" s="478"/>
      <c r="M473" s="2751" t="s">
        <v>214</v>
      </c>
      <c r="N473" s="2458"/>
      <c r="O473" s="588">
        <v>1.706583187552492E-3</v>
      </c>
      <c r="P473" s="478"/>
      <c r="Q473" s="478"/>
      <c r="V473" s="211"/>
      <c r="W473" s="211"/>
      <c r="X473" s="211"/>
      <c r="Y473" s="211"/>
      <c r="Z473" s="211"/>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4"/>
      <c r="BW473" s="214"/>
      <c r="BX473" s="214"/>
      <c r="BY473" s="214"/>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745" t="s">
        <v>312</v>
      </c>
      <c r="D474" s="2458"/>
      <c r="E474" s="586">
        <v>1.0748458882177459E-3</v>
      </c>
      <c r="F474" s="478"/>
      <c r="G474" s="478"/>
      <c r="H474" s="2746" t="s">
        <v>312</v>
      </c>
      <c r="I474" s="2458"/>
      <c r="J474" s="587">
        <v>4.0301484313657208E-3</v>
      </c>
      <c r="K474" s="478"/>
      <c r="L474" s="478"/>
      <c r="M474" s="2751" t="s">
        <v>262</v>
      </c>
      <c r="N474" s="2458"/>
      <c r="O474" s="588">
        <v>0.37366814381281388</v>
      </c>
      <c r="P474" s="478"/>
      <c r="Q474" s="478"/>
      <c r="V474" s="211"/>
      <c r="W474" s="211"/>
      <c r="X474" s="211"/>
      <c r="Y474" s="211"/>
      <c r="Z474" s="211"/>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4"/>
      <c r="BW474" s="214"/>
      <c r="BX474" s="214"/>
      <c r="BY474" s="214"/>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745" t="s">
        <v>301</v>
      </c>
      <c r="D475" s="2458"/>
      <c r="E475" s="586">
        <v>0.32182303624679287</v>
      </c>
      <c r="F475" s="478"/>
      <c r="G475" s="478"/>
      <c r="H475" s="2746" t="s">
        <v>301</v>
      </c>
      <c r="I475" s="2458"/>
      <c r="J475" s="587">
        <v>6.2530027029581964E-2</v>
      </c>
      <c r="K475" s="478"/>
      <c r="L475" s="478"/>
      <c r="M475" s="2751" t="s">
        <v>211</v>
      </c>
      <c r="N475" s="2458"/>
      <c r="O475" s="588">
        <v>6.916147861031027E-3</v>
      </c>
      <c r="P475" s="478"/>
      <c r="Q475" s="478"/>
      <c r="V475" s="211"/>
      <c r="W475" s="211"/>
      <c r="X475" s="211"/>
      <c r="Y475" s="211"/>
      <c r="Z475" s="211"/>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4"/>
      <c r="BW475" s="214"/>
      <c r="BX475" s="214"/>
      <c r="BY475" s="214"/>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745" t="s">
        <v>314</v>
      </c>
      <c r="D476" s="2458"/>
      <c r="E476" s="586">
        <v>5.3995153924630342E-4</v>
      </c>
      <c r="F476" s="478"/>
      <c r="G476" s="478"/>
      <c r="H476" s="2746" t="s">
        <v>314</v>
      </c>
      <c r="I476" s="2458"/>
      <c r="J476" s="587">
        <v>5.8875493856225453E-4</v>
      </c>
      <c r="K476" s="478"/>
      <c r="L476" s="478"/>
      <c r="M476" s="2751" t="s">
        <v>267</v>
      </c>
      <c r="N476" s="2458"/>
      <c r="O476" s="588">
        <v>0.10994709042649851</v>
      </c>
      <c r="P476" s="478"/>
      <c r="Q476" s="478"/>
      <c r="V476" s="211"/>
      <c r="W476" s="211"/>
      <c r="X476" s="211"/>
      <c r="Y476" s="211"/>
      <c r="Z476" s="211"/>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4"/>
      <c r="BW476" s="214"/>
      <c r="BX476" s="214"/>
      <c r="BY476" s="214"/>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745" t="s">
        <v>302</v>
      </c>
      <c r="D477" s="2458"/>
      <c r="E477" s="586">
        <v>2.9135425603781254E-2</v>
      </c>
      <c r="F477" s="478"/>
      <c r="G477" s="478"/>
      <c r="H477" s="2746" t="s">
        <v>302</v>
      </c>
      <c r="I477" s="2458"/>
      <c r="J477" s="587">
        <v>0.16343326784278198</v>
      </c>
      <c r="K477" s="478"/>
      <c r="L477" s="478"/>
      <c r="M477" s="2751" t="s">
        <v>269</v>
      </c>
      <c r="N477" s="2458"/>
      <c r="O477" s="588">
        <v>0.41411252868111237</v>
      </c>
      <c r="P477" s="478"/>
      <c r="Q477" s="478"/>
      <c r="V477" s="211"/>
      <c r="W477" s="211"/>
      <c r="X477" s="211"/>
      <c r="Y477" s="211"/>
      <c r="Z477" s="211"/>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4"/>
      <c r="BW477" s="214"/>
      <c r="BX477" s="214"/>
      <c r="BY477" s="214"/>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745" t="s">
        <v>314</v>
      </c>
      <c r="D478" s="2458"/>
      <c r="E478" s="586">
        <v>2.2675291002173053E-3</v>
      </c>
      <c r="F478" s="478"/>
      <c r="G478" s="478"/>
      <c r="H478" s="2746" t="s">
        <v>314</v>
      </c>
      <c r="I478" s="2458"/>
      <c r="J478" s="587">
        <v>2.6127547212312307E-3</v>
      </c>
      <c r="K478" s="478"/>
      <c r="L478" s="478"/>
      <c r="M478" s="2751" t="s">
        <v>284</v>
      </c>
      <c r="N478" s="2458"/>
      <c r="O478" s="588">
        <v>5.3462423992916154E-4</v>
      </c>
      <c r="P478" s="478"/>
      <c r="Q478" s="478"/>
      <c r="V478" s="211"/>
      <c r="W478" s="211"/>
      <c r="X478" s="211"/>
      <c r="Y478" s="211"/>
      <c r="Z478" s="211"/>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4"/>
      <c r="BW478" s="214"/>
      <c r="BX478" s="214"/>
      <c r="BY478" s="214"/>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745" t="s">
        <v>306</v>
      </c>
      <c r="D479" s="2458"/>
      <c r="E479" s="586">
        <v>0.10065291998962821</v>
      </c>
      <c r="F479" s="478"/>
      <c r="G479" s="478"/>
      <c r="H479" s="2746" t="s">
        <v>306</v>
      </c>
      <c r="I479" s="2458"/>
      <c r="J479" s="587">
        <v>8.3669490401864513E-2</v>
      </c>
      <c r="K479" s="478"/>
      <c r="L479" s="478"/>
      <c r="M479" s="2750" t="s">
        <v>315</v>
      </c>
      <c r="N479" s="2458"/>
      <c r="O479" s="589">
        <v>2.7864184708893404E-4</v>
      </c>
      <c r="P479" s="478"/>
      <c r="Q479" s="478"/>
      <c r="V479" s="211"/>
      <c r="W479" s="211"/>
      <c r="X479" s="211"/>
      <c r="Y479" s="211"/>
      <c r="Z479" s="211"/>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4"/>
      <c r="BW479" s="214"/>
      <c r="BX479" s="214"/>
      <c r="BY479" s="214"/>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745" t="s">
        <v>305</v>
      </c>
      <c r="D480" s="2458"/>
      <c r="E480" s="586">
        <v>7.6030738203244297E-2</v>
      </c>
      <c r="F480" s="478"/>
      <c r="G480" s="478"/>
      <c r="H480" s="2746" t="s">
        <v>305</v>
      </c>
      <c r="I480" s="2458"/>
      <c r="J480" s="587">
        <v>9.8627387640372502E-2</v>
      </c>
      <c r="K480" s="478"/>
      <c r="L480" s="478"/>
      <c r="M480" s="2457"/>
      <c r="N480" s="2458"/>
      <c r="O480" s="494"/>
      <c r="P480" s="478"/>
      <c r="Q480" s="478"/>
      <c r="V480" s="211"/>
      <c r="W480" s="211"/>
      <c r="X480" s="211"/>
      <c r="Y480" s="211"/>
      <c r="Z480" s="211"/>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4"/>
      <c r="BW480" s="214"/>
      <c r="BX480" s="214"/>
      <c r="BY480" s="214"/>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745" t="s">
        <v>214</v>
      </c>
      <c r="D481" s="2458"/>
      <c r="E481" s="586">
        <v>5.3383052485559196E-3</v>
      </c>
      <c r="F481" s="478"/>
      <c r="G481" s="478"/>
      <c r="H481" s="2746" t="s">
        <v>214</v>
      </c>
      <c r="I481" s="2458"/>
      <c r="J481" s="593">
        <v>8.8002805716864174E-5</v>
      </c>
      <c r="K481" s="478"/>
      <c r="L481" s="478"/>
      <c r="M481" s="2457"/>
      <c r="N481" s="2458"/>
      <c r="O481" s="478"/>
      <c r="P481" s="478"/>
      <c r="Q481" s="478"/>
      <c r="V481" s="211"/>
      <c r="W481" s="211"/>
      <c r="X481" s="211"/>
      <c r="Y481" s="211"/>
      <c r="Z481" s="211"/>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4"/>
      <c r="BW481" s="214"/>
      <c r="BX481" s="214"/>
      <c r="BY481" s="214"/>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745" t="s">
        <v>262</v>
      </c>
      <c r="D482" s="2458"/>
      <c r="E482" s="586">
        <v>0.77652190126148535</v>
      </c>
      <c r="F482" s="478"/>
      <c r="G482" s="478"/>
      <c r="H482" s="2746" t="s">
        <v>262</v>
      </c>
      <c r="I482" s="2458"/>
      <c r="J482" s="587">
        <v>0.51258630025585949</v>
      </c>
      <c r="K482" s="478"/>
      <c r="L482" s="478"/>
      <c r="M482" s="2749" t="s">
        <v>223</v>
      </c>
      <c r="N482" s="2458"/>
      <c r="O482" s="2458"/>
      <c r="P482" s="2458"/>
      <c r="Q482" s="2458"/>
      <c r="V482" s="211"/>
      <c r="W482" s="211"/>
      <c r="X482" s="211"/>
      <c r="Y482" s="211"/>
      <c r="Z482" s="211"/>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4"/>
      <c r="BW482" s="214"/>
      <c r="BX482" s="214"/>
      <c r="BY482" s="214"/>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745" t="s">
        <v>211</v>
      </c>
      <c r="D483" s="2458"/>
      <c r="E483" s="586">
        <v>1.1748018517201515E-3</v>
      </c>
      <c r="F483" s="478"/>
      <c r="G483" s="478"/>
      <c r="H483" s="2746" t="s">
        <v>211</v>
      </c>
      <c r="I483" s="2458"/>
      <c r="J483" s="587">
        <v>2.0192130111507618E-2</v>
      </c>
      <c r="K483" s="478"/>
      <c r="L483" s="478"/>
      <c r="M483" s="2763" t="s">
        <v>196</v>
      </c>
      <c r="N483" s="2458"/>
      <c r="O483" s="2764" t="s">
        <v>224</v>
      </c>
      <c r="P483" s="2765"/>
      <c r="Q483" s="2766"/>
      <c r="V483" s="211"/>
      <c r="W483" s="211"/>
      <c r="X483" s="211"/>
      <c r="Y483" s="211"/>
      <c r="Z483" s="211"/>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4"/>
      <c r="BW483" s="214"/>
      <c r="BX483" s="214"/>
      <c r="BY483" s="214"/>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745" t="s">
        <v>267</v>
      </c>
      <c r="D484" s="2458"/>
      <c r="E484" s="586">
        <v>1.5881113872641239E-2</v>
      </c>
      <c r="F484" s="478"/>
      <c r="G484" s="478"/>
      <c r="H484" s="2746" t="s">
        <v>267</v>
      </c>
      <c r="I484" s="2458"/>
      <c r="J484" s="587">
        <v>0.38328493592767932</v>
      </c>
      <c r="K484" s="478"/>
      <c r="L484" s="478"/>
      <c r="M484" s="2458"/>
      <c r="N484" s="2458"/>
      <c r="O484" s="571" t="s">
        <v>181</v>
      </c>
      <c r="P484" s="572" t="s">
        <v>225</v>
      </c>
      <c r="Q484" s="573" t="s">
        <v>226</v>
      </c>
      <c r="V484" s="211"/>
      <c r="W484" s="211"/>
      <c r="X484" s="211"/>
      <c r="Y484" s="211"/>
      <c r="Z484" s="211"/>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4"/>
      <c r="BW484" s="214"/>
      <c r="BX484" s="214"/>
      <c r="BY484" s="214"/>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745" t="s">
        <v>269</v>
      </c>
      <c r="D485" s="2458"/>
      <c r="E485" s="586">
        <v>0.62138162391259022</v>
      </c>
      <c r="F485" s="478"/>
      <c r="G485" s="478"/>
      <c r="H485" s="2746" t="s">
        <v>269</v>
      </c>
      <c r="I485" s="2458"/>
      <c r="J485" s="587">
        <v>0.15828663646540184</v>
      </c>
      <c r="K485" s="478"/>
      <c r="L485" s="478"/>
      <c r="M485" s="2748" t="s">
        <v>197</v>
      </c>
      <c r="N485" s="2458"/>
      <c r="O485" s="595">
        <v>5.2029767583875017</v>
      </c>
      <c r="P485" s="596">
        <v>14.45271321774306</v>
      </c>
      <c r="Q485" s="597">
        <v>14.45271321774306</v>
      </c>
      <c r="V485" s="211"/>
      <c r="W485" s="211"/>
      <c r="X485" s="211"/>
      <c r="Y485" s="211"/>
      <c r="Z485" s="211"/>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4"/>
      <c r="BW485" s="214"/>
      <c r="BX485" s="214"/>
      <c r="BY485" s="214"/>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745" t="s">
        <v>284</v>
      </c>
      <c r="D486" s="2458"/>
      <c r="E486" s="586">
        <v>3.8850570324828128E-3</v>
      </c>
      <c r="F486" s="478"/>
      <c r="G486" s="478"/>
      <c r="H486" s="2746" t="s">
        <v>284</v>
      </c>
      <c r="I486" s="2458"/>
      <c r="J486" s="587">
        <v>7.1282560892191305E-4</v>
      </c>
      <c r="K486" s="478"/>
      <c r="L486" s="478"/>
      <c r="M486" s="2457"/>
      <c r="N486" s="2458"/>
      <c r="O486" s="494"/>
      <c r="P486" s="494"/>
      <c r="Q486" s="494"/>
      <c r="V486" s="211"/>
      <c r="W486" s="211"/>
      <c r="X486" s="211"/>
      <c r="Y486" s="211"/>
      <c r="Z486" s="211"/>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4"/>
      <c r="BW486" s="214"/>
      <c r="BX486" s="214"/>
      <c r="BY486" s="214"/>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743" t="s">
        <v>315</v>
      </c>
      <c r="D487" s="2458"/>
      <c r="E487" s="590">
        <v>2.5777882010800214E-4</v>
      </c>
      <c r="F487" s="478"/>
      <c r="G487" s="478"/>
      <c r="H487" s="2744" t="s">
        <v>315</v>
      </c>
      <c r="I487" s="2458"/>
      <c r="J487" s="591">
        <v>5.8598584680238691E-4</v>
      </c>
      <c r="K487" s="478"/>
      <c r="L487" s="478"/>
      <c r="M487" s="2457"/>
      <c r="N487" s="2458"/>
      <c r="O487" s="478"/>
      <c r="P487" s="478"/>
      <c r="Q487" s="478"/>
      <c r="V487" s="211"/>
      <c r="W487" s="211"/>
      <c r="X487" s="211"/>
      <c r="Y487" s="211"/>
      <c r="Z487" s="211"/>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4"/>
      <c r="BW487" s="214"/>
      <c r="BX487" s="214"/>
      <c r="BY487" s="214"/>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457"/>
      <c r="D488" s="2458"/>
      <c r="E488" s="494"/>
      <c r="F488" s="478"/>
      <c r="G488" s="478"/>
      <c r="H488" s="2457"/>
      <c r="I488" s="2458"/>
      <c r="J488" s="494"/>
      <c r="K488" s="478"/>
      <c r="L488" s="478"/>
      <c r="M488" s="2749" t="s">
        <v>227</v>
      </c>
      <c r="N488" s="2458"/>
      <c r="O488" s="2458"/>
      <c r="P488" s="478"/>
      <c r="Q488" s="478"/>
      <c r="V488" s="211"/>
      <c r="W488" s="211"/>
      <c r="X488" s="211"/>
      <c r="Y488" s="211"/>
      <c r="Z488" s="211"/>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4"/>
      <c r="BW488" s="214"/>
      <c r="BX488" s="214"/>
      <c r="BY488" s="214"/>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457"/>
      <c r="D489" s="2458"/>
      <c r="E489" s="478"/>
      <c r="F489" s="478"/>
      <c r="G489" s="478"/>
      <c r="H489" s="2457"/>
      <c r="I489" s="2458"/>
      <c r="J489" s="478"/>
      <c r="K489" s="478"/>
      <c r="L489" s="478"/>
      <c r="M489" s="2457"/>
      <c r="N489" s="2458"/>
      <c r="O489" s="574" t="s">
        <v>196</v>
      </c>
      <c r="P489" s="478"/>
      <c r="Q489" s="478"/>
      <c r="V489" s="211"/>
      <c r="W489" s="211"/>
      <c r="X489" s="211"/>
      <c r="Y489" s="211"/>
      <c r="Z489" s="211"/>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4"/>
      <c r="BW489" s="214"/>
      <c r="BX489" s="214"/>
      <c r="BY489" s="214"/>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741" t="s">
        <v>223</v>
      </c>
      <c r="D490" s="2458"/>
      <c r="E490" s="2458"/>
      <c r="F490" s="2458"/>
      <c r="G490" s="2458"/>
      <c r="H490" s="2742" t="s">
        <v>223</v>
      </c>
      <c r="I490" s="2458"/>
      <c r="J490" s="2458"/>
      <c r="K490" s="2458"/>
      <c r="L490" s="2458"/>
      <c r="M490" s="2458"/>
      <c r="N490" s="2458"/>
      <c r="O490" s="598" t="s">
        <v>197</v>
      </c>
      <c r="P490" s="478"/>
      <c r="Q490" s="478"/>
      <c r="V490" s="211"/>
      <c r="W490" s="211"/>
      <c r="X490" s="211"/>
      <c r="Y490" s="211"/>
      <c r="Z490" s="211"/>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4"/>
      <c r="BW490" s="214"/>
      <c r="BX490" s="214"/>
      <c r="BY490" s="214"/>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754" t="s">
        <v>196</v>
      </c>
      <c r="D491" s="2458"/>
      <c r="E491" s="2755" t="s">
        <v>224</v>
      </c>
      <c r="F491" s="2756"/>
      <c r="G491" s="2757"/>
      <c r="H491" s="2758" t="s">
        <v>196</v>
      </c>
      <c r="I491" s="2458"/>
      <c r="J491" s="2759" t="s">
        <v>224</v>
      </c>
      <c r="K491" s="2760"/>
      <c r="L491" s="2761"/>
      <c r="M491" s="2762" t="s">
        <v>309</v>
      </c>
      <c r="N491" s="2458"/>
      <c r="O491" s="585">
        <v>-1.7336882694505267E-2</v>
      </c>
      <c r="P491" s="478"/>
      <c r="Q491" s="478"/>
      <c r="V491" s="211"/>
      <c r="W491" s="211"/>
      <c r="X491" s="211"/>
      <c r="Y491" s="211"/>
      <c r="Z491" s="211"/>
      <c r="AA491" s="21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4"/>
      <c r="BW491" s="214"/>
      <c r="BX491" s="214"/>
      <c r="BY491" s="214"/>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458"/>
      <c r="D492" s="2458"/>
      <c r="E492" s="575" t="s">
        <v>181</v>
      </c>
      <c r="F492" s="576" t="s">
        <v>225</v>
      </c>
      <c r="G492" s="577" t="s">
        <v>226</v>
      </c>
      <c r="H492" s="2458"/>
      <c r="I492" s="2458"/>
      <c r="J492" s="578" t="s">
        <v>181</v>
      </c>
      <c r="K492" s="579" t="s">
        <v>225</v>
      </c>
      <c r="L492" s="580" t="s">
        <v>226</v>
      </c>
      <c r="M492" s="2751" t="s">
        <v>266</v>
      </c>
      <c r="N492" s="2458"/>
      <c r="O492" s="588">
        <v>8.8429933235373556E-2</v>
      </c>
      <c r="P492" s="478"/>
      <c r="Q492" s="478"/>
      <c r="V492" s="211"/>
      <c r="W492" s="211"/>
      <c r="X492" s="211"/>
      <c r="Y492" s="211"/>
      <c r="Z492" s="211"/>
      <c r="AA492" s="21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4"/>
      <c r="BW492" s="214"/>
      <c r="BX492" s="214"/>
      <c r="BY492" s="214"/>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739" t="s">
        <v>197</v>
      </c>
      <c r="D493" s="2458"/>
      <c r="E493" s="599">
        <v>8.0495900007420254</v>
      </c>
      <c r="F493" s="600">
        <v>20.123975001855062</v>
      </c>
      <c r="G493" s="601">
        <v>20.123975001855062</v>
      </c>
      <c r="H493" s="2740" t="s">
        <v>197</v>
      </c>
      <c r="I493" s="2458"/>
      <c r="J493" s="602">
        <v>4.9523220886955048</v>
      </c>
      <c r="K493" s="603">
        <v>12.380805221738763</v>
      </c>
      <c r="L493" s="604">
        <v>12.380805221738763</v>
      </c>
      <c r="M493" s="2751" t="s">
        <v>272</v>
      </c>
      <c r="N493" s="2458"/>
      <c r="O493" s="588">
        <v>9.3716800152567545E-2</v>
      </c>
      <c r="P493" s="478"/>
      <c r="Q493" s="478"/>
      <c r="V493" s="211"/>
      <c r="W493" s="211"/>
      <c r="X493" s="211"/>
      <c r="Y493" s="211"/>
      <c r="Z493" s="211"/>
      <c r="AA493" s="21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4"/>
      <c r="BW493" s="214"/>
      <c r="BX493" s="214"/>
      <c r="BY493" s="214"/>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457"/>
      <c r="D494" s="2458"/>
      <c r="E494" s="494"/>
      <c r="F494" s="494"/>
      <c r="G494" s="494"/>
      <c r="H494" s="2457"/>
      <c r="I494" s="2458"/>
      <c r="J494" s="494"/>
      <c r="K494" s="494"/>
      <c r="L494" s="494"/>
      <c r="M494" s="2751" t="s">
        <v>263</v>
      </c>
      <c r="N494" s="2458"/>
      <c r="O494" s="588">
        <v>0.13695835782351901</v>
      </c>
      <c r="P494" s="478"/>
      <c r="Q494" s="478"/>
      <c r="V494" s="211"/>
      <c r="W494" s="211"/>
      <c r="X494" s="211"/>
      <c r="Y494" s="211"/>
      <c r="Z494" s="211"/>
      <c r="AA494" s="21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4"/>
      <c r="BW494" s="214"/>
      <c r="BX494" s="214"/>
      <c r="BY494" s="214"/>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457"/>
      <c r="D495" s="2458"/>
      <c r="E495" s="478"/>
      <c r="F495" s="478"/>
      <c r="G495" s="478"/>
      <c r="H495" s="2457"/>
      <c r="I495" s="2458"/>
      <c r="J495" s="478"/>
      <c r="K495" s="478"/>
      <c r="L495" s="478"/>
      <c r="M495" s="2751" t="s">
        <v>264</v>
      </c>
      <c r="N495" s="2458"/>
      <c r="O495" s="588">
        <v>7.890028933508389E-2</v>
      </c>
      <c r="P495" s="478"/>
      <c r="Q495" s="478"/>
      <c r="V495" s="211"/>
      <c r="W495" s="211"/>
      <c r="X495" s="211"/>
      <c r="Y495" s="211"/>
      <c r="Z495" s="211"/>
      <c r="AA495" s="21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4"/>
      <c r="BW495" s="214"/>
      <c r="BX495" s="214"/>
      <c r="BY495" s="214"/>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741" t="s">
        <v>227</v>
      </c>
      <c r="D496" s="2458"/>
      <c r="E496" s="2458"/>
      <c r="F496" s="478"/>
      <c r="G496" s="478"/>
      <c r="H496" s="2742" t="s">
        <v>227</v>
      </c>
      <c r="I496" s="2458"/>
      <c r="J496" s="2458"/>
      <c r="K496" s="478"/>
      <c r="L496" s="478"/>
      <c r="M496" s="2751" t="s">
        <v>276</v>
      </c>
      <c r="N496" s="2458"/>
      <c r="O496" s="588">
        <v>6.9024569986192979E-3</v>
      </c>
      <c r="P496" s="478"/>
      <c r="Q496" s="478"/>
      <c r="V496" s="211"/>
      <c r="W496" s="211"/>
      <c r="X496" s="211"/>
      <c r="Y496" s="211"/>
      <c r="Z496" s="211"/>
      <c r="AA496" s="21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4"/>
      <c r="BW496" s="214"/>
      <c r="BX496" s="214"/>
      <c r="BY496" s="214"/>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457"/>
      <c r="D497" s="2458"/>
      <c r="E497" s="581" t="s">
        <v>196</v>
      </c>
      <c r="F497" s="478"/>
      <c r="G497" s="478"/>
      <c r="H497" s="2457"/>
      <c r="I497" s="2458"/>
      <c r="J497" s="582" t="s">
        <v>196</v>
      </c>
      <c r="K497" s="478"/>
      <c r="L497" s="478"/>
      <c r="M497" s="2751" t="s">
        <v>274</v>
      </c>
      <c r="N497" s="2458"/>
      <c r="O497" s="588">
        <v>6.6081101314708679E-2</v>
      </c>
      <c r="P497" s="478"/>
      <c r="Q497" s="478"/>
      <c r="V497" s="211"/>
      <c r="W497" s="211"/>
      <c r="X497" s="211"/>
      <c r="Y497" s="211"/>
      <c r="Z497" s="211"/>
      <c r="AA497" s="21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4"/>
      <c r="BW497" s="214"/>
      <c r="BX497" s="214"/>
      <c r="BY497" s="214"/>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458"/>
      <c r="D498" s="2458"/>
      <c r="E498" s="605" t="s">
        <v>197</v>
      </c>
      <c r="F498" s="478"/>
      <c r="G498" s="478"/>
      <c r="H498" s="2458"/>
      <c r="I498" s="2458"/>
      <c r="J498" s="606" t="s">
        <v>197</v>
      </c>
      <c r="K498" s="478"/>
      <c r="L498" s="478"/>
      <c r="M498" s="2751" t="s">
        <v>271</v>
      </c>
      <c r="N498" s="2458"/>
      <c r="O498" s="588">
        <v>5.4458256559854291E-2</v>
      </c>
      <c r="P498" s="478"/>
      <c r="Q498" s="478"/>
      <c r="V498" s="211"/>
      <c r="W498" s="211"/>
      <c r="X498" s="211"/>
      <c r="Y498" s="211"/>
      <c r="Z498" s="211"/>
      <c r="AA498" s="21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4"/>
      <c r="BW498" s="214"/>
      <c r="BX498" s="214"/>
      <c r="BY498" s="214"/>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752" t="s">
        <v>309</v>
      </c>
      <c r="D499" s="2458"/>
      <c r="E499" s="583">
        <v>-1.1059298494791779E-2</v>
      </c>
      <c r="F499" s="478"/>
      <c r="G499" s="478"/>
      <c r="H499" s="2753" t="s">
        <v>309</v>
      </c>
      <c r="I499" s="2458"/>
      <c r="J499" s="584">
        <v>-3.1093258724152528E-2</v>
      </c>
      <c r="K499" s="478"/>
      <c r="L499" s="478"/>
      <c r="M499" s="2751" t="s">
        <v>281</v>
      </c>
      <c r="N499" s="2458"/>
      <c r="O499" s="588">
        <v>6.0725270790852458E-2</v>
      </c>
      <c r="P499" s="478"/>
      <c r="Q499" s="478"/>
      <c r="V499" s="211"/>
      <c r="W499" s="211"/>
      <c r="X499" s="211"/>
      <c r="Y499" s="211"/>
      <c r="Z499" s="211"/>
      <c r="AA499" s="21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4"/>
      <c r="BW499" s="214"/>
      <c r="BX499" s="214"/>
      <c r="BY499" s="214"/>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745" t="s">
        <v>266</v>
      </c>
      <c r="D500" s="2458"/>
      <c r="E500" s="586">
        <v>0.10489896090545582</v>
      </c>
      <c r="F500" s="478"/>
      <c r="G500" s="478"/>
      <c r="H500" s="2746" t="s">
        <v>266</v>
      </c>
      <c r="I500" s="2458"/>
      <c r="J500" s="587">
        <v>0.11915209957031246</v>
      </c>
      <c r="K500" s="478"/>
      <c r="L500" s="478"/>
      <c r="M500" s="2751" t="s">
        <v>268</v>
      </c>
      <c r="N500" s="2458"/>
      <c r="O500" s="588">
        <v>0.12857800448358081</v>
      </c>
      <c r="P500" s="478"/>
      <c r="Q500" s="478"/>
      <c r="V500" s="211"/>
      <c r="W500" s="211"/>
      <c r="X500" s="211"/>
      <c r="Y500" s="211"/>
      <c r="Z500" s="211"/>
      <c r="AA500" s="21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4"/>
      <c r="BW500" s="214"/>
      <c r="BX500" s="214"/>
      <c r="BY500" s="214"/>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745" t="s">
        <v>272</v>
      </c>
      <c r="D501" s="2458"/>
      <c r="E501" s="586">
        <v>7.2263530291522146E-2</v>
      </c>
      <c r="F501" s="478"/>
      <c r="G501" s="478"/>
      <c r="H501" s="2746" t="s">
        <v>272</v>
      </c>
      <c r="I501" s="2458"/>
      <c r="J501" s="587">
        <v>7.7435177880620862E-2</v>
      </c>
      <c r="K501" s="478"/>
      <c r="L501" s="478"/>
      <c r="M501" s="2751" t="s">
        <v>303</v>
      </c>
      <c r="N501" s="2458"/>
      <c r="O501" s="588">
        <v>6.4420256142001239E-2</v>
      </c>
      <c r="P501" s="478"/>
      <c r="Q501" s="478"/>
      <c r="V501" s="211"/>
      <c r="W501" s="211"/>
      <c r="X501" s="211"/>
      <c r="Y501" s="211"/>
      <c r="Z501" s="211"/>
      <c r="AA501" s="21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4"/>
      <c r="BW501" s="214"/>
      <c r="BX501" s="214"/>
      <c r="BY501" s="214"/>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745" t="s">
        <v>263</v>
      </c>
      <c r="D502" s="2458"/>
      <c r="E502" s="586">
        <v>0.10788946002931797</v>
      </c>
      <c r="F502" s="478"/>
      <c r="G502" s="478"/>
      <c r="H502" s="2746" t="s">
        <v>263</v>
      </c>
      <c r="I502" s="2458"/>
      <c r="J502" s="587">
        <v>0.12535306171080399</v>
      </c>
      <c r="K502" s="478"/>
      <c r="L502" s="478"/>
      <c r="M502" s="2751" t="s">
        <v>313</v>
      </c>
      <c r="N502" s="2458"/>
      <c r="O502" s="588">
        <v>1.5200534314159478E-2</v>
      </c>
      <c r="P502" s="478"/>
      <c r="Q502" s="478"/>
      <c r="V502" s="211"/>
      <c r="W502" s="211"/>
      <c r="X502" s="211"/>
      <c r="Y502" s="211"/>
      <c r="Z502" s="211"/>
      <c r="AA502" s="21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4"/>
      <c r="BW502" s="214"/>
      <c r="BX502" s="214"/>
      <c r="BY502" s="214"/>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745" t="s">
        <v>264</v>
      </c>
      <c r="D503" s="2458"/>
      <c r="E503" s="586">
        <v>8.6220271935488341E-2</v>
      </c>
      <c r="F503" s="478"/>
      <c r="G503" s="478"/>
      <c r="H503" s="2746" t="s">
        <v>264</v>
      </c>
      <c r="I503" s="2458"/>
      <c r="J503" s="587">
        <v>0.11227188733863669</v>
      </c>
      <c r="K503" s="478"/>
      <c r="L503" s="478"/>
      <c r="M503" s="2751" t="s">
        <v>203</v>
      </c>
      <c r="N503" s="2458"/>
      <c r="O503" s="588">
        <v>-0.14607177698076687</v>
      </c>
      <c r="P503" s="478"/>
      <c r="Q503" s="478"/>
      <c r="V503" s="211"/>
      <c r="W503" s="211"/>
      <c r="X503" s="211"/>
      <c r="Y503" s="211"/>
      <c r="Z503" s="211"/>
      <c r="AA503" s="21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4"/>
      <c r="BW503" s="214"/>
      <c r="BX503" s="214"/>
      <c r="BY503" s="214"/>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745" t="s">
        <v>276</v>
      </c>
      <c r="D504" s="2458"/>
      <c r="E504" s="586">
        <v>2.4051458066104581E-3</v>
      </c>
      <c r="F504" s="478"/>
      <c r="G504" s="478"/>
      <c r="H504" s="2746" t="s">
        <v>276</v>
      </c>
      <c r="I504" s="2458"/>
      <c r="J504" s="587">
        <v>3.8864682261648617E-2</v>
      </c>
      <c r="K504" s="478"/>
      <c r="L504" s="478"/>
      <c r="M504" s="2751" t="s">
        <v>282</v>
      </c>
      <c r="N504" s="2458"/>
      <c r="O504" s="588">
        <v>-1.3619749895498316E-4</v>
      </c>
      <c r="P504" s="478"/>
      <c r="Q504" s="478"/>
      <c r="V504" s="211"/>
      <c r="W504" s="211"/>
      <c r="X504" s="211"/>
      <c r="Y504" s="211"/>
      <c r="Z504" s="211"/>
      <c r="AA504" s="21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4"/>
      <c r="BW504" s="214"/>
      <c r="BX504" s="214"/>
      <c r="BY504" s="214"/>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745" t="s">
        <v>274</v>
      </c>
      <c r="D505" s="2458"/>
      <c r="E505" s="586">
        <v>1.3845978139890412E-2</v>
      </c>
      <c r="F505" s="478"/>
      <c r="G505" s="478"/>
      <c r="H505" s="2746" t="s">
        <v>274</v>
      </c>
      <c r="I505" s="2458"/>
      <c r="J505" s="587">
        <v>6.8889587226504583E-3</v>
      </c>
      <c r="K505" s="478"/>
      <c r="L505" s="478"/>
      <c r="M505" s="2751" t="s">
        <v>273</v>
      </c>
      <c r="N505" s="2458"/>
      <c r="O505" s="588">
        <v>3.12334338367985E-2</v>
      </c>
      <c r="P505" s="478"/>
      <c r="Q505" s="478"/>
      <c r="V505" s="211"/>
      <c r="W505" s="211"/>
      <c r="X505" s="211"/>
      <c r="Y505" s="211"/>
      <c r="Z505" s="211"/>
      <c r="AA505" s="21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4"/>
      <c r="BW505" s="214"/>
      <c r="BX505" s="214"/>
      <c r="BY505" s="214"/>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745" t="s">
        <v>271</v>
      </c>
      <c r="D506" s="2458"/>
      <c r="E506" s="586">
        <v>6.5377387112322868E-2</v>
      </c>
      <c r="F506" s="478"/>
      <c r="G506" s="478"/>
      <c r="H506" s="2746" t="s">
        <v>271</v>
      </c>
      <c r="I506" s="2458"/>
      <c r="J506" s="587">
        <v>9.2384194175611528E-2</v>
      </c>
      <c r="K506" s="478"/>
      <c r="L506" s="478"/>
      <c r="M506" s="2751" t="s">
        <v>265</v>
      </c>
      <c r="N506" s="2458"/>
      <c r="O506" s="588">
        <v>0.1379356601697215</v>
      </c>
      <c r="P506" s="478"/>
      <c r="Q506" s="478"/>
      <c r="V506" s="211"/>
      <c r="W506" s="211"/>
      <c r="X506" s="211"/>
      <c r="Y506" s="211"/>
      <c r="Z506" s="211"/>
      <c r="AA506" s="21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4"/>
      <c r="BW506" s="214"/>
      <c r="BX506" s="214"/>
      <c r="BY506" s="214"/>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745" t="s">
        <v>281</v>
      </c>
      <c r="D507" s="2458"/>
      <c r="E507" s="586">
        <v>2.0234362174175874E-2</v>
      </c>
      <c r="F507" s="478"/>
      <c r="G507" s="478"/>
      <c r="H507" s="2746" t="s">
        <v>281</v>
      </c>
      <c r="I507" s="2458"/>
      <c r="J507" s="587">
        <v>-2.9096460228375969E-3</v>
      </c>
      <c r="K507" s="478"/>
      <c r="L507" s="478"/>
      <c r="M507" s="2751" t="s">
        <v>279</v>
      </c>
      <c r="N507" s="2458"/>
      <c r="O507" s="588">
        <v>3.3588012407881083E-2</v>
      </c>
      <c r="P507" s="478"/>
      <c r="Q507" s="478"/>
      <c r="V507" s="211"/>
      <c r="W507" s="211"/>
      <c r="X507" s="211"/>
      <c r="Y507" s="211"/>
      <c r="Z507" s="211"/>
      <c r="AA507" s="21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4"/>
      <c r="BW507" s="214"/>
      <c r="BX507" s="214"/>
      <c r="BY507" s="214"/>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745" t="s">
        <v>268</v>
      </c>
      <c r="D508" s="2458"/>
      <c r="E508" s="586">
        <v>0.10019308131142274</v>
      </c>
      <c r="F508" s="478"/>
      <c r="G508" s="478"/>
      <c r="H508" s="2746" t="s">
        <v>268</v>
      </c>
      <c r="I508" s="2458"/>
      <c r="J508" s="587">
        <v>0.11917197023428562</v>
      </c>
      <c r="K508" s="478"/>
      <c r="L508" s="478"/>
      <c r="M508" s="2751" t="s">
        <v>308</v>
      </c>
      <c r="N508" s="2458"/>
      <c r="O508" s="588">
        <v>-2.8160161904319424E-2</v>
      </c>
      <c r="P508" s="478"/>
      <c r="Q508" s="478"/>
      <c r="V508" s="211"/>
      <c r="W508" s="211"/>
      <c r="X508" s="211"/>
      <c r="Y508" s="211"/>
      <c r="Z508" s="211"/>
      <c r="AA508" s="21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4"/>
      <c r="BW508" s="214"/>
      <c r="BX508" s="214"/>
      <c r="BY508" s="214"/>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745" t="s">
        <v>303</v>
      </c>
      <c r="D509" s="2458"/>
      <c r="E509" s="586">
        <v>6.2640199025170859E-2</v>
      </c>
      <c r="F509" s="478"/>
      <c r="G509" s="478"/>
      <c r="H509" s="2746" t="s">
        <v>303</v>
      </c>
      <c r="I509" s="2458"/>
      <c r="J509" s="587">
        <v>8.6151066488592068E-2</v>
      </c>
      <c r="K509" s="478"/>
      <c r="L509" s="478"/>
      <c r="M509" s="2751" t="s">
        <v>304</v>
      </c>
      <c r="N509" s="2458"/>
      <c r="O509" s="588">
        <v>-5.4800311427382967E-2</v>
      </c>
      <c r="P509" s="478"/>
      <c r="Q509" s="478"/>
      <c r="V509" s="211"/>
      <c r="W509" s="211"/>
      <c r="X509" s="211"/>
      <c r="Y509" s="211"/>
      <c r="Z509" s="211"/>
      <c r="AA509" s="21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4"/>
      <c r="BW509" s="214"/>
      <c r="BX509" s="214"/>
      <c r="BY509" s="214"/>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745" t="s">
        <v>313</v>
      </c>
      <c r="D510" s="2458"/>
      <c r="E510" s="586">
        <v>3.9633104680058887E-3</v>
      </c>
      <c r="F510" s="478"/>
      <c r="G510" s="478"/>
      <c r="H510" s="2746" t="s">
        <v>313</v>
      </c>
      <c r="I510" s="2458"/>
      <c r="J510" s="587">
        <v>-4.6187156134749749E-4</v>
      </c>
      <c r="K510" s="478"/>
      <c r="L510" s="478"/>
      <c r="M510" s="2751" t="s">
        <v>299</v>
      </c>
      <c r="N510" s="2458"/>
      <c r="O510" s="588">
        <v>-4.5447404474900348E-3</v>
      </c>
      <c r="P510" s="478"/>
      <c r="Q510" s="478"/>
      <c r="V510" s="211"/>
      <c r="W510" s="211"/>
      <c r="X510" s="211"/>
      <c r="Y510" s="211"/>
      <c r="Z510" s="211"/>
      <c r="AA510" s="21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4"/>
      <c r="BW510" s="214"/>
      <c r="BX510" s="214"/>
      <c r="BY510" s="214"/>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745" t="s">
        <v>203</v>
      </c>
      <c r="D511" s="2458"/>
      <c r="E511" s="586">
        <v>-0.11184322029909123</v>
      </c>
      <c r="F511" s="478"/>
      <c r="G511" s="478"/>
      <c r="H511" s="2746" t="s">
        <v>203</v>
      </c>
      <c r="I511" s="2458"/>
      <c r="J511" s="587">
        <v>-0.13836383819989037</v>
      </c>
      <c r="K511" s="478"/>
      <c r="L511" s="478"/>
      <c r="M511" s="2751" t="s">
        <v>310</v>
      </c>
      <c r="N511" s="2458"/>
      <c r="O511" s="588">
        <v>-1.5038891820360742E-2</v>
      </c>
      <c r="P511" s="478"/>
      <c r="Q511" s="478"/>
      <c r="V511" s="211"/>
      <c r="W511" s="211"/>
      <c r="X511" s="211"/>
      <c r="Y511" s="211"/>
      <c r="Z511" s="211"/>
      <c r="AA511" s="21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4"/>
      <c r="BW511" s="214"/>
      <c r="BX511" s="214"/>
      <c r="BY511" s="214"/>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745" t="s">
        <v>282</v>
      </c>
      <c r="D512" s="2458"/>
      <c r="E512" s="586">
        <v>8.0801685775878191E-4</v>
      </c>
      <c r="F512" s="478"/>
      <c r="G512" s="478"/>
      <c r="H512" s="2746" t="s">
        <v>282</v>
      </c>
      <c r="I512" s="2458"/>
      <c r="J512" s="587">
        <v>-5.7682729999643384E-3</v>
      </c>
      <c r="K512" s="478"/>
      <c r="L512" s="478"/>
      <c r="M512" s="2751" t="s">
        <v>311</v>
      </c>
      <c r="N512" s="2458"/>
      <c r="O512" s="588">
        <v>3.1035597997414563E-3</v>
      </c>
      <c r="P512" s="478"/>
      <c r="Q512" s="478"/>
      <c r="V512" s="211"/>
      <c r="W512" s="211"/>
      <c r="X512" s="211"/>
      <c r="Y512" s="211"/>
      <c r="Z512" s="211"/>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4"/>
      <c r="BW512" s="214"/>
      <c r="BX512" s="214"/>
      <c r="BY512" s="214"/>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745" t="s">
        <v>206</v>
      </c>
      <c r="D513" s="2458"/>
      <c r="E513" s="586">
        <v>6.0339525754690045E-3</v>
      </c>
      <c r="F513" s="478"/>
      <c r="G513" s="478"/>
      <c r="H513" s="2746" t="s">
        <v>206</v>
      </c>
      <c r="I513" s="2458"/>
      <c r="J513" s="587">
        <v>9.9445948457924458E-3</v>
      </c>
      <c r="K513" s="478"/>
      <c r="L513" s="478"/>
      <c r="M513" s="2751" t="s">
        <v>300</v>
      </c>
      <c r="N513" s="2458"/>
      <c r="O513" s="588">
        <v>0.10612227254828537</v>
      </c>
      <c r="P513" s="478"/>
      <c r="Q513" s="478"/>
      <c r="V513" s="211"/>
      <c r="W513" s="211"/>
      <c r="X513" s="211"/>
      <c r="Y513" s="211"/>
      <c r="Z513" s="211"/>
      <c r="AA513" s="21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4"/>
      <c r="BW513" s="214"/>
      <c r="BX513" s="214"/>
      <c r="BY513" s="214"/>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745" t="s">
        <v>273</v>
      </c>
      <c r="D514" s="2458"/>
      <c r="E514" s="586">
        <v>5.5980339677934678E-2</v>
      </c>
      <c r="F514" s="478"/>
      <c r="G514" s="478"/>
      <c r="H514" s="2746" t="s">
        <v>273</v>
      </c>
      <c r="I514" s="2458"/>
      <c r="J514" s="587">
        <v>8.8729036818568752E-2</v>
      </c>
      <c r="K514" s="478"/>
      <c r="L514" s="478"/>
      <c r="M514" s="2751" t="s">
        <v>307</v>
      </c>
      <c r="N514" s="2458"/>
      <c r="O514" s="588">
        <v>3.7304149349804805E-2</v>
      </c>
      <c r="P514" s="478"/>
      <c r="Q514" s="478"/>
      <c r="V514" s="211"/>
      <c r="W514" s="211"/>
      <c r="X514" s="211"/>
      <c r="Y514" s="211"/>
      <c r="Z514" s="211"/>
      <c r="AA514" s="21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4"/>
      <c r="BW514" s="214"/>
      <c r="BX514" s="214"/>
      <c r="BY514" s="214"/>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745" t="s">
        <v>265</v>
      </c>
      <c r="D515" s="2458"/>
      <c r="E515" s="586">
        <v>7.980632685934283E-2</v>
      </c>
      <c r="F515" s="478"/>
      <c r="G515" s="478"/>
      <c r="H515" s="2746" t="s">
        <v>265</v>
      </c>
      <c r="I515" s="2458"/>
      <c r="J515" s="587">
        <v>1.5459106497844304E-2</v>
      </c>
      <c r="K515" s="478"/>
      <c r="L515" s="478"/>
      <c r="M515" s="2751" t="s">
        <v>301</v>
      </c>
      <c r="N515" s="2458"/>
      <c r="O515" s="588">
        <v>-0.11369515921720429</v>
      </c>
      <c r="P515" s="478"/>
      <c r="Q515" s="478"/>
      <c r="V515" s="211"/>
      <c r="W515" s="211"/>
      <c r="X515" s="211"/>
      <c r="Y515" s="211"/>
      <c r="Z515" s="211"/>
      <c r="AA515" s="21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4"/>
      <c r="BW515" s="214"/>
      <c r="BX515" s="214"/>
      <c r="BY515" s="214"/>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745" t="s">
        <v>279</v>
      </c>
      <c r="D516" s="2458"/>
      <c r="E516" s="586">
        <v>1.3358512744614049E-2</v>
      </c>
      <c r="F516" s="478"/>
      <c r="G516" s="478"/>
      <c r="H516" s="2746" t="s">
        <v>279</v>
      </c>
      <c r="I516" s="2458"/>
      <c r="J516" s="587">
        <v>-3.9634103379200883E-3</v>
      </c>
      <c r="K516" s="478"/>
      <c r="L516" s="478"/>
      <c r="M516" s="2751" t="s">
        <v>314</v>
      </c>
      <c r="N516" s="2458"/>
      <c r="O516" s="588">
        <v>-3.1204761883359641E-3</v>
      </c>
      <c r="P516" s="478"/>
      <c r="Q516" s="478"/>
      <c r="V516" s="211"/>
      <c r="W516" s="211"/>
      <c r="X516" s="211"/>
      <c r="Y516" s="211"/>
      <c r="Z516" s="211"/>
      <c r="AA516" s="21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4"/>
      <c r="BW516" s="214"/>
      <c r="BX516" s="214"/>
      <c r="BY516" s="214"/>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745" t="s">
        <v>308</v>
      </c>
      <c r="D517" s="2458"/>
      <c r="E517" s="586">
        <v>-1.9911621758803486E-2</v>
      </c>
      <c r="F517" s="478"/>
      <c r="G517" s="478"/>
      <c r="H517" s="2746" t="s">
        <v>308</v>
      </c>
      <c r="I517" s="2458"/>
      <c r="J517" s="587">
        <v>-1.2000658338706319E-2</v>
      </c>
      <c r="K517" s="478"/>
      <c r="L517" s="478"/>
      <c r="M517" s="2751" t="s">
        <v>302</v>
      </c>
      <c r="N517" s="2458"/>
      <c r="O517" s="588">
        <v>0.10314426695126853</v>
      </c>
      <c r="P517" s="478"/>
      <c r="Q517" s="478"/>
      <c r="V517" s="211"/>
      <c r="W517" s="211"/>
      <c r="X517" s="211"/>
      <c r="Y517" s="211"/>
      <c r="Z517" s="211"/>
      <c r="AA517" s="21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4"/>
      <c r="BW517" s="214"/>
      <c r="BX517" s="214"/>
      <c r="BY517" s="214"/>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745" t="s">
        <v>316</v>
      </c>
      <c r="D518" s="2458"/>
      <c r="E518" s="586">
        <v>1.184405783860051E-3</v>
      </c>
      <c r="F518" s="478"/>
      <c r="G518" s="478"/>
      <c r="H518" s="2746" t="s">
        <v>316</v>
      </c>
      <c r="I518" s="2458"/>
      <c r="J518" s="587">
        <v>-1.5013003922610777E-3</v>
      </c>
      <c r="K518" s="478"/>
      <c r="L518" s="478"/>
      <c r="M518" s="2751" t="s">
        <v>306</v>
      </c>
      <c r="N518" s="2458"/>
      <c r="O518" s="588">
        <v>4.2928407279167385E-2</v>
      </c>
      <c r="P518" s="478"/>
      <c r="Q518" s="478"/>
      <c r="V518" s="211"/>
      <c r="W518" s="211"/>
      <c r="X518" s="211"/>
      <c r="Y518" s="211"/>
      <c r="Z518" s="211"/>
      <c r="AA518" s="21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4"/>
      <c r="BW518" s="214"/>
      <c r="BX518" s="214"/>
      <c r="BY518" s="214"/>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745" t="s">
        <v>304</v>
      </c>
      <c r="D519" s="2458"/>
      <c r="E519" s="586">
        <v>-4.8632396172602198E-2</v>
      </c>
      <c r="F519" s="478"/>
      <c r="G519" s="478"/>
      <c r="H519" s="2746" t="s">
        <v>304</v>
      </c>
      <c r="I519" s="2458"/>
      <c r="J519" s="587">
        <v>-3.135662859639423E-2</v>
      </c>
      <c r="K519" s="478"/>
      <c r="L519" s="478"/>
      <c r="M519" s="2751" t="s">
        <v>305</v>
      </c>
      <c r="N519" s="2458"/>
      <c r="O519" s="588">
        <v>1.5137790344163661E-2</v>
      </c>
      <c r="P519" s="478"/>
      <c r="Q519" s="478"/>
      <c r="V519" s="211"/>
      <c r="W519" s="211"/>
      <c r="X519" s="211"/>
      <c r="Y519" s="211"/>
      <c r="Z519" s="211"/>
      <c r="AA519" s="21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4"/>
      <c r="BW519" s="214"/>
      <c r="BX519" s="214"/>
      <c r="BY519" s="214"/>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745" t="s">
        <v>299</v>
      </c>
      <c r="D520" s="2458"/>
      <c r="E520" s="586">
        <v>-6.179934748076614E-2</v>
      </c>
      <c r="F520" s="478"/>
      <c r="G520" s="478"/>
      <c r="H520" s="2746" t="s">
        <v>299</v>
      </c>
      <c r="I520" s="2458"/>
      <c r="J520" s="587">
        <v>-0.13026363920208567</v>
      </c>
      <c r="K520" s="478"/>
      <c r="L520" s="478"/>
      <c r="M520" s="2751" t="s">
        <v>214</v>
      </c>
      <c r="N520" s="2458"/>
      <c r="O520" s="588">
        <v>7.939841731329245E-3</v>
      </c>
      <c r="P520" s="478"/>
      <c r="Q520" s="478"/>
      <c r="V520" s="211"/>
      <c r="W520" s="211"/>
      <c r="X520" s="211"/>
      <c r="Y520" s="211"/>
      <c r="Z520" s="211"/>
      <c r="AA520" s="21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4"/>
      <c r="BW520" s="214"/>
      <c r="BX520" s="214"/>
      <c r="BY520" s="214"/>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745" t="s">
        <v>310</v>
      </c>
      <c r="D521" s="2458"/>
      <c r="E521" s="586">
        <v>-1.6644869214426133E-2</v>
      </c>
      <c r="F521" s="478"/>
      <c r="G521" s="478"/>
      <c r="H521" s="2746" t="s">
        <v>310</v>
      </c>
      <c r="I521" s="2458"/>
      <c r="J521" s="587">
        <v>-9.8280444983248772E-3</v>
      </c>
      <c r="K521" s="478"/>
      <c r="L521" s="478"/>
      <c r="M521" s="2751" t="s">
        <v>262</v>
      </c>
      <c r="N521" s="2458"/>
      <c r="O521" s="588">
        <v>0.11748736171309944</v>
      </c>
      <c r="P521" s="478"/>
      <c r="Q521" s="478"/>
      <c r="V521" s="211"/>
      <c r="W521" s="211"/>
      <c r="X521" s="211"/>
      <c r="Y521" s="211"/>
      <c r="Z521" s="211"/>
      <c r="AA521" s="21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4"/>
      <c r="BW521" s="214"/>
      <c r="BX521" s="214"/>
      <c r="BY521" s="214"/>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745" t="s">
        <v>311</v>
      </c>
      <c r="D522" s="2458"/>
      <c r="E522" s="586">
        <v>4.4997153073405008E-3</v>
      </c>
      <c r="F522" s="478"/>
      <c r="G522" s="478"/>
      <c r="H522" s="2746" t="s">
        <v>311</v>
      </c>
      <c r="I522" s="2458"/>
      <c r="J522" s="587">
        <v>-1.6744995802412028E-2</v>
      </c>
      <c r="K522" s="478"/>
      <c r="L522" s="478"/>
      <c r="M522" s="2751" t="s">
        <v>211</v>
      </c>
      <c r="N522" s="2458"/>
      <c r="O522" s="588">
        <v>1.5983807806762666E-2</v>
      </c>
      <c r="P522" s="478"/>
      <c r="Q522" s="478"/>
      <c r="V522" s="211"/>
      <c r="W522" s="211"/>
      <c r="X522" s="211"/>
      <c r="Y522" s="211"/>
      <c r="Z522" s="211"/>
      <c r="AA522" s="21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4"/>
      <c r="BW522" s="214"/>
      <c r="BX522" s="214"/>
      <c r="BY522" s="214"/>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745" t="s">
        <v>300</v>
      </c>
      <c r="D523" s="2458"/>
      <c r="E523" s="586">
        <v>0.10183557431291074</v>
      </c>
      <c r="F523" s="478"/>
      <c r="G523" s="478"/>
      <c r="H523" s="2746" t="s">
        <v>300</v>
      </c>
      <c r="I523" s="2458"/>
      <c r="J523" s="587">
        <v>0.1163546659826802</v>
      </c>
      <c r="K523" s="478"/>
      <c r="L523" s="478"/>
      <c r="M523" s="2751" t="s">
        <v>267</v>
      </c>
      <c r="N523" s="2458"/>
      <c r="O523" s="588">
        <v>6.3729422724000992E-2</v>
      </c>
      <c r="P523" s="478"/>
      <c r="Q523" s="478"/>
      <c r="V523" s="211"/>
      <c r="W523" s="211"/>
      <c r="X523" s="211"/>
      <c r="Y523" s="211"/>
      <c r="Z523" s="211"/>
      <c r="AA523" s="21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4"/>
      <c r="BW523" s="214"/>
      <c r="BX523" s="214"/>
      <c r="BY523" s="214"/>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745" t="s">
        <v>307</v>
      </c>
      <c r="D524" s="2458"/>
      <c r="E524" s="586">
        <v>1.6873280415192385E-2</v>
      </c>
      <c r="F524" s="478"/>
      <c r="G524" s="478"/>
      <c r="H524" s="2746" t="s">
        <v>307</v>
      </c>
      <c r="I524" s="2458"/>
      <c r="J524" s="587">
        <v>2.2372048512828535E-2</v>
      </c>
      <c r="K524" s="478"/>
      <c r="L524" s="478"/>
      <c r="M524" s="2751" t="s">
        <v>269</v>
      </c>
      <c r="N524" s="2458"/>
      <c r="O524" s="588">
        <v>-0.12368222774024418</v>
      </c>
      <c r="P524" s="478"/>
      <c r="Q524" s="478"/>
      <c r="V524" s="211"/>
      <c r="W524" s="211"/>
      <c r="X524" s="211"/>
      <c r="Y524" s="211"/>
      <c r="Z524" s="211"/>
      <c r="AA524" s="21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4"/>
      <c r="BW524" s="214"/>
      <c r="BX524" s="214"/>
      <c r="BY524" s="214"/>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745" t="s">
        <v>312</v>
      </c>
      <c r="D525" s="2458"/>
      <c r="E525" s="586">
        <v>4.0728586613237271E-3</v>
      </c>
      <c r="F525" s="478"/>
      <c r="G525" s="478"/>
      <c r="H525" s="2746" t="s">
        <v>312</v>
      </c>
      <c r="I525" s="2458"/>
      <c r="J525" s="587">
        <v>-1.2818925934500973E-2</v>
      </c>
      <c r="K525" s="478"/>
      <c r="L525" s="478"/>
      <c r="M525" s="2751" t="s">
        <v>284</v>
      </c>
      <c r="N525" s="2458"/>
      <c r="O525" s="588">
        <v>-4.4439834919767192E-3</v>
      </c>
      <c r="P525" s="478"/>
      <c r="Q525" s="478"/>
      <c r="V525" s="211"/>
      <c r="W525" s="211"/>
      <c r="X525" s="211"/>
      <c r="Y525" s="211"/>
      <c r="Z525" s="211"/>
      <c r="AA525" s="21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4"/>
      <c r="BW525" s="214"/>
      <c r="BX525" s="214"/>
      <c r="BY525" s="214"/>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745" t="s">
        <v>301</v>
      </c>
      <c r="D526" s="2458"/>
      <c r="E526" s="586">
        <v>-7.0474954384472308E-2</v>
      </c>
      <c r="F526" s="478"/>
      <c r="G526" s="478"/>
      <c r="H526" s="2746" t="s">
        <v>301</v>
      </c>
      <c r="I526" s="2458"/>
      <c r="J526" s="587">
        <v>-5.049349423752536E-2</v>
      </c>
      <c r="K526" s="478"/>
      <c r="L526" s="478"/>
      <c r="M526" s="2750" t="s">
        <v>315</v>
      </c>
      <c r="N526" s="2458"/>
      <c r="O526" s="589">
        <v>3.208272762656192E-3</v>
      </c>
      <c r="P526" s="478"/>
      <c r="Q526" s="478"/>
      <c r="V526" s="211"/>
      <c r="W526" s="211"/>
      <c r="X526" s="211"/>
      <c r="Y526" s="211"/>
      <c r="Z526" s="211"/>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4"/>
      <c r="BW526" s="214"/>
      <c r="BX526" s="214"/>
      <c r="BY526" s="214"/>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745" t="s">
        <v>314</v>
      </c>
      <c r="D527" s="2458"/>
      <c r="E527" s="586">
        <v>2.8867131546212454E-3</v>
      </c>
      <c r="F527" s="478"/>
      <c r="G527" s="478"/>
      <c r="H527" s="2746" t="s">
        <v>314</v>
      </c>
      <c r="I527" s="2458"/>
      <c r="J527" s="587">
        <v>4.899574875962048E-3</v>
      </c>
      <c r="K527" s="478"/>
      <c r="L527" s="478"/>
      <c r="M527" s="2457"/>
      <c r="N527" s="2458"/>
      <c r="O527" s="494"/>
      <c r="P527" s="478"/>
      <c r="Q527" s="478"/>
      <c r="V527" s="211"/>
      <c r="W527" s="211"/>
      <c r="X527" s="211"/>
      <c r="Y527" s="211"/>
      <c r="Z527" s="211"/>
      <c r="AA527" s="21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4"/>
      <c r="BW527" s="214"/>
      <c r="BX527" s="214"/>
      <c r="BY527" s="214"/>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745" t="s">
        <v>302</v>
      </c>
      <c r="D528" s="2458"/>
      <c r="E528" s="586">
        <v>2.1204933888320024E-2</v>
      </c>
      <c r="F528" s="478"/>
      <c r="G528" s="478"/>
      <c r="H528" s="2746" t="s">
        <v>302</v>
      </c>
      <c r="I528" s="2458"/>
      <c r="J528" s="587">
        <v>-8.1632171570785561E-2</v>
      </c>
      <c r="K528" s="478"/>
      <c r="L528" s="478"/>
      <c r="M528" s="2457"/>
      <c r="N528" s="2458"/>
      <c r="O528" s="478"/>
      <c r="P528" s="478"/>
      <c r="Q528" s="478"/>
      <c r="V528" s="211"/>
      <c r="W528" s="211"/>
      <c r="X528" s="211"/>
      <c r="Y528" s="211"/>
      <c r="Z528" s="211"/>
      <c r="AA528" s="21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4"/>
      <c r="BW528" s="214"/>
      <c r="BX528" s="214"/>
      <c r="BY528" s="214"/>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745" t="s">
        <v>314</v>
      </c>
      <c r="D529" s="2458"/>
      <c r="E529" s="586">
        <v>5.915652766800999E-3</v>
      </c>
      <c r="F529" s="478"/>
      <c r="G529" s="478"/>
      <c r="H529" s="2746" t="s">
        <v>314</v>
      </c>
      <c r="I529" s="2458"/>
      <c r="J529" s="587">
        <v>1.0321443464093397E-2</v>
      </c>
      <c r="K529" s="478"/>
      <c r="L529" s="478"/>
      <c r="M529" s="2749" t="s">
        <v>228</v>
      </c>
      <c r="N529" s="2458"/>
      <c r="O529" s="2458"/>
      <c r="P529" s="478"/>
      <c r="Q529" s="478"/>
      <c r="V529" s="211"/>
      <c r="W529" s="211"/>
      <c r="X529" s="211"/>
      <c r="Y529" s="211"/>
      <c r="Z529" s="211"/>
      <c r="AA529" s="21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4"/>
      <c r="BW529" s="214"/>
      <c r="BX529" s="214"/>
      <c r="BY529" s="214"/>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745" t="s">
        <v>306</v>
      </c>
      <c r="D530" s="2458"/>
      <c r="E530" s="586">
        <v>3.9412994139884069E-2</v>
      </c>
      <c r="F530" s="478"/>
      <c r="G530" s="478"/>
      <c r="H530" s="2746" t="s">
        <v>306</v>
      </c>
      <c r="I530" s="2458"/>
      <c r="J530" s="587">
        <v>5.8408315239636792E-2</v>
      </c>
      <c r="K530" s="478"/>
      <c r="L530" s="478"/>
      <c r="M530" s="2747" t="s">
        <v>196</v>
      </c>
      <c r="N530" s="2458"/>
      <c r="O530" s="607" t="s">
        <v>197</v>
      </c>
      <c r="P530" s="478"/>
      <c r="Q530" s="478"/>
      <c r="V530" s="211"/>
      <c r="W530" s="211"/>
      <c r="X530" s="211"/>
      <c r="Y530" s="211"/>
      <c r="Z530" s="211"/>
      <c r="AA530" s="21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4"/>
      <c r="BW530" s="214"/>
      <c r="BX530" s="214"/>
      <c r="BY530" s="214"/>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745" t="s">
        <v>305</v>
      </c>
      <c r="D531" s="2458"/>
      <c r="E531" s="586">
        <v>3.4254753219928852E-2</v>
      </c>
      <c r="F531" s="478"/>
      <c r="G531" s="478"/>
      <c r="H531" s="2746" t="s">
        <v>305</v>
      </c>
      <c r="I531" s="2458"/>
      <c r="J531" s="587">
        <v>6.3414691273576518E-2</v>
      </c>
      <c r="K531" s="478"/>
      <c r="L531" s="478"/>
      <c r="M531" s="2748" t="s">
        <v>197</v>
      </c>
      <c r="N531" s="2458"/>
      <c r="O531" s="608">
        <v>1</v>
      </c>
      <c r="P531" s="478"/>
      <c r="Q531" s="478"/>
      <c r="V531" s="211"/>
      <c r="W531" s="211"/>
      <c r="X531" s="211"/>
      <c r="Y531" s="211"/>
      <c r="Z531" s="211"/>
      <c r="AA531" s="21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4"/>
      <c r="BW531" s="214"/>
      <c r="BX531" s="214"/>
      <c r="BY531" s="214"/>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745" t="s">
        <v>214</v>
      </c>
      <c r="D532" s="2458"/>
      <c r="E532" s="586">
        <v>9.0766991578577847E-3</v>
      </c>
      <c r="F532" s="478"/>
      <c r="G532" s="478"/>
      <c r="H532" s="2746" t="s">
        <v>214</v>
      </c>
      <c r="I532" s="2458"/>
      <c r="J532" s="587">
        <v>-1.894259075975664E-3</v>
      </c>
      <c r="K532" s="478"/>
      <c r="L532" s="478"/>
      <c r="M532" s="2457"/>
      <c r="N532" s="2458"/>
      <c r="O532" s="494"/>
      <c r="P532" s="478"/>
      <c r="Q532" s="478"/>
      <c r="V532" s="211"/>
      <c r="W532" s="211"/>
      <c r="X532" s="211"/>
      <c r="Y532" s="211"/>
      <c r="Z532" s="211"/>
      <c r="AA532" s="21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4"/>
      <c r="BW532" s="214"/>
      <c r="BX532" s="214"/>
      <c r="BY532" s="214"/>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745" t="s">
        <v>262</v>
      </c>
      <c r="D533" s="2458"/>
      <c r="E533" s="586">
        <v>0.10947201048672336</v>
      </c>
      <c r="F533" s="478"/>
      <c r="G533" s="478"/>
      <c r="H533" s="2746" t="s">
        <v>262</v>
      </c>
      <c r="I533" s="2458"/>
      <c r="J533" s="587">
        <v>0.14456881287550091</v>
      </c>
      <c r="K533" s="478"/>
      <c r="L533" s="478"/>
      <c r="M533" s="2457"/>
      <c r="N533" s="2458"/>
      <c r="O533" s="478"/>
      <c r="P533" s="478"/>
      <c r="Q533" s="478"/>
      <c r="V533" s="211"/>
      <c r="W533" s="211"/>
      <c r="X533" s="211"/>
      <c r="Y533" s="211"/>
      <c r="Z533" s="211"/>
      <c r="AA533" s="21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4"/>
      <c r="BW533" s="214"/>
      <c r="BX533" s="214"/>
      <c r="BY533" s="214"/>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745" t="s">
        <v>211</v>
      </c>
      <c r="D534" s="2458"/>
      <c r="E534" s="586">
        <v>4.2580283700495939E-3</v>
      </c>
      <c r="F534" s="478"/>
      <c r="G534" s="478"/>
      <c r="H534" s="2746" t="s">
        <v>211</v>
      </c>
      <c r="I534" s="2458"/>
      <c r="J534" s="587">
        <v>-2.8693411418379486E-2</v>
      </c>
      <c r="K534" s="478"/>
      <c r="L534" s="478"/>
      <c r="M534" s="2457"/>
      <c r="N534" s="2458"/>
      <c r="O534" s="478"/>
      <c r="P534" s="478"/>
      <c r="Q534" s="478"/>
      <c r="V534" s="211"/>
      <c r="W534" s="211"/>
      <c r="X534" s="211"/>
      <c r="Y534" s="211"/>
      <c r="Z534" s="211"/>
      <c r="AA534" s="21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4"/>
      <c r="BW534" s="214"/>
      <c r="BX534" s="214"/>
      <c r="BY534" s="214"/>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745" t="s">
        <v>267</v>
      </c>
      <c r="D535" s="2458"/>
      <c r="E535" s="586">
        <v>-1.5655491956717608E-2</v>
      </c>
      <c r="F535" s="478"/>
      <c r="G535" s="478"/>
      <c r="H535" s="2746" t="s">
        <v>267</v>
      </c>
      <c r="I535" s="2458"/>
      <c r="J535" s="587">
        <v>-0.12501208334478131</v>
      </c>
      <c r="K535" s="478"/>
      <c r="L535" s="478"/>
      <c r="M535" s="2457"/>
      <c r="N535" s="2458"/>
      <c r="O535" s="478"/>
      <c r="P535" s="478"/>
      <c r="Q535" s="478"/>
      <c r="V535" s="211"/>
      <c r="W535" s="211"/>
      <c r="X535" s="211"/>
      <c r="Y535" s="211"/>
      <c r="Z535" s="211"/>
      <c r="AA535" s="21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4"/>
      <c r="BW535" s="214"/>
      <c r="BX535" s="214"/>
      <c r="BY535" s="214"/>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745" t="s">
        <v>269</v>
      </c>
      <c r="D536" s="2458"/>
      <c r="E536" s="586">
        <v>-9.7927674722172953E-2</v>
      </c>
      <c r="F536" s="478"/>
      <c r="G536" s="478"/>
      <c r="H536" s="2746" t="s">
        <v>269</v>
      </c>
      <c r="I536" s="2458"/>
      <c r="J536" s="587">
        <v>-8.033656210716171E-2</v>
      </c>
      <c r="K536" s="478"/>
      <c r="L536" s="478"/>
      <c r="M536" s="2457"/>
      <c r="N536" s="2458"/>
      <c r="O536" s="478"/>
      <c r="P536" s="478"/>
      <c r="Q536" s="478"/>
      <c r="V536" s="211"/>
      <c r="W536" s="211"/>
      <c r="X536" s="211"/>
      <c r="Y536" s="211"/>
      <c r="Z536" s="211"/>
      <c r="AA536" s="21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4"/>
      <c r="BW536" s="214"/>
      <c r="BX536" s="214"/>
      <c r="BY536" s="214"/>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745" t="s">
        <v>284</v>
      </c>
      <c r="D537" s="2458"/>
      <c r="E537" s="586">
        <v>-7.7432795543053382E-3</v>
      </c>
      <c r="F537" s="478"/>
      <c r="G537" s="478"/>
      <c r="H537" s="2746" t="s">
        <v>284</v>
      </c>
      <c r="I537" s="2458"/>
      <c r="J537" s="587">
        <v>-5.3911667434317538E-3</v>
      </c>
      <c r="K537" s="478"/>
      <c r="L537" s="478"/>
      <c r="M537" s="2457"/>
      <c r="N537" s="2458"/>
      <c r="O537" s="478"/>
      <c r="P537" s="478"/>
      <c r="Q537" s="478"/>
      <c r="V537" s="211"/>
      <c r="W537" s="211"/>
      <c r="X537" s="211"/>
      <c r="Y537" s="211"/>
      <c r="Z537" s="211"/>
      <c r="AA537" s="21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4"/>
      <c r="BW537" s="214"/>
      <c r="BX537" s="214"/>
      <c r="BY537" s="214"/>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743" t="s">
        <v>315</v>
      </c>
      <c r="D538" s="2458"/>
      <c r="E538" s="590">
        <v>1.994572630057184E-3</v>
      </c>
      <c r="F538" s="478"/>
      <c r="G538" s="478"/>
      <c r="H538" s="2744" t="s">
        <v>315</v>
      </c>
      <c r="I538" s="2458"/>
      <c r="J538" s="591">
        <v>-4.8880392080535079E-3</v>
      </c>
      <c r="K538" s="478"/>
      <c r="L538" s="478"/>
      <c r="M538" s="2457"/>
      <c r="N538" s="2458"/>
      <c r="O538" s="478"/>
      <c r="P538" s="478"/>
      <c r="Q538" s="478"/>
      <c r="V538" s="211"/>
      <c r="W538" s="211"/>
      <c r="X538" s="211"/>
      <c r="Y538" s="211"/>
      <c r="Z538" s="211"/>
      <c r="AA538" s="21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4"/>
      <c r="BW538" s="214"/>
      <c r="BX538" s="214"/>
      <c r="BY538" s="214"/>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457"/>
      <c r="D539" s="2458"/>
      <c r="E539" s="494"/>
      <c r="F539" s="478"/>
      <c r="G539" s="478"/>
      <c r="H539" s="2457"/>
      <c r="I539" s="2458"/>
      <c r="J539" s="494"/>
      <c r="K539" s="478"/>
      <c r="L539" s="478"/>
      <c r="M539" s="2457"/>
      <c r="N539" s="2458"/>
      <c r="O539" s="478"/>
      <c r="P539" s="478"/>
      <c r="Q539" s="478"/>
      <c r="V539" s="211"/>
      <c r="W539" s="211"/>
      <c r="X539" s="211"/>
      <c r="Y539" s="211"/>
      <c r="Z539" s="211"/>
      <c r="AA539" s="21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4"/>
      <c r="BW539" s="214"/>
      <c r="BX539" s="214"/>
      <c r="BY539" s="214"/>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457"/>
      <c r="D540" s="2458"/>
      <c r="E540" s="478"/>
      <c r="F540" s="478"/>
      <c r="G540" s="478"/>
      <c r="H540" s="2457"/>
      <c r="I540" s="2458"/>
      <c r="J540" s="478"/>
      <c r="K540" s="478"/>
      <c r="L540" s="478"/>
      <c r="M540" s="2457"/>
      <c r="N540" s="2458"/>
      <c r="O540" s="478"/>
      <c r="P540" s="478"/>
      <c r="Q540" s="478"/>
      <c r="V540" s="211"/>
      <c r="W540" s="211"/>
      <c r="X540" s="211"/>
      <c r="Y540" s="211"/>
      <c r="Z540" s="211"/>
      <c r="AA540" s="21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4"/>
      <c r="BW540" s="214"/>
      <c r="BX540" s="214"/>
      <c r="BY540" s="214"/>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741" t="s">
        <v>228</v>
      </c>
      <c r="D541" s="2458"/>
      <c r="E541" s="2458"/>
      <c r="F541" s="478"/>
      <c r="G541" s="478"/>
      <c r="H541" s="2742" t="s">
        <v>228</v>
      </c>
      <c r="I541" s="2458"/>
      <c r="J541" s="2458"/>
      <c r="K541" s="478"/>
      <c r="L541" s="478"/>
      <c r="M541" s="2457"/>
      <c r="N541" s="2458"/>
      <c r="O541" s="478"/>
      <c r="P541" s="478"/>
      <c r="Q541" s="478"/>
      <c r="V541" s="211"/>
      <c r="W541" s="211"/>
      <c r="X541" s="211"/>
      <c r="Y541" s="211"/>
      <c r="Z541" s="211"/>
      <c r="AA541" s="21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4"/>
      <c r="BW541" s="214"/>
      <c r="BX541" s="214"/>
      <c r="BY541" s="214"/>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737" t="s">
        <v>196</v>
      </c>
      <c r="D542" s="2458"/>
      <c r="E542" s="609" t="s">
        <v>197</v>
      </c>
      <c r="F542" s="478"/>
      <c r="G542" s="478"/>
      <c r="H542" s="2738" t="s">
        <v>196</v>
      </c>
      <c r="I542" s="2458"/>
      <c r="J542" s="610" t="s">
        <v>197</v>
      </c>
      <c r="K542" s="478"/>
      <c r="L542" s="478"/>
      <c r="M542" s="2457"/>
      <c r="N542" s="2458"/>
      <c r="O542" s="478"/>
      <c r="P542" s="478"/>
      <c r="Q542" s="478"/>
      <c r="V542" s="211"/>
      <c r="W542" s="211"/>
      <c r="X542" s="211"/>
      <c r="Y542" s="211"/>
      <c r="Z542" s="211"/>
      <c r="AA542" s="21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4"/>
      <c r="BW542" s="214"/>
      <c r="BX542" s="214"/>
      <c r="BY542" s="214"/>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739" t="s">
        <v>197</v>
      </c>
      <c r="D543" s="2458"/>
      <c r="E543" s="611">
        <v>1</v>
      </c>
      <c r="F543" s="478"/>
      <c r="G543" s="478"/>
      <c r="H543" s="2740" t="s">
        <v>197</v>
      </c>
      <c r="I543" s="2458"/>
      <c r="J543" s="612">
        <v>1</v>
      </c>
      <c r="K543" s="478"/>
      <c r="L543" s="478"/>
      <c r="M543" s="2457"/>
      <c r="N543" s="2458"/>
      <c r="O543" s="478"/>
      <c r="P543" s="478"/>
      <c r="Q543" s="478"/>
      <c r="V543" s="211"/>
      <c r="W543" s="211"/>
      <c r="X543" s="211"/>
      <c r="Y543" s="211"/>
      <c r="Z543" s="211"/>
      <c r="AA543" s="21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4"/>
      <c r="BW543" s="214"/>
      <c r="BX543" s="214"/>
      <c r="BY543" s="214"/>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457"/>
      <c r="D544" s="2458"/>
      <c r="E544" s="494"/>
      <c r="F544" s="478"/>
      <c r="G544" s="478"/>
      <c r="H544" s="2457"/>
      <c r="I544" s="2458"/>
      <c r="J544" s="494"/>
      <c r="K544" s="478"/>
      <c r="L544" s="478"/>
      <c r="M544" s="2457"/>
      <c r="N544" s="2458"/>
      <c r="O544" s="478"/>
      <c r="P544" s="478"/>
      <c r="Q544" s="478"/>
      <c r="V544" s="211"/>
      <c r="W544" s="211"/>
      <c r="X544" s="211"/>
      <c r="Y544" s="211"/>
      <c r="Z544" s="211"/>
      <c r="AA544" s="21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4"/>
      <c r="BW544" s="214"/>
      <c r="BX544" s="214"/>
      <c r="BY544" s="214"/>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457"/>
      <c r="D545" s="2458"/>
      <c r="E545" s="478"/>
      <c r="F545" s="478"/>
      <c r="G545" s="478"/>
      <c r="H545" s="2457"/>
      <c r="I545" s="2458"/>
      <c r="J545" s="478"/>
      <c r="K545" s="478"/>
      <c r="L545" s="478"/>
      <c r="M545" s="2457"/>
      <c r="N545" s="2458"/>
      <c r="O545" s="478"/>
      <c r="P545" s="478"/>
      <c r="Q545" s="478"/>
      <c r="V545" s="211"/>
      <c r="W545" s="211"/>
      <c r="X545" s="211"/>
      <c r="Y545" s="211"/>
      <c r="Z545" s="211"/>
      <c r="AA545" s="21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4"/>
      <c r="BW545" s="214"/>
      <c r="BX545" s="214"/>
      <c r="BY545" s="214"/>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457"/>
      <c r="D546" s="2458"/>
      <c r="E546" s="478"/>
      <c r="F546" s="478"/>
      <c r="G546" s="478"/>
      <c r="H546" s="2457"/>
      <c r="I546" s="2458"/>
      <c r="J546" s="478"/>
      <c r="K546" s="478"/>
      <c r="L546" s="478"/>
      <c r="M546" s="2457"/>
      <c r="N546" s="2458"/>
      <c r="O546" s="478"/>
      <c r="P546" s="478"/>
      <c r="Q546" s="478"/>
      <c r="V546" s="211"/>
      <c r="W546" s="211"/>
      <c r="X546" s="211"/>
      <c r="Y546" s="211"/>
      <c r="Z546" s="211"/>
      <c r="AA546" s="21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4"/>
      <c r="BW546" s="214"/>
      <c r="BX546" s="214"/>
      <c r="BY546" s="214"/>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457"/>
      <c r="D547" s="2458"/>
      <c r="E547" s="478"/>
      <c r="F547" s="478"/>
      <c r="G547" s="478"/>
      <c r="H547" s="2457"/>
      <c r="I547" s="2458"/>
      <c r="J547" s="478"/>
      <c r="K547" s="478"/>
      <c r="L547" s="478"/>
      <c r="M547" s="2457"/>
      <c r="N547" s="2458"/>
      <c r="O547" s="478"/>
      <c r="P547" s="478"/>
      <c r="Q547" s="478"/>
      <c r="V547" s="211"/>
      <c r="W547" s="211"/>
      <c r="X547" s="211"/>
      <c r="Y547" s="211"/>
      <c r="Z547" s="211"/>
      <c r="AA547" s="21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4"/>
      <c r="BW547" s="214"/>
      <c r="BX547" s="214"/>
      <c r="BY547" s="214"/>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457"/>
      <c r="D548" s="2458"/>
      <c r="E548" s="478"/>
      <c r="F548" s="478"/>
      <c r="G548" s="478"/>
      <c r="H548" s="2457"/>
      <c r="I548" s="2458"/>
      <c r="J548" s="478"/>
      <c r="K548" s="478"/>
      <c r="L548" s="478"/>
      <c r="M548" s="2457"/>
      <c r="N548" s="2458"/>
      <c r="O548" s="478"/>
      <c r="P548" s="478"/>
      <c r="Q548" s="478"/>
      <c r="V548" s="211"/>
      <c r="W548" s="211"/>
      <c r="X548" s="211"/>
      <c r="Y548" s="211"/>
      <c r="Z548" s="211"/>
      <c r="AA548" s="21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4"/>
      <c r="BW548" s="214"/>
      <c r="BX548" s="214"/>
      <c r="BY548" s="214"/>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457"/>
      <c r="D549" s="2458"/>
      <c r="E549" s="478"/>
      <c r="F549" s="478"/>
      <c r="G549" s="478"/>
      <c r="H549" s="2457"/>
      <c r="I549" s="2458"/>
      <c r="J549" s="478"/>
      <c r="K549" s="478"/>
      <c r="L549" s="478"/>
      <c r="M549" s="2457"/>
      <c r="N549" s="2458"/>
      <c r="O549" s="478"/>
      <c r="P549" s="478"/>
      <c r="Q549" s="478"/>
      <c r="V549" s="211"/>
      <c r="W549" s="211"/>
      <c r="X549" s="211"/>
      <c r="Y549" s="211"/>
      <c r="Z549" s="211"/>
      <c r="AA549" s="21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4"/>
      <c r="BW549" s="214"/>
      <c r="BX549" s="214"/>
      <c r="BY549" s="214"/>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457"/>
      <c r="D550" s="2458"/>
      <c r="E550" s="478"/>
      <c r="F550" s="478"/>
      <c r="G550" s="478"/>
      <c r="H550" s="2457"/>
      <c r="I550" s="2458"/>
      <c r="J550" s="478"/>
      <c r="K550" s="478"/>
      <c r="L550" s="478"/>
      <c r="M550" s="2457"/>
      <c r="N550" s="2458"/>
      <c r="O550" s="478"/>
      <c r="P550" s="478"/>
      <c r="Q550" s="478"/>
      <c r="V550" s="211"/>
      <c r="W550" s="211"/>
      <c r="X550" s="211"/>
      <c r="Y550" s="211"/>
      <c r="Z550" s="211"/>
      <c r="AA550" s="21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4"/>
      <c r="BW550" s="214"/>
      <c r="BX550" s="214"/>
      <c r="BY550" s="214"/>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457"/>
      <c r="D551" s="2458"/>
      <c r="E551" s="478"/>
      <c r="F551" s="478"/>
      <c r="G551" s="478"/>
      <c r="H551" s="2457"/>
      <c r="I551" s="2458"/>
      <c r="J551" s="478"/>
      <c r="K551" s="478"/>
      <c r="L551" s="478"/>
      <c r="M551" s="2457"/>
      <c r="N551" s="2458"/>
      <c r="O551" s="478"/>
      <c r="P551" s="478"/>
      <c r="Q551" s="478"/>
      <c r="V551" s="211"/>
      <c r="W551" s="211"/>
      <c r="X551" s="211"/>
      <c r="Y551" s="211"/>
      <c r="Z551" s="211"/>
      <c r="AA551" s="21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4"/>
      <c r="BW551" s="214"/>
      <c r="BX551" s="214"/>
      <c r="BY551" s="214"/>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457"/>
      <c r="D552" s="2458"/>
      <c r="E552" s="478"/>
      <c r="F552" s="478"/>
      <c r="G552" s="478"/>
      <c r="H552" s="2457"/>
      <c r="I552" s="2458"/>
      <c r="J552" s="478"/>
      <c r="K552" s="478"/>
      <c r="L552" s="478"/>
      <c r="M552" s="2457"/>
      <c r="N552" s="2458"/>
      <c r="O552" s="478"/>
      <c r="P552" s="478"/>
      <c r="Q552" s="478"/>
      <c r="V552" s="211"/>
      <c r="W552" s="211"/>
      <c r="X552" s="211"/>
      <c r="Y552" s="211"/>
      <c r="Z552" s="211"/>
      <c r="AA552" s="21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4"/>
      <c r="BW552" s="214"/>
      <c r="BX552" s="214"/>
      <c r="BY552" s="214"/>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457"/>
      <c r="D553" s="2458"/>
      <c r="E553" s="478"/>
      <c r="F553" s="478"/>
      <c r="G553" s="478"/>
      <c r="H553" s="2457"/>
      <c r="I553" s="2458"/>
      <c r="J553" s="478"/>
      <c r="K553" s="478"/>
      <c r="L553" s="478"/>
      <c r="M553" s="2457"/>
      <c r="N553" s="2458"/>
      <c r="O553" s="478"/>
      <c r="P553" s="478"/>
      <c r="Q553" s="478"/>
      <c r="V553" s="211"/>
      <c r="W553" s="211"/>
      <c r="X553" s="211"/>
      <c r="Y553" s="211"/>
      <c r="Z553" s="211"/>
      <c r="AA553" s="21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4"/>
      <c r="BW553" s="214"/>
      <c r="BX553" s="214"/>
      <c r="BY553" s="214"/>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457"/>
      <c r="D554" s="2458"/>
      <c r="E554" s="478"/>
      <c r="F554" s="478"/>
      <c r="G554" s="478"/>
      <c r="H554" s="2457"/>
      <c r="I554" s="2458"/>
      <c r="J554" s="478"/>
      <c r="K554" s="478"/>
      <c r="L554" s="478"/>
      <c r="M554" s="2457"/>
      <c r="N554" s="2458"/>
      <c r="O554" s="478"/>
      <c r="P554" s="478"/>
      <c r="Q554" s="478"/>
      <c r="V554" s="211"/>
      <c r="W554" s="211"/>
      <c r="X554" s="211"/>
      <c r="Y554" s="211"/>
      <c r="Z554" s="211"/>
      <c r="AA554" s="21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4"/>
      <c r="BW554" s="214"/>
      <c r="BX554" s="214"/>
      <c r="BY554" s="214"/>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457"/>
      <c r="D555" s="2458"/>
      <c r="E555" s="478"/>
      <c r="F555" s="478"/>
      <c r="G555" s="478"/>
      <c r="H555" s="2457"/>
      <c r="I555" s="2458"/>
      <c r="J555" s="478"/>
      <c r="K555" s="478"/>
      <c r="L555" s="478"/>
      <c r="M555" s="2457"/>
      <c r="N555" s="2458"/>
      <c r="O555" s="478"/>
      <c r="P555" s="478"/>
      <c r="Q555" s="478"/>
      <c r="V555" s="211"/>
      <c r="W555" s="211"/>
      <c r="X555" s="211"/>
      <c r="Y555" s="211"/>
      <c r="Z555" s="211"/>
      <c r="AA555" s="21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4"/>
      <c r="BW555" s="214"/>
      <c r="BX555" s="214"/>
      <c r="BY555" s="214"/>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457"/>
      <c r="D556" s="2458"/>
      <c r="E556" s="478"/>
      <c r="F556" s="478"/>
      <c r="G556" s="478"/>
      <c r="H556" s="2457"/>
      <c r="I556" s="2458"/>
      <c r="J556" s="478"/>
      <c r="K556" s="478"/>
      <c r="L556" s="478"/>
      <c r="M556" s="2457"/>
      <c r="N556" s="2458"/>
      <c r="O556" s="478"/>
      <c r="P556" s="478"/>
      <c r="Q556" s="478"/>
      <c r="V556" s="211"/>
      <c r="W556" s="211"/>
      <c r="X556" s="211"/>
      <c r="Y556" s="211"/>
      <c r="Z556" s="211"/>
      <c r="AA556" s="21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4"/>
      <c r="BW556" s="214"/>
      <c r="BX556" s="214"/>
      <c r="BY556" s="214"/>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457"/>
      <c r="D557" s="2458"/>
      <c r="E557" s="478"/>
      <c r="F557" s="478"/>
      <c r="G557" s="478"/>
      <c r="H557" s="2457"/>
      <c r="I557" s="2458"/>
      <c r="J557" s="478"/>
      <c r="K557" s="478"/>
      <c r="L557" s="478"/>
      <c r="M557" s="2457"/>
      <c r="N557" s="2458"/>
      <c r="O557" s="478"/>
      <c r="P557" s="478"/>
      <c r="Q557" s="478"/>
      <c r="V557" s="211"/>
      <c r="W557" s="211"/>
      <c r="X557" s="211"/>
      <c r="Y557" s="211"/>
      <c r="Z557" s="211"/>
      <c r="AA557" s="21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4"/>
      <c r="BW557" s="214"/>
      <c r="BX557" s="214"/>
      <c r="BY557" s="214"/>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457"/>
      <c r="D558" s="2458"/>
      <c r="E558" s="478"/>
      <c r="F558" s="478"/>
      <c r="G558" s="478"/>
      <c r="H558" s="2457"/>
      <c r="I558" s="2458"/>
      <c r="J558" s="478"/>
      <c r="K558" s="478"/>
      <c r="L558" s="478"/>
      <c r="M558" s="2457"/>
      <c r="N558" s="2458"/>
      <c r="O558" s="478"/>
      <c r="P558" s="478"/>
      <c r="Q558" s="478"/>
      <c r="V558" s="211"/>
      <c r="W558" s="211"/>
      <c r="X558" s="211"/>
      <c r="Y558" s="211"/>
      <c r="Z558" s="211"/>
      <c r="AA558" s="21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4"/>
      <c r="BW558" s="214"/>
      <c r="BX558" s="214"/>
      <c r="BY558" s="214"/>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457"/>
      <c r="D559" s="2458"/>
      <c r="E559" s="478"/>
      <c r="F559" s="478"/>
      <c r="G559" s="478"/>
      <c r="H559" s="2457"/>
      <c r="I559" s="2458"/>
      <c r="J559" s="478"/>
      <c r="K559" s="478"/>
      <c r="L559" s="478"/>
      <c r="M559" s="2457"/>
      <c r="N559" s="2458"/>
      <c r="O559" s="478"/>
      <c r="P559" s="478"/>
      <c r="Q559" s="478"/>
      <c r="V559" s="211"/>
      <c r="W559" s="211"/>
      <c r="X559" s="211"/>
      <c r="Y559" s="211"/>
      <c r="Z559" s="211"/>
      <c r="AA559" s="21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4"/>
      <c r="BW559" s="214"/>
      <c r="BX559" s="214"/>
      <c r="BY559" s="214"/>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457"/>
      <c r="D560" s="2458"/>
      <c r="E560" s="478"/>
      <c r="F560" s="478"/>
      <c r="G560" s="478"/>
      <c r="H560" s="2457"/>
      <c r="I560" s="2458"/>
      <c r="J560" s="478"/>
      <c r="K560" s="478"/>
      <c r="L560" s="478"/>
      <c r="M560" s="2457"/>
      <c r="N560" s="2458"/>
      <c r="O560" s="478"/>
      <c r="P560" s="478"/>
      <c r="Q560" s="478"/>
      <c r="V560" s="211"/>
      <c r="W560" s="211"/>
      <c r="X560" s="211"/>
      <c r="Y560" s="211"/>
      <c r="Z560" s="211"/>
      <c r="AA560" s="21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4"/>
      <c r="BW560" s="214"/>
      <c r="BX560" s="214"/>
      <c r="BY560" s="214"/>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457"/>
      <c r="D561" s="2458"/>
      <c r="E561" s="478"/>
      <c r="F561" s="478"/>
      <c r="G561" s="478"/>
      <c r="H561" s="2457"/>
      <c r="I561" s="2458"/>
      <c r="J561" s="478"/>
      <c r="K561" s="478"/>
      <c r="L561" s="478"/>
      <c r="M561" s="2457"/>
      <c r="N561" s="2458"/>
      <c r="O561" s="478"/>
      <c r="P561" s="478"/>
      <c r="Q561" s="478"/>
      <c r="V561" s="211"/>
      <c r="W561" s="211"/>
      <c r="X561" s="211"/>
      <c r="Y561" s="211"/>
      <c r="Z561" s="211"/>
      <c r="AA561" s="21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4"/>
      <c r="BW561" s="214"/>
      <c r="BX561" s="214"/>
      <c r="BY561" s="214"/>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457"/>
      <c r="D562" s="2458"/>
      <c r="E562" s="478"/>
      <c r="F562" s="478"/>
      <c r="G562" s="478"/>
      <c r="H562" s="2457"/>
      <c r="I562" s="2458"/>
      <c r="J562" s="478"/>
      <c r="K562" s="478"/>
      <c r="L562" s="478"/>
      <c r="M562" s="2457"/>
      <c r="N562" s="2458"/>
      <c r="O562" s="478"/>
      <c r="P562" s="478"/>
      <c r="Q562" s="478"/>
      <c r="V562" s="211"/>
      <c r="W562" s="211"/>
      <c r="X562" s="211"/>
      <c r="Y562" s="211"/>
      <c r="Z562" s="211"/>
      <c r="AA562" s="21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4"/>
      <c r="BW562" s="214"/>
      <c r="BX562" s="214"/>
      <c r="BY562" s="214"/>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457"/>
      <c r="D563" s="2458"/>
      <c r="E563" s="478"/>
      <c r="F563" s="478"/>
      <c r="G563" s="478"/>
      <c r="H563" s="2457"/>
      <c r="I563" s="2458"/>
      <c r="J563" s="478"/>
      <c r="K563" s="478"/>
      <c r="L563" s="478"/>
      <c r="M563" s="2457"/>
      <c r="N563" s="2458"/>
      <c r="O563" s="478"/>
      <c r="P563" s="478"/>
      <c r="Q563" s="478"/>
      <c r="V563" s="211"/>
      <c r="W563" s="211"/>
      <c r="X563" s="211"/>
      <c r="Y563" s="211"/>
      <c r="Z563" s="211"/>
      <c r="AA563" s="21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4"/>
      <c r="BW563" s="214"/>
      <c r="BX563" s="214"/>
      <c r="BY563" s="214"/>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457"/>
      <c r="D564" s="2458"/>
      <c r="E564" s="478"/>
      <c r="F564" s="478"/>
      <c r="G564" s="478"/>
      <c r="H564" s="2457"/>
      <c r="I564" s="2458"/>
      <c r="J564" s="478"/>
      <c r="K564" s="478"/>
      <c r="L564" s="478"/>
      <c r="M564" s="2457"/>
      <c r="N564" s="2458"/>
      <c r="O564" s="478"/>
      <c r="P564" s="478"/>
      <c r="Q564" s="478"/>
      <c r="V564" s="211"/>
      <c r="W564" s="211"/>
      <c r="X564" s="211"/>
      <c r="Y564" s="211"/>
      <c r="Z564" s="211"/>
      <c r="AA564" s="21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4"/>
      <c r="BW564" s="214"/>
      <c r="BX564" s="214"/>
      <c r="BY564" s="214"/>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457"/>
      <c r="D565" s="2458"/>
      <c r="E565" s="478"/>
      <c r="F565" s="478"/>
      <c r="G565" s="478"/>
      <c r="H565" s="2457"/>
      <c r="I565" s="2458"/>
      <c r="J565" s="478"/>
      <c r="K565" s="478"/>
      <c r="L565" s="478"/>
      <c r="M565" s="2457"/>
      <c r="N565" s="2458"/>
      <c r="O565" s="478"/>
      <c r="P565" s="478"/>
      <c r="Q565" s="478"/>
      <c r="V565" s="211"/>
      <c r="W565" s="211"/>
      <c r="X565" s="211"/>
      <c r="Y565" s="211"/>
      <c r="Z565" s="211"/>
      <c r="AA565" s="21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4"/>
      <c r="BW565" s="214"/>
      <c r="BX565" s="214"/>
      <c r="BY565" s="214"/>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457"/>
      <c r="D566" s="2458"/>
      <c r="E566" s="478"/>
      <c r="F566" s="478"/>
      <c r="G566" s="478"/>
      <c r="H566" s="2457"/>
      <c r="I566" s="2458"/>
      <c r="J566" s="478"/>
      <c r="K566" s="478"/>
      <c r="L566" s="478"/>
      <c r="M566" s="2457"/>
      <c r="N566" s="2458"/>
      <c r="O566" s="478"/>
      <c r="P566" s="478"/>
      <c r="Q566" s="478"/>
      <c r="V566" s="211"/>
      <c r="W566" s="211"/>
      <c r="X566" s="211"/>
      <c r="Y566" s="211"/>
      <c r="Z566" s="211"/>
      <c r="AA566" s="21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4"/>
      <c r="BW566" s="214"/>
      <c r="BX566" s="214"/>
      <c r="BY566" s="214"/>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457"/>
      <c r="D567" s="2458"/>
      <c r="E567" s="478"/>
      <c r="F567" s="478"/>
      <c r="G567" s="478"/>
      <c r="H567" s="2457"/>
      <c r="I567" s="2458"/>
      <c r="J567" s="478"/>
      <c r="K567" s="478"/>
      <c r="L567" s="478"/>
      <c r="M567" s="2457"/>
      <c r="N567" s="2458"/>
      <c r="O567" s="478"/>
      <c r="P567" s="478"/>
      <c r="Q567" s="478"/>
      <c r="V567" s="211"/>
      <c r="W567" s="211"/>
      <c r="X567" s="211"/>
      <c r="Y567" s="211"/>
      <c r="Z567" s="211"/>
      <c r="AA567" s="21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4"/>
      <c r="BW567" s="214"/>
      <c r="BX567" s="214"/>
      <c r="BY567" s="214"/>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457"/>
      <c r="D568" s="2458"/>
      <c r="E568" s="478"/>
      <c r="F568" s="478"/>
      <c r="G568" s="478"/>
      <c r="H568" s="2457"/>
      <c r="I568" s="2458"/>
      <c r="J568" s="478"/>
      <c r="K568" s="478"/>
      <c r="L568" s="478"/>
      <c r="M568" s="2457"/>
      <c r="N568" s="2458"/>
      <c r="O568" s="478"/>
      <c r="P568" s="478"/>
      <c r="Q568" s="478"/>
      <c r="V568" s="211"/>
      <c r="W568" s="211"/>
      <c r="X568" s="211"/>
      <c r="Y568" s="211"/>
      <c r="Z568" s="211"/>
      <c r="AA568" s="21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4"/>
      <c r="BW568" s="214"/>
      <c r="BX568" s="214"/>
      <c r="BY568" s="214"/>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457"/>
      <c r="D569" s="2458"/>
      <c r="E569" s="478"/>
      <c r="F569" s="478"/>
      <c r="G569" s="478"/>
      <c r="H569" s="2457"/>
      <c r="I569" s="2458"/>
      <c r="J569" s="478"/>
      <c r="K569" s="478"/>
      <c r="L569" s="478"/>
      <c r="M569" s="2457"/>
      <c r="N569" s="2458"/>
      <c r="O569" s="478"/>
      <c r="P569" s="478"/>
      <c r="Q569" s="478"/>
      <c r="V569" s="211"/>
      <c r="W569" s="211"/>
      <c r="X569" s="211"/>
      <c r="Y569" s="211"/>
      <c r="Z569" s="211"/>
      <c r="AA569" s="21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4"/>
      <c r="BW569" s="214"/>
      <c r="BX569" s="214"/>
      <c r="BY569" s="214"/>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457"/>
      <c r="D570" s="2458"/>
      <c r="E570" s="478"/>
      <c r="F570" s="478"/>
      <c r="G570" s="478"/>
      <c r="H570" s="2457"/>
      <c r="I570" s="2458"/>
      <c r="J570" s="478"/>
      <c r="K570" s="478"/>
      <c r="L570" s="478"/>
      <c r="M570" s="2457"/>
      <c r="N570" s="2458"/>
      <c r="O570" s="478"/>
      <c r="P570" s="478"/>
      <c r="Q570" s="478"/>
      <c r="V570" s="211"/>
      <c r="W570" s="211"/>
      <c r="X570" s="211"/>
      <c r="Y570" s="211"/>
      <c r="Z570" s="211"/>
      <c r="AA570" s="21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4"/>
      <c r="BW570" s="214"/>
      <c r="BX570" s="214"/>
      <c r="BY570" s="214"/>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457"/>
      <c r="D571" s="2458"/>
      <c r="E571" s="478"/>
      <c r="F571" s="478"/>
      <c r="G571" s="478"/>
      <c r="H571" s="2457"/>
      <c r="I571" s="2458"/>
      <c r="J571" s="478"/>
      <c r="K571" s="478"/>
      <c r="L571" s="478"/>
      <c r="M571" s="2457"/>
      <c r="N571" s="2458"/>
      <c r="O571" s="478"/>
      <c r="P571" s="478"/>
      <c r="Q571" s="478"/>
      <c r="V571" s="211"/>
      <c r="W571" s="211"/>
      <c r="X571" s="211"/>
      <c r="Y571" s="211"/>
      <c r="Z571" s="211"/>
      <c r="AA571" s="21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4"/>
      <c r="BW571" s="214"/>
      <c r="BX571" s="214"/>
      <c r="BY571" s="214"/>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457"/>
      <c r="D572" s="2458"/>
      <c r="E572" s="478"/>
      <c r="F572" s="478"/>
      <c r="G572" s="478"/>
      <c r="H572" s="2457"/>
      <c r="I572" s="2458"/>
      <c r="J572" s="478"/>
      <c r="K572" s="478"/>
      <c r="L572" s="478"/>
      <c r="M572" s="2457"/>
      <c r="N572" s="2458"/>
      <c r="O572" s="478"/>
      <c r="P572" s="478"/>
      <c r="Q572" s="478"/>
      <c r="V572" s="211"/>
      <c r="W572" s="211"/>
      <c r="X572" s="211"/>
      <c r="Y572" s="211"/>
      <c r="Z572" s="211"/>
      <c r="AA572" s="21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4"/>
      <c r="BW572" s="214"/>
      <c r="BX572" s="214"/>
      <c r="BY572" s="214"/>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457"/>
      <c r="D573" s="2458"/>
      <c r="E573" s="478"/>
      <c r="F573" s="478"/>
      <c r="G573" s="478"/>
      <c r="H573" s="2457"/>
      <c r="I573" s="2458"/>
      <c r="J573" s="478"/>
      <c r="K573" s="478"/>
      <c r="L573" s="478"/>
      <c r="M573" s="2457"/>
      <c r="N573" s="2458"/>
      <c r="O573" s="478"/>
      <c r="P573" s="478"/>
      <c r="Q573" s="478"/>
      <c r="V573" s="211"/>
      <c r="W573" s="211"/>
      <c r="X573" s="211"/>
      <c r="Y573" s="211"/>
      <c r="Z573" s="211"/>
      <c r="AA573" s="21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4"/>
      <c r="BW573" s="214"/>
      <c r="BX573" s="214"/>
      <c r="BY573" s="214"/>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457"/>
      <c r="D574" s="2458"/>
      <c r="E574" s="478"/>
      <c r="F574" s="478"/>
      <c r="G574" s="478"/>
      <c r="H574" s="2457"/>
      <c r="I574" s="2458"/>
      <c r="J574" s="478"/>
      <c r="K574" s="478"/>
      <c r="L574" s="478"/>
      <c r="M574" s="2457"/>
      <c r="N574" s="2458"/>
      <c r="O574" s="478"/>
      <c r="P574" s="478"/>
      <c r="Q574" s="478"/>
      <c r="V574" s="211"/>
      <c r="W574" s="211"/>
      <c r="X574" s="211"/>
      <c r="Y574" s="211"/>
      <c r="Z574" s="211"/>
      <c r="AA574" s="21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4"/>
      <c r="BW574" s="214"/>
      <c r="BX574" s="214"/>
      <c r="BY574" s="214"/>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457"/>
      <c r="D575" s="2458"/>
      <c r="E575" s="478"/>
      <c r="F575" s="478"/>
      <c r="G575" s="478"/>
      <c r="H575" s="2457"/>
      <c r="I575" s="2458"/>
      <c r="J575" s="478"/>
      <c r="K575" s="478"/>
      <c r="L575" s="478"/>
      <c r="M575" s="2457"/>
      <c r="N575" s="2458"/>
      <c r="O575" s="478"/>
      <c r="P575" s="478"/>
      <c r="Q575" s="478"/>
      <c r="V575" s="211"/>
      <c r="W575" s="211"/>
      <c r="X575" s="211"/>
      <c r="Y575" s="211"/>
      <c r="Z575" s="211"/>
      <c r="AA575" s="21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4"/>
      <c r="BW575" s="214"/>
      <c r="BX575" s="214"/>
      <c r="BY575" s="214"/>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457"/>
      <c r="D576" s="2458"/>
      <c r="E576" s="478"/>
      <c r="F576" s="478"/>
      <c r="G576" s="478"/>
      <c r="H576" s="2457"/>
      <c r="I576" s="2458"/>
      <c r="J576" s="478"/>
      <c r="K576" s="478"/>
      <c r="L576" s="478"/>
      <c r="M576" s="2457"/>
      <c r="N576" s="2458"/>
      <c r="O576" s="478"/>
      <c r="P576" s="478"/>
      <c r="Q576" s="478"/>
      <c r="V576" s="211"/>
      <c r="W576" s="211"/>
      <c r="X576" s="211"/>
      <c r="Y576" s="211"/>
      <c r="Z576" s="211"/>
      <c r="AA576" s="21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4"/>
      <c r="BW576" s="214"/>
      <c r="BX576" s="214"/>
      <c r="BY576" s="214"/>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457"/>
      <c r="D577" s="2458"/>
      <c r="E577" s="478"/>
      <c r="F577" s="478"/>
      <c r="G577" s="478"/>
      <c r="H577" s="2457"/>
      <c r="I577" s="2458"/>
      <c r="J577" s="478"/>
      <c r="K577" s="478"/>
      <c r="L577" s="478"/>
      <c r="M577" s="2457"/>
      <c r="N577" s="2458"/>
      <c r="O577" s="478"/>
      <c r="P577" s="478"/>
      <c r="Q577" s="478"/>
      <c r="V577" s="211"/>
      <c r="W577" s="211"/>
      <c r="X577" s="211"/>
      <c r="Y577" s="211"/>
      <c r="Z577" s="211"/>
      <c r="AA577" s="21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4"/>
      <c r="BW577" s="214"/>
      <c r="BX577" s="214"/>
      <c r="BY577" s="214"/>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457"/>
      <c r="D578" s="2458"/>
      <c r="E578" s="478"/>
      <c r="F578" s="478"/>
      <c r="G578" s="478"/>
      <c r="H578" s="2457"/>
      <c r="I578" s="2458"/>
      <c r="J578" s="478"/>
      <c r="K578" s="478"/>
      <c r="L578" s="478"/>
      <c r="M578" s="2457"/>
      <c r="N578" s="2458"/>
      <c r="O578" s="478"/>
      <c r="P578" s="478"/>
      <c r="Q578" s="478"/>
      <c r="V578" s="211"/>
      <c r="W578" s="211"/>
      <c r="X578" s="211"/>
      <c r="Y578" s="211"/>
      <c r="Z578" s="211"/>
      <c r="AA578" s="21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4"/>
      <c r="BW578" s="214"/>
      <c r="BX578" s="214"/>
      <c r="BY578" s="214"/>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457"/>
      <c r="D579" s="2458"/>
      <c r="E579" s="478"/>
      <c r="F579" s="478"/>
      <c r="G579" s="478"/>
      <c r="H579" s="2457"/>
      <c r="I579" s="2458"/>
      <c r="J579" s="478"/>
      <c r="K579" s="478"/>
      <c r="L579" s="478"/>
      <c r="M579" s="2457"/>
      <c r="N579" s="2458"/>
      <c r="O579" s="478"/>
      <c r="P579" s="478"/>
      <c r="Q579" s="478"/>
      <c r="V579" s="211"/>
      <c r="W579" s="211"/>
      <c r="X579" s="211"/>
      <c r="Y579" s="211"/>
      <c r="Z579" s="211"/>
      <c r="AA579" s="21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4"/>
      <c r="BW579" s="214"/>
      <c r="BX579" s="214"/>
      <c r="BY579" s="214"/>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457"/>
      <c r="D580" s="2458"/>
      <c r="E580" s="478"/>
      <c r="F580" s="478"/>
      <c r="G580" s="478"/>
      <c r="H580" s="2457"/>
      <c r="I580" s="2458"/>
      <c r="J580" s="478"/>
      <c r="K580" s="478"/>
      <c r="L580" s="478"/>
      <c r="M580" s="2457"/>
      <c r="N580" s="2458"/>
      <c r="O580" s="478"/>
      <c r="P580" s="478"/>
      <c r="Q580" s="478"/>
      <c r="V580" s="211"/>
      <c r="W580" s="211"/>
      <c r="X580" s="211"/>
      <c r="Y580" s="211"/>
      <c r="Z580" s="211"/>
      <c r="AA580" s="21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4"/>
      <c r="BW580" s="214"/>
      <c r="BX580" s="214"/>
      <c r="BY580" s="214"/>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457"/>
      <c r="D581" s="2458"/>
      <c r="E581" s="478"/>
      <c r="F581" s="478"/>
      <c r="G581" s="478"/>
      <c r="H581" s="2457"/>
      <c r="I581" s="2458"/>
      <c r="J581" s="478"/>
      <c r="K581" s="478"/>
      <c r="L581" s="478"/>
      <c r="M581" s="2457"/>
      <c r="N581" s="2458"/>
      <c r="O581" s="478"/>
      <c r="P581" s="478"/>
      <c r="Q581" s="478"/>
      <c r="V581" s="211"/>
      <c r="W581" s="211"/>
      <c r="X581" s="211"/>
      <c r="Y581" s="211"/>
      <c r="Z581" s="211"/>
      <c r="AA581" s="21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4"/>
      <c r="BW581" s="214"/>
      <c r="BX581" s="214"/>
      <c r="BY581" s="214"/>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457"/>
      <c r="D582" s="2458"/>
      <c r="E582" s="478"/>
      <c r="F582" s="478"/>
      <c r="G582" s="478"/>
      <c r="H582" s="2457"/>
      <c r="I582" s="2458"/>
      <c r="J582" s="478"/>
      <c r="K582" s="478"/>
      <c r="L582" s="478"/>
      <c r="M582" s="2457"/>
      <c r="N582" s="2458"/>
      <c r="O582" s="478"/>
      <c r="P582" s="478"/>
      <c r="Q582" s="478"/>
      <c r="V582" s="211"/>
      <c r="W582" s="211"/>
      <c r="X582" s="211"/>
      <c r="Y582" s="211"/>
      <c r="Z582" s="211"/>
      <c r="AA582" s="21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4"/>
      <c r="BW582" s="214"/>
      <c r="BX582" s="214"/>
      <c r="BY582" s="214"/>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457"/>
      <c r="D583" s="2458"/>
      <c r="E583" s="478"/>
      <c r="F583" s="478"/>
      <c r="G583" s="478"/>
      <c r="H583" s="2457"/>
      <c r="I583" s="2458"/>
      <c r="J583" s="478"/>
      <c r="K583" s="478"/>
      <c r="L583" s="478"/>
      <c r="M583" s="2457"/>
      <c r="N583" s="2458"/>
      <c r="O583" s="478"/>
      <c r="P583" s="478"/>
      <c r="Q583" s="478"/>
      <c r="V583" s="211"/>
      <c r="W583" s="211"/>
      <c r="X583" s="211"/>
      <c r="Y583" s="211"/>
      <c r="Z583" s="211"/>
      <c r="AA583" s="21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4"/>
      <c r="BW583" s="214"/>
      <c r="BX583" s="214"/>
      <c r="BY583" s="214"/>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457"/>
      <c r="D584" s="2458"/>
      <c r="E584" s="478"/>
      <c r="F584" s="478"/>
      <c r="G584" s="478"/>
      <c r="H584" s="2457"/>
      <c r="I584" s="2458"/>
      <c r="J584" s="478"/>
      <c r="K584" s="478"/>
      <c r="L584" s="478"/>
      <c r="M584" s="2457"/>
      <c r="N584" s="2458"/>
      <c r="O584" s="478"/>
      <c r="P584" s="478"/>
      <c r="Q584" s="478"/>
      <c r="V584" s="211"/>
      <c r="W584" s="211"/>
      <c r="X584" s="211"/>
      <c r="Y584" s="211"/>
      <c r="Z584" s="211"/>
      <c r="AA584" s="21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4"/>
      <c r="BW584" s="214"/>
      <c r="BX584" s="214"/>
      <c r="BY584" s="214"/>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457"/>
      <c r="D585" s="2458"/>
      <c r="E585" s="478"/>
      <c r="F585" s="478"/>
      <c r="G585" s="478"/>
      <c r="H585" s="2457"/>
      <c r="I585" s="2458"/>
      <c r="J585" s="478"/>
      <c r="K585" s="478"/>
      <c r="L585" s="478"/>
      <c r="M585" s="2457"/>
      <c r="N585" s="2458"/>
      <c r="O585" s="478"/>
      <c r="P585" s="478"/>
      <c r="Q585" s="478"/>
      <c r="V585" s="211"/>
      <c r="W585" s="211"/>
      <c r="X585" s="211"/>
      <c r="Y585" s="211"/>
      <c r="Z585" s="211"/>
      <c r="AA585" s="21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4"/>
      <c r="BW585" s="214"/>
      <c r="BX585" s="214"/>
      <c r="BY585" s="214"/>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457"/>
      <c r="D586" s="2458"/>
      <c r="E586" s="478"/>
      <c r="F586" s="478"/>
      <c r="G586" s="478"/>
      <c r="H586" s="2457"/>
      <c r="I586" s="2458"/>
      <c r="J586" s="478"/>
      <c r="K586" s="478"/>
      <c r="L586" s="478"/>
      <c r="M586" s="2457"/>
      <c r="N586" s="2458"/>
      <c r="O586" s="478"/>
      <c r="P586" s="478"/>
      <c r="Q586" s="478"/>
      <c r="V586" s="211"/>
      <c r="W586" s="211"/>
      <c r="X586" s="211"/>
      <c r="Y586" s="211"/>
      <c r="Z586" s="211"/>
      <c r="AA586" s="21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4"/>
      <c r="BW586" s="214"/>
      <c r="BX586" s="214"/>
      <c r="BY586" s="214"/>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457"/>
      <c r="D587" s="2458"/>
      <c r="E587" s="478"/>
      <c r="F587" s="478"/>
      <c r="G587" s="478"/>
      <c r="H587" s="2457"/>
      <c r="I587" s="2458"/>
      <c r="J587" s="478"/>
      <c r="K587" s="478"/>
      <c r="L587" s="478"/>
      <c r="M587" s="2457"/>
      <c r="N587" s="2458"/>
      <c r="O587" s="478"/>
      <c r="P587" s="478"/>
      <c r="Q587" s="478"/>
      <c r="V587" s="211"/>
      <c r="W587" s="211"/>
      <c r="X587" s="211"/>
      <c r="Y587" s="211"/>
      <c r="Z587" s="211"/>
      <c r="AA587" s="21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4"/>
      <c r="BW587" s="214"/>
      <c r="BX587" s="214"/>
      <c r="BY587" s="214"/>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457"/>
      <c r="D588" s="2458"/>
      <c r="E588" s="478"/>
      <c r="F588" s="478"/>
      <c r="G588" s="478"/>
      <c r="H588" s="2457"/>
      <c r="I588" s="2458"/>
      <c r="J588" s="478"/>
      <c r="K588" s="478"/>
      <c r="L588" s="478"/>
      <c r="M588" s="2457"/>
      <c r="N588" s="2458"/>
      <c r="O588" s="478"/>
      <c r="P588" s="478"/>
      <c r="Q588" s="478"/>
      <c r="V588" s="211"/>
      <c r="W588" s="211"/>
      <c r="X588" s="211"/>
      <c r="Y588" s="211"/>
      <c r="Z588" s="211"/>
      <c r="AA588" s="21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4"/>
      <c r="BW588" s="214"/>
      <c r="BX588" s="214"/>
      <c r="BY588" s="214"/>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457"/>
      <c r="D589" s="2458"/>
      <c r="E589" s="478"/>
      <c r="F589" s="478"/>
      <c r="G589" s="478"/>
      <c r="H589" s="2457"/>
      <c r="I589" s="2458"/>
      <c r="J589" s="478"/>
      <c r="K589" s="478"/>
      <c r="L589" s="478"/>
      <c r="M589" s="2457"/>
      <c r="N589" s="2458"/>
      <c r="O589" s="478"/>
      <c r="P589" s="478"/>
      <c r="Q589" s="478"/>
      <c r="V589" s="211"/>
      <c r="W589" s="211"/>
      <c r="X589" s="211"/>
      <c r="Y589" s="211"/>
      <c r="Z589" s="211"/>
      <c r="AA589" s="21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4"/>
      <c r="BW589" s="214"/>
      <c r="BX589" s="214"/>
      <c r="BY589" s="214"/>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457"/>
      <c r="D590" s="2458"/>
      <c r="E590" s="478"/>
      <c r="F590" s="478"/>
      <c r="G590" s="478"/>
      <c r="H590" s="2457"/>
      <c r="I590" s="2458"/>
      <c r="J590" s="478"/>
      <c r="K590" s="478"/>
      <c r="L590" s="478"/>
      <c r="M590" s="2457"/>
      <c r="N590" s="2458"/>
      <c r="O590" s="478"/>
      <c r="P590" s="478"/>
      <c r="Q590" s="478"/>
      <c r="V590" s="211"/>
      <c r="W590" s="211"/>
      <c r="X590" s="211"/>
      <c r="Y590" s="211"/>
      <c r="Z590" s="211"/>
      <c r="AA590" s="21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4"/>
      <c r="BW590" s="214"/>
      <c r="BX590" s="214"/>
      <c r="BY590" s="214"/>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457"/>
      <c r="D591" s="2458"/>
      <c r="E591" s="478"/>
      <c r="F591" s="478"/>
      <c r="G591" s="478"/>
      <c r="H591" s="2457"/>
      <c r="I591" s="2458"/>
      <c r="J591" s="478"/>
      <c r="K591" s="478"/>
      <c r="L591" s="478"/>
      <c r="M591" s="2457"/>
      <c r="N591" s="2458"/>
      <c r="O591" s="478"/>
      <c r="P591" s="478"/>
      <c r="Q591" s="478"/>
      <c r="V591" s="211"/>
      <c r="W591" s="211"/>
      <c r="X591" s="211"/>
      <c r="Y591" s="211"/>
      <c r="Z591" s="211"/>
      <c r="AA591" s="21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4"/>
      <c r="BW591" s="214"/>
      <c r="BX591" s="214"/>
      <c r="BY591" s="214"/>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457"/>
      <c r="D592" s="2458"/>
      <c r="E592" s="478"/>
      <c r="F592" s="478"/>
      <c r="G592" s="478"/>
      <c r="H592" s="2457"/>
      <c r="I592" s="2458"/>
      <c r="J592" s="478"/>
      <c r="K592" s="478"/>
      <c r="L592" s="478"/>
      <c r="M592" s="2457"/>
      <c r="N592" s="2458"/>
      <c r="O592" s="478"/>
      <c r="P592" s="478"/>
      <c r="Q592" s="478"/>
      <c r="V592" s="211"/>
      <c r="W592" s="211"/>
      <c r="X592" s="211"/>
      <c r="Y592" s="211"/>
      <c r="Z592" s="211"/>
      <c r="AA592" s="21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4"/>
      <c r="BW592" s="214"/>
      <c r="BX592" s="214"/>
      <c r="BY592" s="214"/>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457"/>
      <c r="D593" s="2458"/>
      <c r="E593" s="478"/>
      <c r="F593" s="478"/>
      <c r="G593" s="478"/>
      <c r="H593" s="2457"/>
      <c r="I593" s="2458"/>
      <c r="J593" s="478"/>
      <c r="K593" s="478"/>
      <c r="L593" s="478"/>
      <c r="M593" s="2457"/>
      <c r="N593" s="2458"/>
      <c r="O593" s="478"/>
      <c r="P593" s="478"/>
      <c r="Q593" s="478"/>
      <c r="V593" s="211"/>
      <c r="W593" s="211"/>
      <c r="X593" s="211"/>
      <c r="Y593" s="211"/>
      <c r="Z593" s="211"/>
      <c r="AA593" s="21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4"/>
      <c r="BW593" s="214"/>
      <c r="BX593" s="214"/>
      <c r="BY593" s="214"/>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457"/>
      <c r="D594" s="2458"/>
      <c r="E594" s="478"/>
      <c r="F594" s="478"/>
      <c r="G594" s="478"/>
      <c r="H594" s="2457"/>
      <c r="I594" s="2458"/>
      <c r="J594" s="478"/>
      <c r="K594" s="478"/>
      <c r="L594" s="478"/>
      <c r="M594" s="2457"/>
      <c r="N594" s="2458"/>
      <c r="O594" s="478"/>
      <c r="P594" s="478"/>
      <c r="Q594" s="478"/>
      <c r="V594" s="211"/>
      <c r="W594" s="211"/>
      <c r="X594" s="211"/>
      <c r="Y594" s="211"/>
      <c r="Z594" s="211"/>
      <c r="AA594" s="21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4"/>
      <c r="BW594" s="214"/>
      <c r="BX594" s="214"/>
      <c r="BY594" s="214"/>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457"/>
      <c r="D595" s="2458"/>
      <c r="E595" s="478"/>
      <c r="F595" s="478"/>
      <c r="G595" s="478"/>
      <c r="H595" s="2457"/>
      <c r="I595" s="2458"/>
      <c r="J595" s="478"/>
      <c r="K595" s="478"/>
      <c r="L595" s="478"/>
      <c r="M595" s="2457"/>
      <c r="N595" s="2458"/>
      <c r="O595" s="478"/>
      <c r="P595" s="478"/>
      <c r="Q595" s="478"/>
      <c r="V595" s="211"/>
      <c r="W595" s="211"/>
      <c r="X595" s="211"/>
      <c r="Y595" s="211"/>
      <c r="Z595" s="211"/>
      <c r="AA595" s="21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4"/>
      <c r="BW595" s="214"/>
      <c r="BX595" s="214"/>
      <c r="BY595" s="214"/>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457"/>
      <c r="D596" s="2458"/>
      <c r="E596" s="478"/>
      <c r="F596" s="478"/>
      <c r="G596" s="478"/>
      <c r="H596" s="2457"/>
      <c r="I596" s="2458"/>
      <c r="J596" s="478"/>
      <c r="K596" s="478"/>
      <c r="L596" s="478"/>
      <c r="M596" s="2457"/>
      <c r="N596" s="2458"/>
      <c r="O596" s="478"/>
      <c r="P596" s="478"/>
      <c r="Q596" s="478"/>
      <c r="V596" s="211"/>
      <c r="W596" s="211"/>
      <c r="X596" s="211"/>
      <c r="Y596" s="211"/>
      <c r="Z596" s="211"/>
      <c r="AA596" s="21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4"/>
      <c r="BW596" s="214"/>
      <c r="BX596" s="214"/>
      <c r="BY596" s="214"/>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457"/>
      <c r="D597" s="2458"/>
      <c r="E597" s="478"/>
      <c r="F597" s="478"/>
      <c r="G597" s="478"/>
      <c r="H597" s="2457"/>
      <c r="I597" s="2458"/>
      <c r="J597" s="478"/>
      <c r="K597" s="478"/>
      <c r="L597" s="478"/>
      <c r="M597" s="2457"/>
      <c r="N597" s="2458"/>
      <c r="O597" s="478"/>
      <c r="P597" s="478"/>
      <c r="Q597" s="478"/>
      <c r="V597" s="211"/>
      <c r="W597" s="211"/>
      <c r="X597" s="211"/>
      <c r="Y597" s="211"/>
      <c r="Z597" s="211"/>
      <c r="AA597" s="21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4"/>
      <c r="BW597" s="214"/>
      <c r="BX597" s="214"/>
      <c r="BY597" s="214"/>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457"/>
      <c r="D598" s="2458"/>
      <c r="E598" s="478"/>
      <c r="F598" s="478"/>
      <c r="G598" s="478"/>
      <c r="H598" s="2457"/>
      <c r="I598" s="2458"/>
      <c r="J598" s="478"/>
      <c r="K598" s="478"/>
      <c r="L598" s="478"/>
      <c r="M598" s="2457"/>
      <c r="N598" s="2458"/>
      <c r="O598" s="478"/>
      <c r="P598" s="478"/>
      <c r="Q598" s="478"/>
      <c r="V598" s="211"/>
      <c r="W598" s="211"/>
      <c r="X598" s="211"/>
      <c r="Y598" s="211"/>
      <c r="Z598" s="211"/>
      <c r="AA598" s="21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4"/>
      <c r="BW598" s="214"/>
      <c r="BX598" s="214"/>
      <c r="BY598" s="214"/>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457"/>
      <c r="D599" s="2458"/>
      <c r="E599" s="478"/>
      <c r="F599" s="478"/>
      <c r="G599" s="478"/>
      <c r="H599" s="2457"/>
      <c r="I599" s="2458"/>
      <c r="J599" s="478"/>
      <c r="K599" s="478"/>
      <c r="L599" s="478"/>
      <c r="M599" s="2457"/>
      <c r="N599" s="2458"/>
      <c r="O599" s="478"/>
      <c r="P599" s="478"/>
      <c r="Q599" s="478"/>
      <c r="V599" s="211"/>
      <c r="W599" s="211"/>
      <c r="X599" s="211"/>
      <c r="Y599" s="211"/>
      <c r="Z599" s="211"/>
      <c r="AA599" s="21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4"/>
      <c r="BW599" s="214"/>
      <c r="BX599" s="214"/>
      <c r="BY599" s="214"/>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457"/>
      <c r="D600" s="2458"/>
      <c r="E600" s="478"/>
      <c r="F600" s="478"/>
      <c r="G600" s="478"/>
      <c r="H600" s="2457"/>
      <c r="I600" s="2458"/>
      <c r="J600" s="478"/>
      <c r="K600" s="478"/>
      <c r="L600" s="478"/>
      <c r="M600" s="2457"/>
      <c r="N600" s="2458"/>
      <c r="O600" s="478"/>
      <c r="P600" s="478"/>
      <c r="Q600" s="478"/>
      <c r="V600" s="211"/>
      <c r="W600" s="211"/>
      <c r="X600" s="211"/>
      <c r="Y600" s="211"/>
      <c r="Z600" s="211"/>
      <c r="AA600" s="21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4"/>
      <c r="BW600" s="214"/>
      <c r="BX600" s="214"/>
      <c r="BY600" s="214"/>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457"/>
      <c r="D601" s="2458"/>
      <c r="E601" s="478"/>
      <c r="F601" s="478"/>
      <c r="G601" s="478"/>
      <c r="H601" s="2457"/>
      <c r="I601" s="2458"/>
      <c r="J601" s="478"/>
      <c r="K601" s="478"/>
      <c r="L601" s="478"/>
      <c r="M601" s="2457"/>
      <c r="N601" s="2458"/>
      <c r="O601" s="478"/>
      <c r="P601" s="478"/>
      <c r="Q601" s="478"/>
      <c r="V601" s="211"/>
      <c r="W601" s="211"/>
      <c r="X601" s="211"/>
      <c r="Y601" s="211"/>
      <c r="Z601" s="211"/>
      <c r="AA601" s="21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4"/>
      <c r="BW601" s="214"/>
      <c r="BX601" s="214"/>
      <c r="BY601" s="214"/>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457"/>
      <c r="D602" s="2458"/>
      <c r="E602" s="478"/>
      <c r="F602" s="478"/>
      <c r="G602" s="478"/>
      <c r="H602" s="2457"/>
      <c r="I602" s="2458"/>
      <c r="J602" s="478"/>
      <c r="K602" s="478"/>
      <c r="L602" s="478"/>
      <c r="M602" s="2457"/>
      <c r="N602" s="2458"/>
      <c r="O602" s="478"/>
      <c r="P602" s="478"/>
      <c r="Q602" s="478"/>
      <c r="V602" s="211"/>
      <c r="W602" s="211"/>
      <c r="X602" s="211"/>
      <c r="Y602" s="211"/>
      <c r="Z602" s="211"/>
      <c r="AA602" s="21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4"/>
      <c r="BW602" s="214"/>
      <c r="BX602" s="214"/>
      <c r="BY602" s="214"/>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457"/>
      <c r="D603" s="2458"/>
      <c r="E603" s="478"/>
      <c r="F603" s="478"/>
      <c r="G603" s="478"/>
      <c r="H603" s="2457"/>
      <c r="I603" s="2458"/>
      <c r="J603" s="478"/>
      <c r="K603" s="478"/>
      <c r="L603" s="478"/>
      <c r="M603" s="2457"/>
      <c r="N603" s="2458"/>
      <c r="O603" s="478"/>
      <c r="P603" s="478"/>
      <c r="Q603" s="478"/>
      <c r="V603" s="211"/>
      <c r="W603" s="211"/>
      <c r="X603" s="211"/>
      <c r="Y603" s="211"/>
      <c r="Z603" s="211"/>
      <c r="AA603" s="21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4"/>
      <c r="BW603" s="214"/>
      <c r="BX603" s="214"/>
      <c r="BY603" s="214"/>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457"/>
      <c r="D604" s="2458"/>
      <c r="E604" s="478"/>
      <c r="F604" s="478"/>
      <c r="G604" s="478"/>
      <c r="H604" s="2457"/>
      <c r="I604" s="2458"/>
      <c r="J604" s="478"/>
      <c r="K604" s="478"/>
      <c r="L604" s="478"/>
      <c r="M604" s="2457"/>
      <c r="N604" s="2458"/>
      <c r="O604" s="478"/>
      <c r="P604" s="478"/>
      <c r="Q604" s="478"/>
      <c r="V604" s="211"/>
      <c r="W604" s="211"/>
      <c r="X604" s="211"/>
      <c r="Y604" s="211"/>
      <c r="Z604" s="211"/>
      <c r="AA604" s="21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457"/>
      <c r="D605" s="2458"/>
      <c r="E605" s="478"/>
      <c r="F605" s="478"/>
      <c r="G605" s="478"/>
      <c r="H605" s="2457"/>
      <c r="I605" s="2458"/>
      <c r="J605" s="478"/>
      <c r="K605" s="478"/>
      <c r="L605" s="478"/>
      <c r="M605" s="2457"/>
      <c r="N605" s="2458"/>
      <c r="O605" s="478"/>
      <c r="P605" s="478"/>
      <c r="Q605" s="478"/>
      <c r="V605" s="211"/>
      <c r="W605" s="211"/>
      <c r="X605" s="211"/>
      <c r="Y605" s="211"/>
      <c r="Z605" s="211"/>
      <c r="AA605" s="21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457"/>
      <c r="D606" s="2458"/>
      <c r="E606" s="478"/>
      <c r="F606" s="478"/>
      <c r="G606" s="478"/>
      <c r="H606" s="2457"/>
      <c r="I606" s="2458"/>
      <c r="J606" s="478"/>
      <c r="K606" s="478"/>
      <c r="L606" s="478"/>
      <c r="M606" s="2457"/>
      <c r="N606" s="2458"/>
      <c r="O606" s="478"/>
      <c r="P606" s="478"/>
      <c r="Q606" s="478"/>
      <c r="V606" s="211"/>
      <c r="W606" s="211"/>
      <c r="X606" s="211"/>
      <c r="Y606" s="211"/>
      <c r="Z606" s="211"/>
      <c r="AA606" s="21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457"/>
      <c r="D607" s="2458"/>
      <c r="E607" s="478"/>
      <c r="F607" s="478"/>
      <c r="G607" s="478"/>
      <c r="H607" s="2457"/>
      <c r="I607" s="2458"/>
      <c r="J607" s="478"/>
      <c r="K607" s="478"/>
      <c r="L607" s="478"/>
      <c r="M607" s="2457"/>
      <c r="N607" s="2458"/>
      <c r="O607" s="478"/>
      <c r="P607" s="478"/>
      <c r="Q607" s="478"/>
      <c r="V607" s="211"/>
      <c r="W607" s="211"/>
      <c r="X607" s="211"/>
      <c r="Y607" s="211"/>
      <c r="Z607" s="211"/>
      <c r="AA607" s="21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457"/>
      <c r="D608" s="2458"/>
      <c r="E608" s="478"/>
      <c r="F608" s="478"/>
      <c r="G608" s="478"/>
      <c r="H608" s="2457"/>
      <c r="I608" s="2458"/>
      <c r="J608" s="478"/>
      <c r="K608" s="478"/>
      <c r="L608" s="478"/>
      <c r="M608" s="2457"/>
      <c r="N608" s="2458"/>
      <c r="O608" s="478"/>
      <c r="P608" s="478"/>
      <c r="Q608" s="478"/>
      <c r="V608" s="211"/>
      <c r="W608" s="211"/>
      <c r="X608" s="211"/>
      <c r="Y608" s="211"/>
      <c r="Z608" s="211"/>
      <c r="AA608" s="21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457"/>
      <c r="D609" s="2458"/>
      <c r="E609" s="478"/>
      <c r="F609" s="478"/>
      <c r="G609" s="478"/>
      <c r="H609" s="2457"/>
      <c r="I609" s="2458"/>
      <c r="J609" s="478"/>
      <c r="K609" s="478"/>
      <c r="L609" s="478"/>
      <c r="M609" s="2457"/>
      <c r="N609" s="2458"/>
      <c r="O609" s="478"/>
      <c r="P609" s="478"/>
      <c r="Q609" s="478"/>
      <c r="V609" s="211"/>
      <c r="W609" s="211"/>
      <c r="X609" s="211"/>
      <c r="Y609" s="211"/>
      <c r="Z609" s="211"/>
      <c r="AA609" s="21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457"/>
      <c r="D610" s="2458"/>
      <c r="E610" s="478"/>
      <c r="F610" s="478"/>
      <c r="G610" s="478"/>
      <c r="H610" s="2457"/>
      <c r="I610" s="2458"/>
      <c r="J610" s="478"/>
      <c r="K610" s="478"/>
      <c r="L610" s="478"/>
      <c r="M610" s="2457"/>
      <c r="N610" s="2458"/>
      <c r="O610" s="478"/>
      <c r="P610" s="478"/>
      <c r="Q610" s="478"/>
      <c r="V610" s="211"/>
      <c r="W610" s="211"/>
      <c r="X610" s="211"/>
      <c r="Y610" s="211"/>
      <c r="Z610" s="211"/>
      <c r="AA610" s="21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457"/>
      <c r="D611" s="2458"/>
      <c r="E611" s="478"/>
      <c r="F611" s="478"/>
      <c r="G611" s="478"/>
      <c r="H611" s="2457"/>
      <c r="I611" s="2458"/>
      <c r="J611" s="478"/>
      <c r="K611" s="478"/>
      <c r="L611" s="478"/>
      <c r="M611" s="2457"/>
      <c r="N611" s="2458"/>
      <c r="O611" s="478"/>
      <c r="P611" s="478"/>
      <c r="Q611" s="478"/>
      <c r="V611" s="211"/>
      <c r="W611" s="211"/>
      <c r="X611" s="211"/>
      <c r="Y611" s="211"/>
      <c r="Z611" s="211"/>
      <c r="AA611" s="21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457"/>
      <c r="D612" s="2458"/>
      <c r="E612" s="478"/>
      <c r="F612" s="478"/>
      <c r="G612" s="478"/>
      <c r="H612" s="2457"/>
      <c r="I612" s="2458"/>
      <c r="J612" s="478"/>
      <c r="K612" s="478"/>
      <c r="L612" s="478"/>
      <c r="M612" s="2457"/>
      <c r="N612" s="2458"/>
      <c r="O612" s="478"/>
      <c r="P612" s="478"/>
      <c r="Q612" s="478"/>
      <c r="V612" s="211"/>
      <c r="W612" s="211"/>
      <c r="X612" s="211"/>
      <c r="Y612" s="211"/>
      <c r="Z612" s="211"/>
      <c r="AA612" s="21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457"/>
      <c r="D613" s="2458"/>
      <c r="E613" s="478"/>
      <c r="F613" s="478"/>
      <c r="G613" s="478"/>
      <c r="H613" s="2457"/>
      <c r="I613" s="2458"/>
      <c r="J613" s="478"/>
      <c r="K613" s="478"/>
      <c r="L613" s="478"/>
      <c r="M613" s="2457"/>
      <c r="N613" s="2458"/>
      <c r="O613" s="478"/>
      <c r="P613" s="478"/>
      <c r="Q613" s="478"/>
      <c r="V613" s="211"/>
      <c r="W613" s="211"/>
      <c r="X613" s="211"/>
      <c r="Y613" s="211"/>
      <c r="Z613" s="211"/>
      <c r="AA613" s="21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457"/>
      <c r="D614" s="2458"/>
      <c r="E614" s="478"/>
      <c r="F614" s="478"/>
      <c r="G614" s="478"/>
      <c r="H614" s="2457"/>
      <c r="I614" s="2458"/>
      <c r="J614" s="478"/>
      <c r="K614" s="478"/>
      <c r="L614" s="478"/>
      <c r="M614" s="2457"/>
      <c r="N614" s="2458"/>
      <c r="O614" s="478"/>
      <c r="P614" s="478"/>
      <c r="Q614" s="478"/>
      <c r="V614" s="211"/>
      <c r="W614" s="211"/>
      <c r="X614" s="211"/>
      <c r="Y614" s="211"/>
      <c r="Z614" s="211"/>
      <c r="AA614" s="21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457"/>
      <c r="D615" s="2458"/>
      <c r="E615" s="478"/>
      <c r="F615" s="478"/>
      <c r="G615" s="478"/>
      <c r="H615" s="2457"/>
      <c r="I615" s="2458"/>
      <c r="J615" s="478"/>
      <c r="K615" s="478"/>
      <c r="L615" s="478"/>
      <c r="M615" s="2457"/>
      <c r="N615" s="2458"/>
      <c r="O615" s="478"/>
      <c r="P615" s="478"/>
      <c r="Q615" s="478"/>
      <c r="V615" s="211"/>
      <c r="W615" s="211"/>
      <c r="X615" s="211"/>
      <c r="Y615" s="211"/>
      <c r="Z615" s="211"/>
      <c r="AA615" s="21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457"/>
      <c r="D616" s="2458"/>
      <c r="E616" s="478"/>
      <c r="F616" s="478"/>
      <c r="G616" s="478"/>
      <c r="H616" s="2457"/>
      <c r="I616" s="2458"/>
      <c r="J616" s="478"/>
      <c r="K616" s="478"/>
      <c r="L616" s="478"/>
      <c r="M616" s="2457"/>
      <c r="N616" s="2458"/>
      <c r="O616" s="478"/>
      <c r="P616" s="478"/>
      <c r="Q616" s="478"/>
      <c r="V616" s="211"/>
      <c r="W616" s="211"/>
      <c r="X616" s="211"/>
      <c r="Y616" s="211"/>
      <c r="Z616" s="211"/>
      <c r="AA616" s="21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457"/>
      <c r="D617" s="2458"/>
      <c r="E617" s="478"/>
      <c r="F617" s="478"/>
      <c r="G617" s="478"/>
      <c r="H617" s="2457"/>
      <c r="I617" s="2458"/>
      <c r="J617" s="478"/>
      <c r="K617" s="478"/>
      <c r="L617" s="478"/>
      <c r="M617" s="2457"/>
      <c r="N617" s="2458"/>
      <c r="O617" s="478"/>
      <c r="P617" s="478"/>
      <c r="Q617" s="478"/>
      <c r="V617" s="211"/>
      <c r="W617" s="211"/>
      <c r="X617" s="211"/>
      <c r="Y617" s="211"/>
      <c r="Z617" s="211"/>
      <c r="AA617" s="21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457"/>
      <c r="D618" s="2458"/>
      <c r="E618" s="478"/>
      <c r="F618" s="478"/>
      <c r="G618" s="478"/>
      <c r="H618" s="2457"/>
      <c r="I618" s="2458"/>
      <c r="J618" s="478"/>
      <c r="K618" s="478"/>
      <c r="L618" s="478"/>
      <c r="M618" s="2457"/>
      <c r="N618" s="2458"/>
      <c r="O618" s="478"/>
      <c r="P618" s="478"/>
      <c r="Q618" s="478"/>
      <c r="V618" s="211"/>
      <c r="W618" s="211"/>
      <c r="X618" s="211"/>
      <c r="Y618" s="211"/>
      <c r="Z618" s="211"/>
      <c r="AA618" s="21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457"/>
      <c r="D619" s="2458"/>
      <c r="E619" s="478"/>
      <c r="F619" s="478"/>
      <c r="G619" s="478"/>
      <c r="H619" s="2457"/>
      <c r="I619" s="2458"/>
      <c r="J619" s="478"/>
      <c r="K619" s="478"/>
      <c r="L619" s="478"/>
      <c r="M619" s="2457"/>
      <c r="N619" s="2458"/>
      <c r="O619" s="478"/>
      <c r="P619" s="478"/>
      <c r="Q619" s="478"/>
      <c r="V619" s="211"/>
      <c r="W619" s="211"/>
      <c r="X619" s="211"/>
      <c r="Y619" s="211"/>
      <c r="Z619" s="211"/>
      <c r="AA619" s="21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457"/>
      <c r="D620" s="2458"/>
      <c r="E620" s="478"/>
      <c r="F620" s="478"/>
      <c r="G620" s="478"/>
      <c r="H620" s="2457"/>
      <c r="I620" s="2458"/>
      <c r="J620" s="478"/>
      <c r="K620" s="478"/>
      <c r="L620" s="478"/>
      <c r="M620" s="2457"/>
      <c r="N620" s="2458"/>
      <c r="O620" s="478"/>
      <c r="P620" s="478"/>
      <c r="Q620" s="478"/>
      <c r="V620" s="211"/>
      <c r="W620" s="211"/>
      <c r="X620" s="211"/>
      <c r="Y620" s="211"/>
      <c r="Z620" s="211"/>
      <c r="AA620" s="21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457"/>
      <c r="D621" s="2458"/>
      <c r="E621" s="478"/>
      <c r="F621" s="478"/>
      <c r="G621" s="478"/>
      <c r="H621" s="2457"/>
      <c r="I621" s="2458"/>
      <c r="J621" s="478"/>
      <c r="K621" s="478"/>
      <c r="L621" s="478"/>
      <c r="M621" s="2457"/>
      <c r="N621" s="2458"/>
      <c r="O621" s="478"/>
      <c r="P621" s="478"/>
      <c r="Q621" s="478"/>
      <c r="V621" s="211"/>
      <c r="W621" s="211"/>
      <c r="X621" s="211"/>
      <c r="Y621" s="211"/>
      <c r="Z621" s="211"/>
      <c r="AA621" s="21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457"/>
      <c r="D622" s="2458"/>
      <c r="E622" s="478"/>
      <c r="F622" s="478"/>
      <c r="G622" s="478"/>
      <c r="H622" s="2457"/>
      <c r="I622" s="2458"/>
      <c r="J622" s="478"/>
      <c r="K622" s="478"/>
      <c r="L622" s="478"/>
      <c r="M622" s="2457"/>
      <c r="N622" s="2458"/>
      <c r="O622" s="478"/>
      <c r="P622" s="478"/>
      <c r="Q622" s="478"/>
      <c r="V622" s="211"/>
      <c r="W622" s="211"/>
      <c r="X622" s="211"/>
      <c r="Y622" s="211"/>
      <c r="Z622" s="211"/>
      <c r="AA622" s="21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457"/>
      <c r="D623" s="2458"/>
      <c r="E623" s="478"/>
      <c r="F623" s="478"/>
      <c r="G623" s="478"/>
      <c r="H623" s="2457"/>
      <c r="I623" s="2458"/>
      <c r="J623" s="478"/>
      <c r="K623" s="478"/>
      <c r="L623" s="478"/>
      <c r="M623" s="2457"/>
      <c r="N623" s="2458"/>
      <c r="O623" s="478"/>
      <c r="P623" s="478"/>
      <c r="Q623" s="478"/>
      <c r="V623" s="211"/>
      <c r="W623" s="211"/>
      <c r="X623" s="211"/>
      <c r="Y623" s="211"/>
      <c r="Z623" s="211"/>
      <c r="AA623" s="21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457"/>
      <c r="D624" s="2458"/>
      <c r="E624" s="478"/>
      <c r="F624" s="478"/>
      <c r="G624" s="478"/>
      <c r="H624" s="2457"/>
      <c r="I624" s="2458"/>
      <c r="J624" s="478"/>
      <c r="K624" s="478"/>
      <c r="L624" s="478"/>
      <c r="M624" s="2457"/>
      <c r="N624" s="2458"/>
      <c r="O624" s="478"/>
      <c r="P624" s="478"/>
      <c r="Q624" s="478"/>
      <c r="V624" s="211"/>
      <c r="W624" s="211"/>
      <c r="X624" s="211"/>
      <c r="Y624" s="211"/>
      <c r="Z624" s="211"/>
      <c r="AA624" s="21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457"/>
      <c r="D625" s="2458"/>
      <c r="E625" s="478"/>
      <c r="F625" s="478"/>
      <c r="G625" s="478"/>
      <c r="H625" s="2457"/>
      <c r="I625" s="2458"/>
      <c r="J625" s="478"/>
      <c r="K625" s="478"/>
      <c r="L625" s="478"/>
      <c r="M625" s="2457"/>
      <c r="N625" s="2458"/>
      <c r="O625" s="478"/>
      <c r="P625" s="478"/>
      <c r="Q625" s="478"/>
      <c r="V625" s="211"/>
      <c r="W625" s="211"/>
      <c r="X625" s="211"/>
      <c r="Y625" s="211"/>
      <c r="Z625" s="211"/>
      <c r="AA625" s="21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457"/>
      <c r="D626" s="2458"/>
      <c r="E626" s="478"/>
      <c r="F626" s="478"/>
      <c r="G626" s="478"/>
      <c r="H626" s="2457"/>
      <c r="I626" s="2458"/>
      <c r="J626" s="478"/>
      <c r="K626" s="478"/>
      <c r="L626" s="478"/>
      <c r="M626" s="2457"/>
      <c r="N626" s="2458"/>
      <c r="O626" s="478"/>
      <c r="P626" s="478"/>
      <c r="Q626" s="478"/>
      <c r="V626" s="211"/>
      <c r="W626" s="211"/>
      <c r="X626" s="211"/>
      <c r="Y626" s="211"/>
      <c r="Z626" s="211"/>
      <c r="AA626" s="21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457"/>
      <c r="D627" s="2458"/>
      <c r="E627" s="478"/>
      <c r="F627" s="478"/>
      <c r="G627" s="478"/>
      <c r="H627" s="2457"/>
      <c r="I627" s="2458"/>
      <c r="J627" s="478"/>
      <c r="K627" s="478"/>
      <c r="L627" s="478"/>
      <c r="M627" s="2457"/>
      <c r="N627" s="2458"/>
      <c r="O627" s="478"/>
      <c r="P627" s="478"/>
      <c r="Q627" s="478"/>
      <c r="V627" s="211"/>
      <c r="W627" s="211"/>
      <c r="X627" s="211"/>
      <c r="Y627" s="211"/>
      <c r="Z627" s="211"/>
      <c r="AA627" s="21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457"/>
      <c r="D628" s="2458"/>
      <c r="E628" s="478"/>
      <c r="F628" s="478"/>
      <c r="G628" s="478"/>
      <c r="H628" s="2457"/>
      <c r="I628" s="2458"/>
      <c r="J628" s="478"/>
      <c r="K628" s="478"/>
      <c r="L628" s="478"/>
      <c r="M628" s="2457"/>
      <c r="N628" s="2458"/>
      <c r="O628" s="478"/>
      <c r="P628" s="478"/>
      <c r="Q628" s="478"/>
      <c r="V628" s="211"/>
      <c r="W628" s="211"/>
      <c r="X628" s="211"/>
      <c r="Y628" s="211"/>
      <c r="Z628" s="211"/>
      <c r="AA628" s="21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457"/>
      <c r="D629" s="2458"/>
      <c r="E629" s="478"/>
      <c r="F629" s="478"/>
      <c r="G629" s="478"/>
      <c r="H629" s="2457"/>
      <c r="I629" s="2458"/>
      <c r="J629" s="478"/>
      <c r="K629" s="478"/>
      <c r="L629" s="478"/>
      <c r="M629" s="2457"/>
      <c r="N629" s="2458"/>
      <c r="O629" s="478"/>
      <c r="P629" s="478"/>
      <c r="Q629" s="478"/>
      <c r="V629" s="211"/>
      <c r="W629" s="211"/>
      <c r="X629" s="211"/>
      <c r="Y629" s="211"/>
      <c r="Z629" s="211"/>
      <c r="AA629" s="21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457"/>
      <c r="D630" s="2458"/>
      <c r="E630" s="478"/>
      <c r="F630" s="478"/>
      <c r="G630" s="478"/>
      <c r="H630" s="2457"/>
      <c r="I630" s="2458"/>
      <c r="J630" s="478"/>
      <c r="K630" s="478"/>
      <c r="L630" s="478"/>
      <c r="M630" s="2457"/>
      <c r="N630" s="2458"/>
      <c r="O630" s="478"/>
      <c r="P630" s="478"/>
      <c r="Q630" s="478"/>
      <c r="V630" s="211"/>
      <c r="W630" s="211"/>
      <c r="X630" s="211"/>
      <c r="Y630" s="211"/>
      <c r="Z630" s="211"/>
      <c r="AA630" s="21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457"/>
      <c r="D631" s="2458"/>
      <c r="E631" s="478"/>
      <c r="F631" s="478"/>
      <c r="G631" s="478"/>
      <c r="H631" s="2457"/>
      <c r="I631" s="2458"/>
      <c r="J631" s="478"/>
      <c r="K631" s="478"/>
      <c r="L631" s="478"/>
      <c r="M631" s="2457"/>
      <c r="N631" s="2458"/>
      <c r="O631" s="478"/>
      <c r="P631" s="478"/>
      <c r="Q631" s="478"/>
      <c r="V631" s="211"/>
      <c r="W631" s="211"/>
      <c r="X631" s="211"/>
      <c r="Y631" s="211"/>
      <c r="Z631" s="211"/>
      <c r="AA631" s="21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457"/>
      <c r="D632" s="2458"/>
      <c r="E632" s="478"/>
      <c r="F632" s="478"/>
      <c r="G632" s="478"/>
      <c r="H632" s="2457"/>
      <c r="I632" s="2458"/>
      <c r="J632" s="478"/>
      <c r="K632" s="478"/>
      <c r="L632" s="478"/>
      <c r="M632" s="2457"/>
      <c r="N632" s="2458"/>
      <c r="O632" s="478"/>
      <c r="P632" s="478"/>
      <c r="Q632" s="478"/>
      <c r="V632" s="211"/>
      <c r="W632" s="211"/>
      <c r="X632" s="211"/>
      <c r="Y632" s="211"/>
      <c r="Z632" s="211"/>
      <c r="AA632" s="21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457"/>
      <c r="D633" s="2458"/>
      <c r="E633" s="478"/>
      <c r="F633" s="478"/>
      <c r="G633" s="478"/>
      <c r="H633" s="2457"/>
      <c r="I633" s="2458"/>
      <c r="J633" s="478"/>
      <c r="K633" s="478"/>
      <c r="L633" s="478"/>
      <c r="M633" s="2457"/>
      <c r="N633" s="2458"/>
      <c r="O633" s="478"/>
      <c r="P633" s="478"/>
      <c r="Q633" s="478"/>
      <c r="V633" s="211"/>
      <c r="W633" s="211"/>
      <c r="X633" s="211"/>
      <c r="Y633" s="211"/>
      <c r="Z633" s="211"/>
      <c r="AA633" s="21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457"/>
      <c r="D634" s="2458"/>
      <c r="E634" s="478"/>
      <c r="F634" s="478"/>
      <c r="G634" s="478"/>
      <c r="H634" s="2457"/>
      <c r="I634" s="2458"/>
      <c r="J634" s="478"/>
      <c r="K634" s="478"/>
      <c r="L634" s="478"/>
      <c r="M634" s="2457"/>
      <c r="N634" s="2458"/>
      <c r="O634" s="478"/>
      <c r="P634" s="478"/>
      <c r="Q634" s="478"/>
      <c r="V634" s="211"/>
      <c r="W634" s="211"/>
      <c r="X634" s="211"/>
      <c r="Y634" s="211"/>
      <c r="Z634" s="211"/>
      <c r="AA634" s="21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457"/>
      <c r="D635" s="2458"/>
      <c r="E635" s="478"/>
      <c r="F635" s="478"/>
      <c r="G635" s="478"/>
      <c r="H635" s="2457"/>
      <c r="I635" s="2458"/>
      <c r="J635" s="478"/>
      <c r="K635" s="478"/>
      <c r="L635" s="478"/>
      <c r="M635" s="2457"/>
      <c r="N635" s="2458"/>
      <c r="O635" s="478"/>
      <c r="P635" s="478"/>
      <c r="Q635" s="478"/>
      <c r="V635" s="211"/>
      <c r="W635" s="211"/>
      <c r="X635" s="211"/>
      <c r="Y635" s="211"/>
      <c r="Z635" s="211"/>
      <c r="AA635" s="21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457"/>
      <c r="D636" s="2458"/>
      <c r="E636" s="478"/>
      <c r="F636" s="478"/>
      <c r="G636" s="478"/>
      <c r="H636" s="2457"/>
      <c r="I636" s="2458"/>
      <c r="J636" s="478"/>
      <c r="K636" s="478"/>
      <c r="L636" s="478"/>
      <c r="M636" s="2457"/>
      <c r="N636" s="2458"/>
      <c r="O636" s="478"/>
      <c r="P636" s="478"/>
      <c r="Q636" s="478"/>
      <c r="V636" s="211"/>
      <c r="W636" s="211"/>
      <c r="X636" s="211"/>
      <c r="Y636" s="211"/>
      <c r="Z636" s="211"/>
      <c r="AA636" s="21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457"/>
      <c r="D637" s="2458"/>
      <c r="E637" s="478"/>
      <c r="F637" s="478"/>
      <c r="G637" s="478"/>
      <c r="H637" s="2457"/>
      <c r="I637" s="2458"/>
      <c r="J637" s="478"/>
      <c r="K637" s="478"/>
      <c r="L637" s="478"/>
      <c r="M637" s="2457"/>
      <c r="N637" s="2458"/>
      <c r="O637" s="478"/>
      <c r="P637" s="478"/>
      <c r="Q637" s="478"/>
      <c r="V637" s="211"/>
      <c r="W637" s="211"/>
      <c r="X637" s="211"/>
      <c r="Y637" s="211"/>
      <c r="Z637" s="211"/>
      <c r="AA637" s="21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457"/>
      <c r="D638" s="2458"/>
      <c r="E638" s="478"/>
      <c r="F638" s="478"/>
      <c r="G638" s="478"/>
      <c r="H638" s="2457"/>
      <c r="I638" s="2458"/>
      <c r="J638" s="478"/>
      <c r="K638" s="478"/>
      <c r="L638" s="478"/>
      <c r="M638" s="2457"/>
      <c r="N638" s="2458"/>
      <c r="O638" s="478"/>
      <c r="P638" s="478"/>
      <c r="Q638" s="478"/>
      <c r="V638" s="211"/>
      <c r="W638" s="211"/>
      <c r="X638" s="211"/>
      <c r="Y638" s="211"/>
      <c r="Z638" s="211"/>
      <c r="AA638" s="21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457"/>
      <c r="D639" s="2458"/>
      <c r="E639" s="478"/>
      <c r="F639" s="478"/>
      <c r="G639" s="478"/>
      <c r="H639" s="2457"/>
      <c r="I639" s="2458"/>
      <c r="J639" s="478"/>
      <c r="K639" s="478"/>
      <c r="L639" s="478"/>
      <c r="M639" s="2457"/>
      <c r="N639" s="2458"/>
      <c r="O639" s="478"/>
      <c r="P639" s="478"/>
      <c r="Q639" s="478"/>
      <c r="V639" s="211"/>
      <c r="W639" s="211"/>
      <c r="X639" s="211"/>
      <c r="Y639" s="211"/>
      <c r="Z639" s="211"/>
      <c r="AA639" s="21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457"/>
      <c r="D640" s="2458"/>
      <c r="E640" s="478"/>
      <c r="F640" s="478"/>
      <c r="G640" s="478"/>
      <c r="H640" s="2457"/>
      <c r="I640" s="2458"/>
      <c r="J640" s="478"/>
      <c r="K640" s="478"/>
      <c r="L640" s="478"/>
      <c r="M640" s="2457"/>
      <c r="N640" s="2458"/>
      <c r="O640" s="478"/>
      <c r="P640" s="478"/>
      <c r="Q640" s="478"/>
      <c r="V640" s="211"/>
      <c r="W640" s="211"/>
      <c r="X640" s="211"/>
      <c r="Y640" s="211"/>
      <c r="Z640" s="211"/>
      <c r="AA640" s="21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457"/>
      <c r="D641" s="2458"/>
      <c r="E641" s="478"/>
      <c r="F641" s="478"/>
      <c r="G641" s="478"/>
      <c r="H641" s="2457"/>
      <c r="I641" s="2458"/>
      <c r="J641" s="478"/>
      <c r="K641" s="478"/>
      <c r="L641" s="478"/>
      <c r="M641" s="2457"/>
      <c r="N641" s="2458"/>
      <c r="O641" s="478"/>
      <c r="P641" s="478"/>
      <c r="Q641" s="478"/>
      <c r="V641" s="211"/>
      <c r="W641" s="211"/>
      <c r="X641" s="211"/>
      <c r="Y641" s="211"/>
      <c r="Z641" s="211"/>
      <c r="AA641" s="21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457"/>
      <c r="D642" s="2458"/>
      <c r="E642" s="478"/>
      <c r="F642" s="478"/>
      <c r="G642" s="478"/>
      <c r="H642" s="2457"/>
      <c r="I642" s="2458"/>
      <c r="J642" s="478"/>
      <c r="K642" s="478"/>
      <c r="L642" s="478"/>
      <c r="M642" s="2457"/>
      <c r="N642" s="2458"/>
      <c r="O642" s="478"/>
      <c r="P642" s="478"/>
      <c r="Q642" s="478"/>
      <c r="V642" s="211"/>
      <c r="W642" s="211"/>
      <c r="X642" s="211"/>
      <c r="Y642" s="211"/>
      <c r="Z642" s="211"/>
      <c r="AA642" s="21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457"/>
      <c r="D643" s="2458"/>
      <c r="E643" s="478"/>
      <c r="F643" s="478"/>
      <c r="G643" s="478"/>
      <c r="H643" s="2457"/>
      <c r="I643" s="2458"/>
      <c r="J643" s="478"/>
      <c r="K643" s="478"/>
      <c r="L643" s="478"/>
      <c r="M643" s="2457"/>
      <c r="N643" s="2458"/>
      <c r="O643" s="478"/>
      <c r="P643" s="478"/>
      <c r="Q643" s="478"/>
      <c r="V643" s="211"/>
      <c r="W643" s="211"/>
      <c r="X643" s="211"/>
      <c r="Y643" s="211"/>
      <c r="Z643" s="211"/>
      <c r="AA643" s="21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457"/>
      <c r="D644" s="2458"/>
      <c r="E644" s="478"/>
      <c r="F644" s="478"/>
      <c r="G644" s="478"/>
      <c r="H644" s="2457"/>
      <c r="I644" s="2458"/>
      <c r="J644" s="478"/>
      <c r="K644" s="478"/>
      <c r="L644" s="478"/>
      <c r="M644" s="2457"/>
      <c r="N644" s="2458"/>
      <c r="O644" s="478"/>
      <c r="P644" s="478"/>
      <c r="Q644" s="478"/>
      <c r="V644" s="211"/>
      <c r="W644" s="211"/>
      <c r="X644" s="211"/>
      <c r="Y644" s="211"/>
      <c r="Z644" s="211"/>
      <c r="AA644" s="21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457"/>
      <c r="D645" s="2458"/>
      <c r="E645" s="478"/>
      <c r="F645" s="478"/>
      <c r="G645" s="478"/>
      <c r="H645" s="2457"/>
      <c r="I645" s="2458"/>
      <c r="J645" s="478"/>
      <c r="K645" s="478"/>
      <c r="L645" s="478"/>
      <c r="M645" s="2457"/>
      <c r="N645" s="2458"/>
      <c r="O645" s="478"/>
      <c r="P645" s="478"/>
      <c r="Q645" s="478"/>
      <c r="V645" s="211"/>
      <c r="W645" s="211"/>
      <c r="X645" s="211"/>
      <c r="Y645" s="211"/>
      <c r="Z645" s="211"/>
      <c r="AA645" s="21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457"/>
      <c r="D646" s="2458"/>
      <c r="E646" s="478"/>
      <c r="F646" s="478"/>
      <c r="G646" s="478"/>
      <c r="H646" s="2457"/>
      <c r="I646" s="2458"/>
      <c r="J646" s="478"/>
      <c r="K646" s="478"/>
      <c r="L646" s="478"/>
      <c r="M646" s="2457"/>
      <c r="N646" s="2458"/>
      <c r="O646" s="478"/>
      <c r="P646" s="478"/>
      <c r="Q646" s="478"/>
      <c r="V646" s="211"/>
      <c r="W646" s="211"/>
      <c r="X646" s="211"/>
      <c r="Y646" s="211"/>
      <c r="Z646" s="211"/>
      <c r="AA646" s="21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457"/>
      <c r="D647" s="2458"/>
      <c r="E647" s="478"/>
      <c r="F647" s="478"/>
      <c r="G647" s="478"/>
      <c r="H647" s="2457"/>
      <c r="I647" s="2458"/>
      <c r="J647" s="478"/>
      <c r="K647" s="478"/>
      <c r="L647" s="478"/>
      <c r="M647" s="2457"/>
      <c r="N647" s="2458"/>
      <c r="O647" s="478"/>
      <c r="P647" s="478"/>
      <c r="Q647" s="478"/>
      <c r="V647" s="211"/>
      <c r="W647" s="211"/>
      <c r="X647" s="211"/>
      <c r="Y647" s="211"/>
      <c r="Z647" s="211"/>
      <c r="AA647" s="21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457"/>
      <c r="D648" s="2458"/>
      <c r="E648" s="478"/>
      <c r="F648" s="478"/>
      <c r="G648" s="478"/>
      <c r="H648" s="2457"/>
      <c r="I648" s="2458"/>
      <c r="J648" s="478"/>
      <c r="K648" s="478"/>
      <c r="L648" s="478"/>
      <c r="M648" s="2457"/>
      <c r="N648" s="2458"/>
      <c r="O648" s="478"/>
      <c r="P648" s="478"/>
      <c r="Q648" s="478"/>
      <c r="V648" s="211"/>
      <c r="W648" s="211"/>
      <c r="X648" s="211"/>
      <c r="Y648" s="211"/>
      <c r="Z648" s="211"/>
      <c r="AA648" s="21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457"/>
      <c r="D649" s="2458"/>
      <c r="E649" s="478"/>
      <c r="F649" s="478"/>
      <c r="G649" s="478"/>
      <c r="H649" s="2457"/>
      <c r="I649" s="2458"/>
      <c r="J649" s="478"/>
      <c r="K649" s="478"/>
      <c r="L649" s="478"/>
      <c r="M649" s="2457"/>
      <c r="N649" s="2458"/>
      <c r="O649" s="478"/>
      <c r="P649" s="478"/>
      <c r="Q649" s="478"/>
      <c r="V649" s="211"/>
      <c r="W649" s="211"/>
      <c r="X649" s="211"/>
      <c r="Y649" s="211"/>
      <c r="Z649" s="211"/>
      <c r="AA649" s="21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457"/>
      <c r="D650" s="2458"/>
      <c r="E650" s="478"/>
      <c r="F650" s="478"/>
      <c r="G650" s="478"/>
      <c r="H650" s="2457"/>
      <c r="I650" s="2458"/>
      <c r="J650" s="478"/>
      <c r="K650" s="478"/>
      <c r="L650" s="478"/>
      <c r="M650" s="2457"/>
      <c r="N650" s="2458"/>
      <c r="O650" s="478"/>
      <c r="P650" s="478"/>
      <c r="Q650" s="478"/>
      <c r="V650" s="211"/>
      <c r="W650" s="211"/>
      <c r="X650" s="211"/>
      <c r="Y650" s="211"/>
      <c r="Z650" s="211"/>
      <c r="AA650" s="21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457"/>
      <c r="D651" s="2458"/>
      <c r="E651" s="478"/>
      <c r="F651" s="478"/>
      <c r="G651" s="478"/>
      <c r="H651" s="2457"/>
      <c r="I651" s="2458"/>
      <c r="J651" s="478"/>
      <c r="K651" s="478"/>
      <c r="L651" s="478"/>
      <c r="M651" s="2457"/>
      <c r="N651" s="2458"/>
      <c r="O651" s="478"/>
      <c r="P651" s="478"/>
      <c r="Q651" s="478"/>
      <c r="V651" s="211"/>
      <c r="W651" s="211"/>
      <c r="X651" s="211"/>
      <c r="Y651" s="211"/>
      <c r="Z651" s="211"/>
      <c r="AA651" s="21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457"/>
      <c r="D652" s="2458"/>
      <c r="E652" s="478"/>
      <c r="F652" s="478"/>
      <c r="G652" s="478"/>
      <c r="H652" s="2457"/>
      <c r="I652" s="2458"/>
      <c r="J652" s="478"/>
      <c r="K652" s="478"/>
      <c r="L652" s="478"/>
      <c r="M652" s="2457"/>
      <c r="N652" s="2458"/>
      <c r="O652" s="478"/>
      <c r="P652" s="478"/>
      <c r="Q652" s="478"/>
      <c r="V652" s="211"/>
      <c r="W652" s="211"/>
      <c r="X652" s="211"/>
      <c r="Y652" s="211"/>
      <c r="Z652" s="211"/>
      <c r="AA652" s="21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457"/>
      <c r="D653" s="2458"/>
      <c r="E653" s="478"/>
      <c r="F653" s="478"/>
      <c r="G653" s="478"/>
      <c r="H653" s="2457"/>
      <c r="I653" s="2458"/>
      <c r="J653" s="478"/>
      <c r="K653" s="478"/>
      <c r="L653" s="478"/>
      <c r="M653" s="2457"/>
      <c r="N653" s="2458"/>
      <c r="O653" s="478"/>
      <c r="P653" s="478"/>
      <c r="Q653" s="478"/>
      <c r="V653" s="211"/>
      <c r="W653" s="211"/>
      <c r="X653" s="211"/>
      <c r="Y653" s="211"/>
      <c r="Z653" s="211"/>
      <c r="AA653" s="21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457"/>
      <c r="D654" s="2458"/>
      <c r="E654" s="478"/>
      <c r="F654" s="478"/>
      <c r="G654" s="478"/>
      <c r="H654" s="2457"/>
      <c r="I654" s="2458"/>
      <c r="J654" s="478"/>
      <c r="K654" s="478"/>
      <c r="L654" s="478"/>
      <c r="M654" s="2457"/>
      <c r="N654" s="2458"/>
      <c r="O654" s="478"/>
      <c r="P654" s="478"/>
      <c r="Q654" s="478"/>
      <c r="V654" s="211"/>
      <c r="W654" s="211"/>
      <c r="X654" s="211"/>
      <c r="Y654" s="211"/>
      <c r="Z654" s="211"/>
      <c r="AA654" s="21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457"/>
      <c r="D655" s="2458"/>
      <c r="E655" s="478"/>
      <c r="F655" s="478"/>
      <c r="G655" s="478"/>
      <c r="H655" s="2457"/>
      <c r="I655" s="2458"/>
      <c r="J655" s="478"/>
      <c r="K655" s="478"/>
      <c r="L655" s="478"/>
      <c r="M655" s="2457"/>
      <c r="N655" s="2458"/>
      <c r="O655" s="478"/>
      <c r="P655" s="478"/>
      <c r="Q655" s="478"/>
      <c r="V655" s="211"/>
      <c r="W655" s="211"/>
      <c r="X655" s="211"/>
      <c r="Y655" s="211"/>
      <c r="Z655" s="211"/>
      <c r="AA655" s="21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457"/>
      <c r="D656" s="2458"/>
      <c r="E656" s="478"/>
      <c r="F656" s="478"/>
      <c r="G656" s="478"/>
      <c r="H656" s="2457"/>
      <c r="I656" s="2458"/>
      <c r="J656" s="478"/>
      <c r="K656" s="478"/>
      <c r="L656" s="478"/>
      <c r="M656" s="2457"/>
      <c r="N656" s="2458"/>
      <c r="O656" s="478"/>
      <c r="P656" s="478"/>
      <c r="Q656" s="478"/>
      <c r="V656" s="211"/>
      <c r="W656" s="211"/>
      <c r="X656" s="211"/>
      <c r="Y656" s="211"/>
      <c r="Z656" s="211"/>
      <c r="AA656" s="21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457"/>
      <c r="D657" s="2458"/>
      <c r="E657" s="478"/>
      <c r="F657" s="478"/>
      <c r="G657" s="478"/>
      <c r="H657" s="2457"/>
      <c r="I657" s="2458"/>
      <c r="J657" s="478"/>
      <c r="K657" s="478"/>
      <c r="L657" s="478"/>
      <c r="M657" s="2457"/>
      <c r="N657" s="2458"/>
      <c r="O657" s="478"/>
      <c r="P657" s="478"/>
      <c r="Q657" s="478"/>
      <c r="V657" s="211"/>
      <c r="W657" s="211"/>
      <c r="X657" s="211"/>
      <c r="Y657" s="211"/>
      <c r="Z657" s="211"/>
      <c r="AA657" s="21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457"/>
      <c r="D658" s="2458"/>
      <c r="E658" s="478"/>
      <c r="F658" s="478"/>
      <c r="G658" s="478"/>
      <c r="H658" s="2457"/>
      <c r="I658" s="2458"/>
      <c r="J658" s="478"/>
      <c r="K658" s="478"/>
      <c r="L658" s="478"/>
      <c r="M658" s="2457"/>
      <c r="N658" s="2458"/>
      <c r="O658" s="478"/>
      <c r="P658" s="478"/>
      <c r="Q658" s="478"/>
      <c r="V658" s="211"/>
      <c r="W658" s="211"/>
      <c r="X658" s="211"/>
      <c r="Y658" s="211"/>
      <c r="Z658" s="211"/>
      <c r="AA658" s="21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457"/>
      <c r="D659" s="2458"/>
      <c r="E659" s="478"/>
      <c r="F659" s="478"/>
      <c r="G659" s="478"/>
      <c r="H659" s="2457"/>
      <c r="I659" s="2458"/>
      <c r="J659" s="478"/>
      <c r="K659" s="478"/>
      <c r="L659" s="478"/>
      <c r="M659" s="2457"/>
      <c r="N659" s="2458"/>
      <c r="O659" s="478"/>
      <c r="P659" s="478"/>
      <c r="Q659" s="478"/>
      <c r="V659" s="211"/>
      <c r="W659" s="211"/>
      <c r="X659" s="211"/>
      <c r="Y659" s="211"/>
      <c r="Z659" s="211"/>
      <c r="AA659" s="21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457"/>
      <c r="D660" s="2458"/>
      <c r="E660" s="478"/>
      <c r="F660" s="478"/>
      <c r="G660" s="478"/>
      <c r="H660" s="2457"/>
      <c r="I660" s="2458"/>
      <c r="J660" s="478"/>
      <c r="K660" s="478"/>
      <c r="L660" s="478"/>
      <c r="M660" s="2457"/>
      <c r="N660" s="2458"/>
      <c r="O660" s="478"/>
      <c r="P660" s="478"/>
      <c r="Q660" s="478"/>
      <c r="V660" s="211"/>
      <c r="W660" s="211"/>
      <c r="X660" s="211"/>
      <c r="Y660" s="211"/>
      <c r="Z660" s="211"/>
      <c r="AA660" s="21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457"/>
      <c r="D661" s="2458"/>
      <c r="E661" s="478"/>
      <c r="F661" s="478"/>
      <c r="G661" s="478"/>
      <c r="H661" s="2457"/>
      <c r="I661" s="2458"/>
      <c r="J661" s="478"/>
      <c r="K661" s="478"/>
      <c r="L661" s="478"/>
      <c r="M661" s="2457"/>
      <c r="N661" s="2458"/>
      <c r="O661" s="478"/>
      <c r="P661" s="478"/>
      <c r="Q661" s="478"/>
      <c r="V661" s="211"/>
      <c r="W661" s="211"/>
      <c r="X661" s="211"/>
      <c r="Y661" s="211"/>
      <c r="Z661" s="211"/>
      <c r="AA661" s="21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457"/>
      <c r="D662" s="2458"/>
      <c r="E662" s="478"/>
      <c r="F662" s="478"/>
      <c r="G662" s="478"/>
      <c r="H662" s="2457"/>
      <c r="I662" s="2458"/>
      <c r="J662" s="478"/>
      <c r="K662" s="478"/>
      <c r="L662" s="478"/>
      <c r="M662" s="2457"/>
      <c r="N662" s="2458"/>
      <c r="O662" s="478"/>
      <c r="P662" s="478"/>
      <c r="Q662" s="478"/>
      <c r="V662" s="211"/>
      <c r="W662" s="211"/>
      <c r="X662" s="211"/>
      <c r="Y662" s="211"/>
      <c r="Z662" s="211"/>
      <c r="AA662" s="21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457"/>
      <c r="D663" s="2458"/>
      <c r="E663" s="478"/>
      <c r="F663" s="478"/>
      <c r="G663" s="478"/>
      <c r="H663" s="2457"/>
      <c r="I663" s="2458"/>
      <c r="J663" s="478"/>
      <c r="K663" s="478"/>
      <c r="L663" s="478"/>
      <c r="M663" s="2457"/>
      <c r="N663" s="2458"/>
      <c r="O663" s="478"/>
      <c r="P663" s="478"/>
      <c r="Q663" s="478"/>
      <c r="V663" s="211"/>
      <c r="W663" s="211"/>
      <c r="X663" s="211"/>
      <c r="Y663" s="211"/>
      <c r="Z663" s="211"/>
      <c r="AA663" s="21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457"/>
      <c r="D664" s="2458"/>
      <c r="E664" s="478"/>
      <c r="F664" s="478"/>
      <c r="G664" s="478"/>
      <c r="H664" s="2457"/>
      <c r="I664" s="2458"/>
      <c r="J664" s="478"/>
      <c r="K664" s="478"/>
      <c r="L664" s="478"/>
      <c r="M664" s="2457"/>
      <c r="N664" s="2458"/>
      <c r="O664" s="478"/>
      <c r="P664" s="478"/>
      <c r="Q664" s="478"/>
      <c r="V664" s="211"/>
      <c r="W664" s="211"/>
      <c r="X664" s="211"/>
      <c r="Y664" s="211"/>
      <c r="Z664" s="211"/>
      <c r="AA664" s="21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457"/>
      <c r="D665" s="2458"/>
      <c r="E665" s="478"/>
      <c r="F665" s="478"/>
      <c r="G665" s="478"/>
      <c r="H665" s="2457"/>
      <c r="I665" s="2458"/>
      <c r="J665" s="478"/>
      <c r="K665" s="478"/>
      <c r="L665" s="478"/>
      <c r="M665" s="2457"/>
      <c r="N665" s="2458"/>
      <c r="O665" s="478"/>
      <c r="P665" s="478"/>
      <c r="Q665" s="478"/>
      <c r="V665" s="211"/>
      <c r="W665" s="211"/>
      <c r="X665" s="211"/>
      <c r="Y665" s="211"/>
      <c r="Z665" s="211"/>
      <c r="AA665" s="21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457"/>
      <c r="D666" s="2458"/>
      <c r="E666" s="478"/>
      <c r="F666" s="478"/>
      <c r="G666" s="478"/>
      <c r="H666" s="2457"/>
      <c r="I666" s="2458"/>
      <c r="J666" s="478"/>
      <c r="K666" s="478"/>
      <c r="L666" s="478"/>
      <c r="M666" s="2457"/>
      <c r="N666" s="2458"/>
      <c r="O666" s="478"/>
      <c r="P666" s="478"/>
      <c r="Q666" s="478"/>
      <c r="V666" s="211"/>
      <c r="W666" s="211"/>
      <c r="X666" s="211"/>
      <c r="Y666" s="211"/>
      <c r="Z666" s="211"/>
      <c r="AA666" s="21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457"/>
      <c r="D667" s="2458"/>
      <c r="E667" s="478"/>
      <c r="F667" s="478"/>
      <c r="G667" s="478"/>
      <c r="H667" s="2457"/>
      <c r="I667" s="2458"/>
      <c r="J667" s="478"/>
      <c r="K667" s="478"/>
      <c r="L667" s="478"/>
      <c r="M667" s="2457"/>
      <c r="N667" s="2458"/>
      <c r="O667" s="478"/>
      <c r="P667" s="478"/>
      <c r="Q667" s="478"/>
      <c r="V667" s="211"/>
      <c r="W667" s="211"/>
      <c r="X667" s="211"/>
      <c r="Y667" s="211"/>
      <c r="Z667" s="211"/>
      <c r="AA667" s="21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457"/>
      <c r="D668" s="2458"/>
      <c r="E668" s="478"/>
      <c r="F668" s="478"/>
      <c r="G668" s="478"/>
      <c r="H668" s="2457"/>
      <c r="I668" s="2458"/>
      <c r="J668" s="478"/>
      <c r="K668" s="478"/>
      <c r="L668" s="478"/>
      <c r="M668" s="2457"/>
      <c r="N668" s="2458"/>
      <c r="O668" s="478"/>
      <c r="P668" s="478"/>
      <c r="Q668" s="478"/>
      <c r="V668" s="211"/>
      <c r="W668" s="211"/>
      <c r="X668" s="211"/>
      <c r="Y668" s="211"/>
      <c r="Z668" s="211"/>
      <c r="AA668" s="21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457"/>
      <c r="D669" s="2458"/>
      <c r="E669" s="478"/>
      <c r="F669" s="478"/>
      <c r="G669" s="478"/>
      <c r="H669" s="2457"/>
      <c r="I669" s="2458"/>
      <c r="J669" s="478"/>
      <c r="K669" s="478"/>
      <c r="L669" s="478"/>
      <c r="M669" s="2457"/>
      <c r="N669" s="2458"/>
      <c r="O669" s="478"/>
      <c r="P669" s="478"/>
      <c r="Q669" s="478"/>
      <c r="V669" s="211"/>
      <c r="W669" s="211"/>
      <c r="X669" s="211"/>
      <c r="Y669" s="211"/>
      <c r="Z669" s="211"/>
      <c r="AA669" s="21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457"/>
      <c r="D670" s="2458"/>
      <c r="E670" s="478"/>
      <c r="F670" s="478"/>
      <c r="G670" s="478"/>
      <c r="H670" s="2457"/>
      <c r="I670" s="2458"/>
      <c r="J670" s="478"/>
      <c r="K670" s="478"/>
      <c r="L670" s="478"/>
      <c r="M670" s="2457"/>
      <c r="N670" s="2458"/>
      <c r="O670" s="478"/>
      <c r="P670" s="478"/>
      <c r="Q670" s="478"/>
      <c r="V670" s="211"/>
      <c r="W670" s="211"/>
      <c r="X670" s="211"/>
      <c r="Y670" s="211"/>
      <c r="Z670" s="211"/>
      <c r="AA670" s="21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457"/>
      <c r="D671" s="2458"/>
      <c r="E671" s="478"/>
      <c r="F671" s="478"/>
      <c r="G671" s="478"/>
      <c r="H671" s="2457"/>
      <c r="I671" s="2458"/>
      <c r="J671" s="478"/>
      <c r="K671" s="478"/>
      <c r="L671" s="478"/>
      <c r="M671" s="2457"/>
      <c r="N671" s="2458"/>
      <c r="O671" s="478"/>
      <c r="P671" s="478"/>
      <c r="Q671" s="478"/>
      <c r="V671" s="211"/>
      <c r="W671" s="211"/>
      <c r="X671" s="211"/>
      <c r="Y671" s="211"/>
      <c r="Z671" s="211"/>
      <c r="AA671" s="21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457"/>
      <c r="D672" s="2458"/>
      <c r="E672" s="478"/>
      <c r="F672" s="478"/>
      <c r="G672" s="478"/>
      <c r="H672" s="2457"/>
      <c r="I672" s="2458"/>
      <c r="J672" s="478"/>
      <c r="K672" s="478"/>
      <c r="L672" s="478"/>
      <c r="M672" s="2457"/>
      <c r="N672" s="2458"/>
      <c r="O672" s="478"/>
      <c r="P672" s="478"/>
      <c r="Q672" s="478"/>
      <c r="V672" s="211"/>
      <c r="W672" s="211"/>
      <c r="X672" s="211"/>
      <c r="Y672" s="211"/>
      <c r="Z672" s="211"/>
      <c r="AA672" s="21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457"/>
      <c r="D673" s="2458"/>
      <c r="E673" s="478"/>
      <c r="F673" s="478"/>
      <c r="G673" s="478"/>
      <c r="H673" s="2457"/>
      <c r="I673" s="2458"/>
      <c r="J673" s="478"/>
      <c r="K673" s="478"/>
      <c r="L673" s="478"/>
      <c r="M673" s="2457"/>
      <c r="N673" s="2458"/>
      <c r="O673" s="478"/>
      <c r="P673" s="478"/>
      <c r="Q673" s="478"/>
      <c r="V673" s="211"/>
      <c r="W673" s="211"/>
      <c r="X673" s="211"/>
      <c r="Y673" s="211"/>
      <c r="Z673" s="211"/>
      <c r="AA673" s="21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457"/>
      <c r="D674" s="2458"/>
      <c r="E674" s="478"/>
      <c r="F674" s="478"/>
      <c r="G674" s="478"/>
      <c r="H674" s="2457"/>
      <c r="I674" s="2458"/>
      <c r="J674" s="478"/>
      <c r="K674" s="478"/>
      <c r="L674" s="478"/>
      <c r="M674" s="2457"/>
      <c r="N674" s="2458"/>
      <c r="O674" s="478"/>
      <c r="P674" s="478"/>
      <c r="Q674" s="478"/>
      <c r="V674" s="211"/>
      <c r="W674" s="211"/>
      <c r="X674" s="211"/>
      <c r="Y674" s="211"/>
      <c r="Z674" s="211"/>
      <c r="AA674" s="21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457"/>
      <c r="D675" s="2458"/>
      <c r="E675" s="478"/>
      <c r="F675" s="478"/>
      <c r="G675" s="478"/>
      <c r="H675" s="2457"/>
      <c r="I675" s="2458"/>
      <c r="J675" s="478"/>
      <c r="K675" s="478"/>
      <c r="L675" s="478"/>
      <c r="M675" s="2457"/>
      <c r="N675" s="2458"/>
      <c r="O675" s="478"/>
      <c r="P675" s="478"/>
      <c r="Q675" s="478"/>
      <c r="V675" s="211"/>
      <c r="W675" s="211"/>
      <c r="X675" s="211"/>
      <c r="Y675" s="211"/>
      <c r="Z675" s="211"/>
      <c r="AA675" s="21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457"/>
      <c r="D676" s="2458"/>
      <c r="E676" s="478"/>
      <c r="F676" s="478"/>
      <c r="G676" s="478"/>
      <c r="H676" s="2457"/>
      <c r="I676" s="2458"/>
      <c r="J676" s="478"/>
      <c r="K676" s="478"/>
      <c r="L676" s="478"/>
      <c r="M676" s="2457"/>
      <c r="N676" s="2458"/>
      <c r="O676" s="478"/>
      <c r="P676" s="478"/>
      <c r="Q676" s="478"/>
      <c r="V676" s="211"/>
      <c r="W676" s="211"/>
      <c r="X676" s="211"/>
      <c r="Y676" s="211"/>
      <c r="Z676" s="211"/>
      <c r="AA676" s="21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457"/>
      <c r="D677" s="2458"/>
      <c r="E677" s="478"/>
      <c r="F677" s="478"/>
      <c r="G677" s="478"/>
      <c r="H677" s="2457"/>
      <c r="I677" s="2458"/>
      <c r="J677" s="478"/>
      <c r="K677" s="478"/>
      <c r="L677" s="478"/>
      <c r="M677" s="2457"/>
      <c r="N677" s="2458"/>
      <c r="O677" s="478"/>
      <c r="P677" s="478"/>
      <c r="Q677" s="478"/>
      <c r="V677" s="211"/>
      <c r="W677" s="211"/>
      <c r="X677" s="211"/>
      <c r="Y677" s="211"/>
      <c r="Z677" s="211"/>
      <c r="AA677" s="21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457"/>
      <c r="D678" s="2458"/>
      <c r="E678" s="478"/>
      <c r="F678" s="478"/>
      <c r="G678" s="478"/>
      <c r="H678" s="2457"/>
      <c r="I678" s="2458"/>
      <c r="J678" s="478"/>
      <c r="K678" s="478"/>
      <c r="L678" s="478"/>
      <c r="M678" s="2457"/>
      <c r="N678" s="2458"/>
      <c r="O678" s="478"/>
      <c r="P678" s="478"/>
      <c r="Q678" s="478"/>
      <c r="V678" s="211"/>
      <c r="W678" s="211"/>
      <c r="X678" s="211"/>
      <c r="Y678" s="211"/>
      <c r="Z678" s="211"/>
      <c r="AA678" s="21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457"/>
      <c r="D679" s="2458"/>
      <c r="E679" s="478"/>
      <c r="F679" s="478"/>
      <c r="G679" s="478"/>
      <c r="H679" s="2457"/>
      <c r="I679" s="2458"/>
      <c r="J679" s="478"/>
      <c r="K679" s="478"/>
      <c r="L679" s="478"/>
      <c r="M679" s="2457"/>
      <c r="N679" s="2458"/>
      <c r="O679" s="478"/>
      <c r="P679" s="478"/>
      <c r="Q679" s="478"/>
      <c r="V679" s="211"/>
      <c r="W679" s="211"/>
      <c r="X679" s="211"/>
      <c r="Y679" s="211"/>
      <c r="Z679" s="211"/>
      <c r="AA679" s="21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457"/>
      <c r="D680" s="2458"/>
      <c r="E680" s="478"/>
      <c r="F680" s="478"/>
      <c r="G680" s="478"/>
      <c r="H680" s="2457"/>
      <c r="I680" s="2458"/>
      <c r="J680" s="478"/>
      <c r="K680" s="478"/>
      <c r="L680" s="478"/>
      <c r="M680" s="2457"/>
      <c r="N680" s="2458"/>
      <c r="O680" s="478"/>
      <c r="P680" s="478"/>
      <c r="Q680" s="478"/>
      <c r="V680" s="211"/>
      <c r="W680" s="211"/>
      <c r="X680" s="211"/>
      <c r="Y680" s="211"/>
      <c r="Z680" s="211"/>
      <c r="AA680" s="21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457"/>
      <c r="D681" s="2458"/>
      <c r="E681" s="478"/>
      <c r="F681" s="478"/>
      <c r="G681" s="478"/>
      <c r="H681" s="2457"/>
      <c r="I681" s="2458"/>
      <c r="J681" s="478"/>
      <c r="K681" s="478"/>
      <c r="L681" s="478"/>
      <c r="M681" s="2457"/>
      <c r="N681" s="2458"/>
      <c r="O681" s="478"/>
      <c r="P681" s="478"/>
      <c r="Q681" s="478"/>
      <c r="V681" s="211"/>
      <c r="W681" s="211"/>
      <c r="X681" s="211"/>
      <c r="Y681" s="211"/>
      <c r="Z681" s="211"/>
      <c r="AA681" s="21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457"/>
      <c r="D682" s="2458"/>
      <c r="E682" s="478"/>
      <c r="F682" s="478"/>
      <c r="G682" s="478"/>
      <c r="H682" s="2457"/>
      <c r="I682" s="2458"/>
      <c r="J682" s="478"/>
      <c r="K682" s="478"/>
      <c r="L682" s="478"/>
      <c r="M682" s="2457"/>
      <c r="N682" s="2458"/>
      <c r="O682" s="478"/>
      <c r="P682" s="478"/>
      <c r="Q682" s="478"/>
      <c r="V682" s="211"/>
      <c r="W682" s="211"/>
      <c r="X682" s="211"/>
      <c r="Y682" s="211"/>
      <c r="Z682" s="211"/>
      <c r="AA682" s="21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478"/>
      <c r="D683" s="478"/>
      <c r="E683" s="478"/>
      <c r="F683" s="478"/>
      <c r="G683" s="478"/>
      <c r="H683" s="478"/>
      <c r="I683" s="478"/>
      <c r="J683" s="478"/>
      <c r="K683" s="478"/>
      <c r="L683" s="478"/>
      <c r="M683" s="478"/>
      <c r="N683" s="478"/>
      <c r="O683" s="478"/>
      <c r="P683" s="478"/>
      <c r="Q683" s="478"/>
      <c r="V683" s="211"/>
      <c r="W683" s="211"/>
      <c r="X683" s="211"/>
      <c r="Y683" s="211"/>
      <c r="Z683" s="211"/>
      <c r="AA683" s="21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478"/>
      <c r="D684" s="478"/>
      <c r="E684" s="478"/>
      <c r="F684" s="478"/>
      <c r="G684" s="478"/>
      <c r="H684" s="478"/>
      <c r="I684" s="478"/>
      <c r="J684" s="478"/>
      <c r="K684" s="478"/>
      <c r="L684" s="478"/>
      <c r="M684" s="478"/>
      <c r="N684" s="478"/>
      <c r="O684" s="478"/>
      <c r="P684" s="478"/>
      <c r="Q684" s="478"/>
      <c r="V684" s="211"/>
      <c r="W684" s="211"/>
      <c r="X684" s="211"/>
      <c r="Y684" s="211"/>
      <c r="Z684" s="211"/>
      <c r="AA684" s="21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478"/>
      <c r="D685" s="478"/>
      <c r="E685" s="478"/>
      <c r="F685" s="478"/>
      <c r="G685" s="478"/>
      <c r="H685" s="478"/>
      <c r="I685" s="478"/>
      <c r="J685" s="478"/>
      <c r="K685" s="478"/>
      <c r="L685" s="478"/>
      <c r="M685" s="478"/>
      <c r="N685" s="478"/>
      <c r="O685" s="478"/>
      <c r="P685" s="478"/>
      <c r="Q685" s="478"/>
      <c r="V685" s="211"/>
      <c r="W685" s="211"/>
      <c r="X685" s="211"/>
      <c r="Y685" s="211"/>
      <c r="Z685" s="211"/>
      <c r="AA685" s="21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478"/>
      <c r="D686" s="478"/>
      <c r="E686" s="478"/>
      <c r="F686" s="478"/>
      <c r="G686" s="478"/>
      <c r="H686" s="478"/>
      <c r="I686" s="478"/>
      <c r="J686" s="478"/>
      <c r="K686" s="478"/>
      <c r="L686" s="478"/>
      <c r="M686" s="478"/>
      <c r="N686" s="478"/>
      <c r="O686" s="478"/>
      <c r="P686" s="478"/>
      <c r="Q686" s="478"/>
      <c r="V686" s="211"/>
      <c r="W686" s="211"/>
      <c r="X686" s="211"/>
      <c r="Y686" s="211"/>
      <c r="Z686" s="211"/>
      <c r="AA686" s="21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478"/>
      <c r="D687" s="478"/>
      <c r="E687" s="478"/>
      <c r="F687" s="478"/>
      <c r="G687" s="478"/>
      <c r="H687" s="478"/>
      <c r="I687" s="478"/>
      <c r="J687" s="478"/>
      <c r="K687" s="478"/>
      <c r="L687" s="478"/>
      <c r="M687" s="478"/>
      <c r="N687" s="478"/>
      <c r="O687" s="478"/>
      <c r="P687" s="478"/>
      <c r="Q687" s="478"/>
      <c r="V687" s="211"/>
      <c r="W687" s="211"/>
      <c r="X687" s="211"/>
      <c r="Y687" s="211"/>
      <c r="Z687" s="211"/>
      <c r="AA687" s="21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478"/>
      <c r="D688" s="478"/>
      <c r="E688" s="478"/>
      <c r="F688" s="478"/>
      <c r="G688" s="478"/>
      <c r="H688" s="478"/>
      <c r="I688" s="478"/>
      <c r="J688" s="478"/>
      <c r="K688" s="478"/>
      <c r="L688" s="478"/>
      <c r="M688" s="478"/>
      <c r="N688" s="478"/>
      <c r="O688" s="478"/>
      <c r="P688" s="478"/>
      <c r="Q688" s="478"/>
      <c r="V688" s="211"/>
      <c r="W688" s="211"/>
      <c r="X688" s="211"/>
      <c r="Y688" s="211"/>
      <c r="Z688" s="211"/>
      <c r="AA688" s="21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478"/>
      <c r="D689" s="478"/>
      <c r="E689" s="478"/>
      <c r="F689" s="478"/>
      <c r="G689" s="478"/>
      <c r="H689" s="478"/>
      <c r="I689" s="478"/>
      <c r="J689" s="478"/>
      <c r="K689" s="478"/>
      <c r="L689" s="478"/>
      <c r="M689" s="478"/>
      <c r="N689" s="478"/>
      <c r="O689" s="478"/>
      <c r="P689" s="478"/>
      <c r="Q689" s="478"/>
      <c r="V689" s="211"/>
      <c r="W689" s="211"/>
      <c r="X689" s="211"/>
      <c r="Y689" s="211"/>
      <c r="Z689" s="211"/>
      <c r="AA689" s="21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478"/>
      <c r="D690" s="478"/>
      <c r="E690" s="478"/>
      <c r="F690" s="478"/>
      <c r="G690" s="478"/>
      <c r="H690" s="478"/>
      <c r="I690" s="478"/>
      <c r="J690" s="478"/>
      <c r="K690" s="478"/>
      <c r="L690" s="478"/>
      <c r="M690" s="478"/>
      <c r="N690" s="478"/>
      <c r="O690" s="478"/>
      <c r="P690" s="478"/>
      <c r="Q690" s="478"/>
      <c r="V690" s="211"/>
      <c r="W690" s="211"/>
      <c r="X690" s="211"/>
      <c r="Y690" s="211"/>
      <c r="Z690" s="211"/>
      <c r="AA690" s="21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478"/>
      <c r="D691" s="478"/>
      <c r="E691" s="478"/>
      <c r="F691" s="478"/>
      <c r="G691" s="478"/>
      <c r="H691" s="478"/>
      <c r="I691" s="478"/>
      <c r="J691" s="478"/>
      <c r="K691" s="478"/>
      <c r="L691" s="478"/>
      <c r="M691" s="478"/>
      <c r="N691" s="478"/>
      <c r="O691" s="478"/>
      <c r="P691" s="478"/>
      <c r="Q691" s="478"/>
      <c r="V691" s="211"/>
      <c r="W691" s="211"/>
      <c r="X691" s="211"/>
      <c r="Y691" s="211"/>
      <c r="Z691" s="211"/>
      <c r="AA691" s="21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478"/>
      <c r="D692" s="478"/>
      <c r="E692" s="478"/>
      <c r="F692" s="478"/>
      <c r="G692" s="478"/>
      <c r="H692" s="478"/>
      <c r="I692" s="478"/>
      <c r="J692" s="478"/>
      <c r="K692" s="478"/>
      <c r="L692" s="478"/>
      <c r="M692" s="478"/>
      <c r="N692" s="478"/>
      <c r="O692" s="478"/>
      <c r="P692" s="478"/>
      <c r="Q692" s="478"/>
      <c r="V692" s="211"/>
      <c r="W692" s="211"/>
      <c r="X692" s="211"/>
      <c r="Y692" s="211"/>
      <c r="Z692" s="211"/>
      <c r="AA692" s="21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478"/>
      <c r="D693" s="478"/>
      <c r="E693" s="478"/>
      <c r="F693" s="478"/>
      <c r="G693" s="478"/>
      <c r="H693" s="478"/>
      <c r="I693" s="478"/>
      <c r="J693" s="478"/>
      <c r="K693" s="478"/>
      <c r="L693" s="478"/>
      <c r="M693" s="478"/>
      <c r="N693" s="478"/>
      <c r="O693" s="478"/>
      <c r="P693" s="478"/>
      <c r="Q693" s="478"/>
      <c r="V693" s="211"/>
      <c r="W693" s="211"/>
      <c r="X693" s="211"/>
      <c r="Y693" s="211"/>
      <c r="Z693" s="211"/>
      <c r="AA693" s="21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478"/>
      <c r="D694" s="478"/>
      <c r="E694" s="478"/>
      <c r="F694" s="478"/>
      <c r="G694" s="478"/>
      <c r="H694" s="478"/>
      <c r="I694" s="478"/>
      <c r="J694" s="478"/>
      <c r="K694" s="478"/>
      <c r="L694" s="478"/>
      <c r="M694" s="478"/>
      <c r="N694" s="478"/>
      <c r="O694" s="478"/>
      <c r="P694" s="478"/>
      <c r="Q694" s="478"/>
      <c r="V694" s="211"/>
      <c r="W694" s="211"/>
      <c r="X694" s="211"/>
      <c r="Y694" s="211"/>
      <c r="Z694" s="211"/>
      <c r="AA694" s="21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478"/>
      <c r="D695" s="478"/>
      <c r="E695" s="478"/>
      <c r="F695" s="478"/>
      <c r="G695" s="478"/>
      <c r="H695" s="478"/>
      <c r="I695" s="478"/>
      <c r="J695" s="478"/>
      <c r="K695" s="478"/>
      <c r="L695" s="478"/>
      <c r="M695" s="478"/>
      <c r="N695" s="478"/>
      <c r="O695" s="478"/>
      <c r="P695" s="478"/>
      <c r="Q695" s="478"/>
      <c r="V695" s="211"/>
      <c r="W695" s="211"/>
      <c r="X695" s="211"/>
      <c r="Y695" s="211"/>
      <c r="Z695" s="211"/>
      <c r="AA695" s="21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478"/>
      <c r="D696" s="478"/>
      <c r="E696" s="478"/>
      <c r="F696" s="478"/>
      <c r="G696" s="478"/>
      <c r="H696" s="478"/>
      <c r="I696" s="478"/>
      <c r="J696" s="478"/>
      <c r="K696" s="478"/>
      <c r="L696" s="478"/>
      <c r="M696" s="478"/>
      <c r="N696" s="478"/>
      <c r="O696" s="478"/>
      <c r="P696" s="478"/>
      <c r="Q696" s="478"/>
      <c r="V696" s="211"/>
      <c r="W696" s="211"/>
      <c r="X696" s="211"/>
      <c r="Y696" s="211"/>
      <c r="Z696" s="211"/>
      <c r="AA696" s="21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478"/>
      <c r="D697" s="478"/>
      <c r="E697" s="478"/>
      <c r="F697" s="478"/>
      <c r="G697" s="478"/>
      <c r="H697" s="478"/>
      <c r="I697" s="478"/>
      <c r="J697" s="478"/>
      <c r="K697" s="478"/>
      <c r="L697" s="478"/>
      <c r="M697" s="478"/>
      <c r="N697" s="478"/>
      <c r="O697" s="478"/>
      <c r="P697" s="478"/>
      <c r="Q697" s="478"/>
      <c r="V697" s="211"/>
      <c r="W697" s="211"/>
      <c r="X697" s="211"/>
      <c r="Y697" s="211"/>
      <c r="Z697" s="211"/>
      <c r="AA697" s="21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478"/>
      <c r="D698" s="478"/>
      <c r="E698" s="478"/>
      <c r="F698" s="478"/>
      <c r="G698" s="478"/>
      <c r="H698" s="478"/>
      <c r="I698" s="478"/>
      <c r="J698" s="478"/>
      <c r="K698" s="478"/>
      <c r="L698" s="478"/>
      <c r="M698" s="478"/>
      <c r="N698" s="478"/>
      <c r="O698" s="478"/>
      <c r="P698" s="478"/>
      <c r="Q698" s="478"/>
      <c r="V698" s="211"/>
      <c r="W698" s="211"/>
      <c r="X698" s="211"/>
      <c r="Y698" s="211"/>
      <c r="Z698" s="211"/>
      <c r="AA698" s="21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478"/>
      <c r="D699" s="478"/>
      <c r="E699" s="478"/>
      <c r="F699" s="478"/>
      <c r="G699" s="478"/>
      <c r="H699" s="478"/>
      <c r="I699" s="478"/>
      <c r="J699" s="478"/>
      <c r="K699" s="478"/>
      <c r="L699" s="478"/>
      <c r="M699" s="478"/>
      <c r="N699" s="478"/>
      <c r="O699" s="478"/>
      <c r="P699" s="478"/>
      <c r="Q699" s="478"/>
      <c r="V699" s="211"/>
      <c r="W699" s="211"/>
      <c r="X699" s="211"/>
      <c r="Y699" s="211"/>
      <c r="Z699" s="211"/>
      <c r="AA699" s="21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78"/>
      <c r="D700" s="478"/>
      <c r="E700" s="478"/>
      <c r="F700" s="478"/>
      <c r="G700" s="478"/>
      <c r="H700" s="478"/>
      <c r="I700" s="478"/>
      <c r="J700" s="478"/>
      <c r="K700" s="478"/>
      <c r="L700" s="478"/>
      <c r="M700" s="478"/>
      <c r="N700" s="478"/>
      <c r="O700" s="478"/>
      <c r="P700" s="478"/>
      <c r="Q700" s="478"/>
      <c r="V700" s="211"/>
      <c r="W700" s="211"/>
      <c r="X700" s="211"/>
      <c r="Y700" s="211"/>
      <c r="Z700" s="211"/>
      <c r="AA700" s="21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94"/>
      <c r="D701" s="494"/>
      <c r="E701" s="494"/>
      <c r="F701" s="494"/>
      <c r="G701" s="494"/>
      <c r="H701" s="494"/>
      <c r="I701" s="494"/>
      <c r="J701" s="494"/>
      <c r="K701" s="494"/>
      <c r="L701" s="494"/>
      <c r="M701" s="494"/>
      <c r="N701" s="494"/>
      <c r="O701" s="494"/>
      <c r="P701" s="494"/>
      <c r="Q701" s="494"/>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94"/>
      <c r="D702" s="494"/>
      <c r="E702" s="494"/>
      <c r="F702" s="494"/>
      <c r="G702" s="494"/>
      <c r="H702" s="494"/>
      <c r="I702" s="494"/>
      <c r="J702" s="494"/>
      <c r="K702" s="494"/>
      <c r="L702" s="494"/>
      <c r="M702" s="494"/>
      <c r="N702" s="494"/>
      <c r="O702" s="494"/>
      <c r="P702" s="494"/>
      <c r="Q702" s="494"/>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94"/>
      <c r="D703" s="494"/>
      <c r="E703" s="494"/>
      <c r="F703" s="494"/>
      <c r="G703" s="494"/>
      <c r="H703" s="494"/>
      <c r="I703" s="494"/>
      <c r="J703" s="494"/>
      <c r="K703" s="494"/>
      <c r="L703" s="494"/>
      <c r="M703" s="494"/>
      <c r="N703" s="494"/>
      <c r="O703" s="494"/>
      <c r="P703" s="494"/>
      <c r="Q703" s="494"/>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94"/>
      <c r="D704" s="494"/>
      <c r="E704" s="494"/>
      <c r="F704" s="494"/>
      <c r="G704" s="494"/>
      <c r="H704" s="494"/>
      <c r="I704" s="494"/>
      <c r="J704" s="494"/>
      <c r="K704" s="494"/>
      <c r="L704" s="494"/>
      <c r="M704" s="494"/>
      <c r="N704" s="494"/>
      <c r="O704" s="494"/>
      <c r="P704" s="494"/>
      <c r="Q704" s="494"/>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94"/>
      <c r="D705" s="494"/>
      <c r="E705" s="494"/>
      <c r="F705" s="494"/>
      <c r="G705" s="494"/>
      <c r="H705" s="494"/>
      <c r="I705" s="494"/>
      <c r="J705" s="494"/>
      <c r="K705" s="494"/>
      <c r="L705" s="494"/>
      <c r="M705" s="494"/>
      <c r="N705" s="494"/>
      <c r="O705" s="494"/>
      <c r="P705" s="494"/>
      <c r="Q705" s="494"/>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94"/>
      <c r="D706" s="494"/>
      <c r="E706" s="494"/>
      <c r="F706" s="494"/>
      <c r="G706" s="494"/>
      <c r="H706" s="494"/>
      <c r="I706" s="494"/>
      <c r="J706" s="494"/>
      <c r="K706" s="494"/>
      <c r="L706" s="494"/>
      <c r="M706" s="494"/>
      <c r="N706" s="494"/>
      <c r="O706" s="494"/>
      <c r="P706" s="494"/>
      <c r="Q706" s="494"/>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94"/>
      <c r="D707" s="494"/>
      <c r="E707" s="494"/>
      <c r="F707" s="494"/>
      <c r="G707" s="494"/>
      <c r="H707" s="494"/>
      <c r="I707" s="494"/>
      <c r="J707" s="494"/>
      <c r="K707" s="494"/>
      <c r="L707" s="494"/>
      <c r="M707" s="494"/>
      <c r="N707" s="494"/>
      <c r="O707" s="494"/>
      <c r="P707" s="494"/>
      <c r="Q707" s="494"/>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94"/>
      <c r="D708" s="494"/>
      <c r="E708" s="494"/>
      <c r="F708" s="494"/>
      <c r="G708" s="494"/>
      <c r="H708" s="494"/>
      <c r="I708" s="494"/>
      <c r="J708" s="494"/>
      <c r="K708" s="494"/>
      <c r="L708" s="494"/>
      <c r="M708" s="494"/>
      <c r="N708" s="494"/>
      <c r="O708" s="494"/>
      <c r="P708" s="494"/>
      <c r="Q708" s="494"/>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94"/>
      <c r="D709" s="494"/>
      <c r="E709" s="494"/>
      <c r="F709" s="494"/>
      <c r="G709" s="494"/>
      <c r="H709" s="494"/>
      <c r="I709" s="494"/>
      <c r="J709" s="494"/>
      <c r="K709" s="494"/>
      <c r="L709" s="494"/>
      <c r="M709" s="494"/>
      <c r="N709" s="494"/>
      <c r="O709" s="494"/>
      <c r="P709" s="494"/>
      <c r="Q709" s="494"/>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94"/>
      <c r="D710" s="494"/>
      <c r="E710" s="494"/>
      <c r="F710" s="494"/>
      <c r="G710" s="494"/>
      <c r="H710" s="494"/>
      <c r="I710" s="494"/>
      <c r="J710" s="494"/>
      <c r="K710" s="494"/>
      <c r="L710" s="494"/>
      <c r="M710" s="494"/>
      <c r="N710" s="494"/>
      <c r="O710" s="494"/>
      <c r="P710" s="494"/>
      <c r="Q710" s="494"/>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94"/>
      <c r="D711" s="494"/>
      <c r="E711" s="494"/>
      <c r="F711" s="494"/>
      <c r="G711" s="494"/>
      <c r="H711" s="494"/>
      <c r="I711" s="494"/>
      <c r="J711" s="494"/>
      <c r="K711" s="494"/>
      <c r="L711" s="494"/>
      <c r="M711" s="494"/>
      <c r="N711" s="494"/>
      <c r="O711" s="494"/>
      <c r="P711" s="494"/>
      <c r="Q711" s="494"/>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94"/>
      <c r="D712" s="494"/>
      <c r="E712" s="494"/>
      <c r="F712" s="494"/>
      <c r="G712" s="494"/>
      <c r="H712" s="494"/>
      <c r="I712" s="494"/>
      <c r="J712" s="494"/>
      <c r="K712" s="494"/>
      <c r="L712" s="494"/>
      <c r="M712" s="494"/>
      <c r="N712" s="494"/>
      <c r="O712" s="494"/>
      <c r="P712" s="494"/>
      <c r="Q712" s="494"/>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94"/>
      <c r="D713" s="494"/>
      <c r="E713" s="494"/>
      <c r="F713" s="494"/>
      <c r="G713" s="494"/>
      <c r="H713" s="494"/>
      <c r="I713" s="494"/>
      <c r="J713" s="494"/>
      <c r="K713" s="494"/>
      <c r="L713" s="494"/>
      <c r="M713" s="494"/>
      <c r="N713" s="494"/>
      <c r="O713" s="494"/>
      <c r="P713" s="494"/>
      <c r="Q713" s="494"/>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94"/>
      <c r="D714" s="494"/>
      <c r="E714" s="494"/>
      <c r="F714" s="494"/>
      <c r="G714" s="494"/>
      <c r="H714" s="494"/>
      <c r="I714" s="494"/>
      <c r="J714" s="494"/>
      <c r="K714" s="494"/>
      <c r="L714" s="494"/>
      <c r="M714" s="494"/>
      <c r="N714" s="494"/>
      <c r="O714" s="494"/>
      <c r="P714" s="494"/>
      <c r="Q714" s="494"/>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94"/>
      <c r="D715" s="494"/>
      <c r="E715" s="494"/>
      <c r="F715" s="494"/>
      <c r="G715" s="494"/>
      <c r="H715" s="494"/>
      <c r="I715" s="494"/>
      <c r="J715" s="494"/>
      <c r="K715" s="494"/>
      <c r="L715" s="494"/>
      <c r="M715" s="494"/>
      <c r="N715" s="494"/>
      <c r="O715" s="494"/>
      <c r="P715" s="494"/>
      <c r="Q715" s="494"/>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94"/>
      <c r="D716" s="494"/>
      <c r="E716" s="494"/>
      <c r="F716" s="494"/>
      <c r="G716" s="494"/>
      <c r="H716" s="494"/>
      <c r="I716" s="494"/>
      <c r="J716" s="494"/>
      <c r="K716" s="494"/>
      <c r="L716" s="494"/>
      <c r="M716" s="494"/>
      <c r="N716" s="494"/>
      <c r="O716" s="494"/>
      <c r="P716" s="494"/>
      <c r="Q716" s="494"/>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94"/>
      <c r="D717" s="494"/>
      <c r="E717" s="494"/>
      <c r="F717" s="494"/>
      <c r="G717" s="494"/>
      <c r="H717" s="494"/>
      <c r="I717" s="494"/>
      <c r="J717" s="494"/>
      <c r="K717" s="494"/>
      <c r="L717" s="494"/>
      <c r="M717" s="494"/>
      <c r="N717" s="494"/>
      <c r="O717" s="494"/>
      <c r="P717" s="494"/>
      <c r="Q717" s="494"/>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94"/>
      <c r="D718" s="494"/>
      <c r="E718" s="494"/>
      <c r="F718" s="494"/>
      <c r="G718" s="494"/>
      <c r="H718" s="494"/>
      <c r="I718" s="494"/>
      <c r="J718" s="494"/>
      <c r="K718" s="494"/>
      <c r="L718" s="494"/>
      <c r="M718" s="494"/>
      <c r="N718" s="494"/>
      <c r="O718" s="494"/>
      <c r="P718" s="494"/>
      <c r="Q718" s="494"/>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94"/>
      <c r="D719" s="494"/>
      <c r="E719" s="494"/>
      <c r="F719" s="494"/>
      <c r="G719" s="494"/>
      <c r="H719" s="494"/>
      <c r="I719" s="494"/>
      <c r="J719" s="494"/>
      <c r="K719" s="494"/>
      <c r="L719" s="494"/>
      <c r="M719" s="494"/>
      <c r="N719" s="494"/>
      <c r="O719" s="494"/>
      <c r="P719" s="494"/>
      <c r="Q719" s="494"/>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94"/>
      <c r="D720" s="494"/>
      <c r="E720" s="494"/>
      <c r="F720" s="494"/>
      <c r="G720" s="494"/>
      <c r="H720" s="494"/>
      <c r="I720" s="494"/>
      <c r="J720" s="494"/>
      <c r="K720" s="494"/>
      <c r="L720" s="494"/>
      <c r="M720" s="494"/>
      <c r="N720" s="494"/>
      <c r="O720" s="494"/>
      <c r="P720" s="494"/>
      <c r="Q720" s="494"/>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94"/>
      <c r="D721" s="494"/>
      <c r="E721" s="494"/>
      <c r="F721" s="494"/>
      <c r="G721" s="494"/>
      <c r="H721" s="494"/>
      <c r="I721" s="494"/>
      <c r="J721" s="494"/>
      <c r="K721" s="494"/>
      <c r="L721" s="494"/>
      <c r="M721" s="494"/>
      <c r="N721" s="494"/>
      <c r="O721" s="494"/>
      <c r="P721" s="494"/>
      <c r="Q721" s="494"/>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94"/>
      <c r="D722" s="494"/>
      <c r="E722" s="494"/>
      <c r="F722" s="494"/>
      <c r="G722" s="494"/>
      <c r="H722" s="494"/>
      <c r="I722" s="494"/>
      <c r="J722" s="494"/>
      <c r="K722" s="494"/>
      <c r="L722" s="494"/>
      <c r="M722" s="494"/>
      <c r="N722" s="494"/>
      <c r="O722" s="494"/>
      <c r="P722" s="494"/>
      <c r="Q722" s="494"/>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94"/>
      <c r="D723" s="494"/>
      <c r="E723" s="494"/>
      <c r="F723" s="494"/>
      <c r="G723" s="494"/>
      <c r="H723" s="494"/>
      <c r="I723" s="494"/>
      <c r="J723" s="494"/>
      <c r="K723" s="494"/>
      <c r="L723" s="494"/>
      <c r="M723" s="494"/>
      <c r="N723" s="494"/>
      <c r="O723" s="494"/>
      <c r="P723" s="494"/>
      <c r="Q723" s="494"/>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94"/>
      <c r="D724" s="494"/>
      <c r="E724" s="494"/>
      <c r="F724" s="494"/>
      <c r="G724" s="494"/>
      <c r="H724" s="494"/>
      <c r="I724" s="494"/>
      <c r="J724" s="494"/>
      <c r="K724" s="494"/>
      <c r="L724" s="494"/>
      <c r="M724" s="494"/>
      <c r="N724" s="494"/>
      <c r="O724" s="494"/>
      <c r="P724" s="494"/>
      <c r="Q724" s="494"/>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94"/>
      <c r="D725" s="494"/>
      <c r="E725" s="494"/>
      <c r="F725" s="494"/>
      <c r="G725" s="494"/>
      <c r="H725" s="494"/>
      <c r="I725" s="494"/>
      <c r="J725" s="494"/>
      <c r="K725" s="494"/>
      <c r="L725" s="494"/>
      <c r="M725" s="494"/>
      <c r="N725" s="494"/>
      <c r="O725" s="494"/>
      <c r="P725" s="494"/>
      <c r="Q725" s="494"/>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94"/>
      <c r="D726" s="494"/>
      <c r="E726" s="494"/>
      <c r="F726" s="494"/>
      <c r="G726" s="494"/>
      <c r="H726" s="494"/>
      <c r="I726" s="494"/>
      <c r="J726" s="494"/>
      <c r="K726" s="494"/>
      <c r="L726" s="494"/>
      <c r="M726" s="494"/>
      <c r="N726" s="494"/>
      <c r="O726" s="494"/>
      <c r="P726" s="494"/>
      <c r="Q726" s="494"/>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94"/>
      <c r="D727" s="494"/>
      <c r="E727" s="494"/>
      <c r="F727" s="494"/>
      <c r="G727" s="494"/>
      <c r="H727" s="494"/>
      <c r="I727" s="494"/>
      <c r="J727" s="494"/>
      <c r="K727" s="494"/>
      <c r="L727" s="494"/>
      <c r="M727" s="494"/>
      <c r="N727" s="494"/>
      <c r="O727" s="494"/>
      <c r="P727" s="494"/>
      <c r="Q727" s="494"/>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94"/>
      <c r="D728" s="494"/>
      <c r="E728" s="494"/>
      <c r="F728" s="494"/>
      <c r="G728" s="494"/>
      <c r="H728" s="494"/>
      <c r="I728" s="494"/>
      <c r="J728" s="494"/>
      <c r="K728" s="494"/>
      <c r="L728" s="494"/>
      <c r="M728" s="494"/>
      <c r="N728" s="494"/>
      <c r="O728" s="494"/>
      <c r="P728" s="494"/>
      <c r="Q728" s="494"/>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94"/>
      <c r="D729" s="494"/>
      <c r="E729" s="494"/>
      <c r="F729" s="494"/>
      <c r="G729" s="494"/>
      <c r="H729" s="494"/>
      <c r="I729" s="494"/>
      <c r="J729" s="494"/>
      <c r="K729" s="494"/>
      <c r="L729" s="494"/>
      <c r="M729" s="494"/>
      <c r="N729" s="494"/>
      <c r="O729" s="494"/>
      <c r="P729" s="494"/>
      <c r="Q729" s="494"/>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94"/>
      <c r="D730" s="494"/>
      <c r="E730" s="494"/>
      <c r="F730" s="494"/>
      <c r="G730" s="494"/>
      <c r="H730" s="494"/>
      <c r="I730" s="494"/>
      <c r="J730" s="494"/>
      <c r="K730" s="494"/>
      <c r="L730" s="494"/>
      <c r="M730" s="494"/>
      <c r="N730" s="494"/>
      <c r="O730" s="494"/>
      <c r="P730" s="494"/>
      <c r="Q730" s="494"/>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94"/>
      <c r="D731" s="494"/>
      <c r="E731" s="494"/>
      <c r="F731" s="494"/>
      <c r="G731" s="494"/>
      <c r="H731" s="494"/>
      <c r="I731" s="494"/>
      <c r="J731" s="494"/>
      <c r="K731" s="494"/>
      <c r="L731" s="494"/>
      <c r="M731" s="494"/>
      <c r="N731" s="494"/>
      <c r="O731" s="494"/>
      <c r="P731" s="494"/>
      <c r="Q731" s="494"/>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94"/>
      <c r="D732" s="494"/>
      <c r="E732" s="494"/>
      <c r="F732" s="494"/>
      <c r="G732" s="494"/>
      <c r="H732" s="494"/>
      <c r="I732" s="494"/>
      <c r="J732" s="494"/>
      <c r="K732" s="494"/>
      <c r="L732" s="494"/>
      <c r="M732" s="494"/>
      <c r="N732" s="494"/>
      <c r="O732" s="494"/>
      <c r="P732" s="494"/>
      <c r="Q732" s="494"/>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94"/>
      <c r="D733" s="494"/>
      <c r="E733" s="494"/>
      <c r="F733" s="494"/>
      <c r="G733" s="494"/>
      <c r="H733" s="494"/>
      <c r="I733" s="494"/>
      <c r="J733" s="494"/>
      <c r="K733" s="494"/>
      <c r="L733" s="494"/>
      <c r="M733" s="494"/>
      <c r="N733" s="494"/>
      <c r="O733" s="494"/>
      <c r="P733" s="494"/>
      <c r="Q733" s="494"/>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94"/>
      <c r="D734" s="494"/>
      <c r="E734" s="494"/>
      <c r="F734" s="494"/>
      <c r="G734" s="494"/>
      <c r="H734" s="494"/>
      <c r="I734" s="494"/>
      <c r="J734" s="494"/>
      <c r="K734" s="494"/>
      <c r="L734" s="494"/>
      <c r="M734" s="494"/>
      <c r="N734" s="494"/>
      <c r="O734" s="494"/>
      <c r="P734" s="494"/>
      <c r="Q734" s="494"/>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94"/>
      <c r="D735" s="494"/>
      <c r="E735" s="494"/>
      <c r="F735" s="494"/>
      <c r="G735" s="494"/>
      <c r="H735" s="494"/>
      <c r="I735" s="494"/>
      <c r="J735" s="494"/>
      <c r="K735" s="494"/>
      <c r="L735" s="494"/>
      <c r="M735" s="494"/>
      <c r="N735" s="494"/>
      <c r="O735" s="494"/>
      <c r="P735" s="494"/>
      <c r="Q735" s="494"/>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94"/>
      <c r="D736" s="494"/>
      <c r="E736" s="494"/>
      <c r="F736" s="494"/>
      <c r="G736" s="494"/>
      <c r="H736" s="494"/>
      <c r="I736" s="494"/>
      <c r="J736" s="494"/>
      <c r="K736" s="494"/>
      <c r="L736" s="494"/>
      <c r="M736" s="494"/>
      <c r="N736" s="494"/>
      <c r="O736" s="494"/>
      <c r="P736" s="494"/>
      <c r="Q736" s="494"/>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94"/>
      <c r="D737" s="494"/>
      <c r="E737" s="494"/>
      <c r="F737" s="494"/>
      <c r="G737" s="494"/>
      <c r="H737" s="494"/>
      <c r="I737" s="494"/>
      <c r="J737" s="494"/>
      <c r="K737" s="494"/>
      <c r="L737" s="494"/>
      <c r="M737" s="494"/>
      <c r="N737" s="494"/>
      <c r="O737" s="494"/>
      <c r="P737" s="494"/>
      <c r="Q737" s="494"/>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94"/>
      <c r="D738" s="494"/>
      <c r="E738" s="494"/>
      <c r="F738" s="494"/>
      <c r="G738" s="494"/>
      <c r="H738" s="494"/>
      <c r="I738" s="494"/>
      <c r="J738" s="494"/>
      <c r="K738" s="494"/>
      <c r="L738" s="494"/>
      <c r="M738" s="494"/>
      <c r="N738" s="494"/>
      <c r="O738" s="494"/>
      <c r="P738" s="494"/>
      <c r="Q738" s="494"/>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94"/>
      <c r="D739" s="494"/>
      <c r="E739" s="494"/>
      <c r="F739" s="494"/>
      <c r="G739" s="494"/>
      <c r="H739" s="494"/>
      <c r="I739" s="494"/>
      <c r="J739" s="494"/>
      <c r="K739" s="494"/>
      <c r="L739" s="494"/>
      <c r="M739" s="494"/>
      <c r="N739" s="494"/>
      <c r="O739" s="494"/>
      <c r="P739" s="494"/>
      <c r="Q739" s="494"/>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94"/>
      <c r="D740" s="494"/>
      <c r="E740" s="494"/>
      <c r="F740" s="494"/>
      <c r="G740" s="494"/>
      <c r="H740" s="494"/>
      <c r="I740" s="494"/>
      <c r="J740" s="494"/>
      <c r="K740" s="494"/>
      <c r="L740" s="494"/>
      <c r="M740" s="494"/>
      <c r="N740" s="494"/>
      <c r="O740" s="494"/>
      <c r="P740" s="494"/>
      <c r="Q740" s="494"/>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94"/>
      <c r="D741" s="494"/>
      <c r="E741" s="494"/>
      <c r="F741" s="494"/>
      <c r="G741" s="494"/>
      <c r="H741" s="494"/>
      <c r="I741" s="494"/>
      <c r="J741" s="494"/>
      <c r="K741" s="494"/>
      <c r="L741" s="494"/>
      <c r="M741" s="494"/>
      <c r="N741" s="494"/>
      <c r="O741" s="494"/>
      <c r="P741" s="494"/>
      <c r="Q741" s="494"/>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94"/>
      <c r="D742" s="494"/>
      <c r="E742" s="494"/>
      <c r="F742" s="494"/>
      <c r="G742" s="494"/>
      <c r="H742" s="494"/>
      <c r="I742" s="494"/>
      <c r="J742" s="494"/>
      <c r="K742" s="494"/>
      <c r="L742" s="494"/>
      <c r="M742" s="494"/>
      <c r="N742" s="494"/>
      <c r="O742" s="494"/>
      <c r="P742" s="494"/>
      <c r="Q742" s="494"/>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94"/>
      <c r="D743" s="494"/>
      <c r="E743" s="494"/>
      <c r="F743" s="494"/>
      <c r="G743" s="494"/>
      <c r="H743" s="494"/>
      <c r="I743" s="494"/>
      <c r="J743" s="494"/>
      <c r="K743" s="494"/>
      <c r="L743" s="494"/>
      <c r="M743" s="494"/>
      <c r="N743" s="494"/>
      <c r="O743" s="494"/>
      <c r="P743" s="494"/>
      <c r="Q743" s="494"/>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94"/>
      <c r="D744" s="494"/>
      <c r="E744" s="494"/>
      <c r="F744" s="494"/>
      <c r="G744" s="494"/>
      <c r="H744" s="494"/>
      <c r="I744" s="494"/>
      <c r="J744" s="494"/>
      <c r="K744" s="494"/>
      <c r="L744" s="494"/>
      <c r="M744" s="494"/>
      <c r="N744" s="494"/>
      <c r="O744" s="494"/>
      <c r="P744" s="494"/>
      <c r="Q744" s="494"/>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94"/>
      <c r="D745" s="494"/>
      <c r="E745" s="494"/>
      <c r="F745" s="494"/>
      <c r="G745" s="494"/>
      <c r="H745" s="494"/>
      <c r="I745" s="494"/>
      <c r="J745" s="494"/>
      <c r="K745" s="494"/>
      <c r="L745" s="494"/>
      <c r="M745" s="494"/>
      <c r="N745" s="494"/>
      <c r="O745" s="494"/>
      <c r="P745" s="494"/>
      <c r="Q745" s="494"/>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94"/>
      <c r="D746" s="494"/>
      <c r="E746" s="494"/>
      <c r="F746" s="494"/>
      <c r="G746" s="494"/>
      <c r="H746" s="494"/>
      <c r="I746" s="494"/>
      <c r="J746" s="494"/>
      <c r="K746" s="494"/>
      <c r="L746" s="494"/>
      <c r="M746" s="494"/>
      <c r="N746" s="494"/>
      <c r="O746" s="494"/>
      <c r="P746" s="494"/>
      <c r="Q746" s="494"/>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94"/>
      <c r="D747" s="494"/>
      <c r="E747" s="494"/>
      <c r="F747" s="494"/>
      <c r="G747" s="494"/>
      <c r="H747" s="494"/>
      <c r="I747" s="494"/>
      <c r="J747" s="494"/>
      <c r="K747" s="494"/>
      <c r="L747" s="494"/>
      <c r="M747" s="494"/>
      <c r="N747" s="494"/>
      <c r="O747" s="494"/>
      <c r="P747" s="494"/>
      <c r="Q747" s="494"/>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94"/>
      <c r="D748" s="494"/>
      <c r="E748" s="494"/>
      <c r="F748" s="494"/>
      <c r="G748" s="494"/>
      <c r="H748" s="494"/>
      <c r="I748" s="494"/>
      <c r="J748" s="494"/>
      <c r="K748" s="494"/>
      <c r="L748" s="494"/>
      <c r="M748" s="494"/>
      <c r="N748" s="494"/>
      <c r="O748" s="494"/>
      <c r="P748" s="494"/>
      <c r="Q748" s="494"/>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94"/>
      <c r="D749" s="494"/>
      <c r="E749" s="494"/>
      <c r="F749" s="494"/>
      <c r="G749" s="494"/>
      <c r="H749" s="494"/>
      <c r="I749" s="494"/>
      <c r="J749" s="494"/>
      <c r="K749" s="494"/>
      <c r="L749" s="494"/>
      <c r="M749" s="494"/>
      <c r="N749" s="494"/>
      <c r="O749" s="494"/>
      <c r="P749" s="494"/>
      <c r="Q749" s="494"/>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94"/>
      <c r="D750" s="494"/>
      <c r="E750" s="494"/>
      <c r="F750" s="494"/>
      <c r="G750" s="494"/>
      <c r="H750" s="494"/>
      <c r="I750" s="494"/>
      <c r="J750" s="494"/>
      <c r="K750" s="494"/>
      <c r="L750" s="494"/>
      <c r="M750" s="494"/>
      <c r="N750" s="494"/>
      <c r="O750" s="494"/>
      <c r="P750" s="494"/>
      <c r="Q750" s="494"/>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94"/>
      <c r="D751" s="494"/>
      <c r="E751" s="494"/>
      <c r="F751" s="494"/>
      <c r="G751" s="494"/>
      <c r="H751" s="494"/>
      <c r="I751" s="494"/>
      <c r="J751" s="494"/>
      <c r="K751" s="494"/>
      <c r="L751" s="494"/>
      <c r="M751" s="494"/>
      <c r="N751" s="494"/>
      <c r="O751" s="494"/>
      <c r="P751" s="494"/>
      <c r="Q751" s="494"/>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94"/>
      <c r="D752" s="494"/>
      <c r="E752" s="494"/>
      <c r="F752" s="494"/>
      <c r="G752" s="494"/>
      <c r="H752" s="494"/>
      <c r="I752" s="494"/>
      <c r="J752" s="494"/>
      <c r="K752" s="494"/>
      <c r="L752" s="494"/>
      <c r="M752" s="494"/>
      <c r="N752" s="494"/>
      <c r="O752" s="494"/>
      <c r="P752" s="494"/>
      <c r="Q752" s="494"/>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94"/>
      <c r="D753" s="494"/>
      <c r="E753" s="494"/>
      <c r="F753" s="494"/>
      <c r="G753" s="494"/>
      <c r="H753" s="494"/>
      <c r="I753" s="494"/>
      <c r="J753" s="494"/>
      <c r="K753" s="494"/>
      <c r="L753" s="494"/>
      <c r="M753" s="494"/>
      <c r="N753" s="494"/>
      <c r="O753" s="494"/>
      <c r="P753" s="494"/>
      <c r="Q753" s="494"/>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94"/>
      <c r="D754" s="494"/>
      <c r="E754" s="494"/>
      <c r="F754" s="494"/>
      <c r="G754" s="494"/>
      <c r="H754" s="494"/>
      <c r="I754" s="494"/>
      <c r="J754" s="494"/>
      <c r="K754" s="494"/>
      <c r="L754" s="494"/>
      <c r="M754" s="494"/>
      <c r="N754" s="494"/>
      <c r="O754" s="494"/>
      <c r="P754" s="494"/>
      <c r="Q754" s="494"/>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94"/>
      <c r="D755" s="494"/>
      <c r="E755" s="494"/>
      <c r="F755" s="494"/>
      <c r="G755" s="494"/>
      <c r="H755" s="494"/>
      <c r="I755" s="494"/>
      <c r="J755" s="494"/>
      <c r="K755" s="494"/>
      <c r="L755" s="494"/>
      <c r="M755" s="494"/>
      <c r="N755" s="494"/>
      <c r="O755" s="494"/>
      <c r="P755" s="494"/>
      <c r="Q755" s="494"/>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94"/>
      <c r="D756" s="494"/>
      <c r="E756" s="494"/>
      <c r="F756" s="494"/>
      <c r="G756" s="494"/>
      <c r="H756" s="494"/>
      <c r="I756" s="494"/>
      <c r="J756" s="494"/>
      <c r="K756" s="494"/>
      <c r="L756" s="494"/>
      <c r="M756" s="494"/>
      <c r="N756" s="494"/>
      <c r="O756" s="494"/>
      <c r="P756" s="494"/>
      <c r="Q756" s="494"/>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94"/>
      <c r="D757" s="494"/>
      <c r="E757" s="494"/>
      <c r="F757" s="494"/>
      <c r="G757" s="494"/>
      <c r="H757" s="494"/>
      <c r="I757" s="494"/>
      <c r="J757" s="494"/>
      <c r="K757" s="494"/>
      <c r="L757" s="494"/>
      <c r="M757" s="494"/>
      <c r="N757" s="494"/>
      <c r="O757" s="494"/>
      <c r="P757" s="494"/>
      <c r="Q757" s="494"/>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94"/>
      <c r="D758" s="494"/>
      <c r="E758" s="494"/>
      <c r="F758" s="494"/>
      <c r="G758" s="494"/>
      <c r="H758" s="494"/>
      <c r="I758" s="494"/>
      <c r="J758" s="494"/>
      <c r="K758" s="494"/>
      <c r="L758" s="494"/>
      <c r="M758" s="494"/>
      <c r="N758" s="494"/>
      <c r="O758" s="494"/>
      <c r="P758" s="494"/>
      <c r="Q758" s="494"/>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94"/>
      <c r="D759" s="494"/>
      <c r="E759" s="494"/>
      <c r="F759" s="494"/>
      <c r="G759" s="494"/>
      <c r="H759" s="494"/>
      <c r="I759" s="494"/>
      <c r="J759" s="494"/>
      <c r="K759" s="494"/>
      <c r="L759" s="494"/>
      <c r="M759" s="494"/>
      <c r="N759" s="494"/>
      <c r="O759" s="494"/>
      <c r="P759" s="494"/>
      <c r="Q759" s="494"/>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94"/>
      <c r="D760" s="494"/>
      <c r="E760" s="494"/>
      <c r="F760" s="494"/>
      <c r="G760" s="494"/>
      <c r="H760" s="494"/>
      <c r="I760" s="494"/>
      <c r="J760" s="494"/>
      <c r="K760" s="494"/>
      <c r="L760" s="494"/>
      <c r="M760" s="494"/>
      <c r="N760" s="494"/>
      <c r="O760" s="494"/>
      <c r="P760" s="494"/>
      <c r="Q760" s="494"/>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94"/>
      <c r="D761" s="494"/>
      <c r="E761" s="494"/>
      <c r="F761" s="494"/>
      <c r="G761" s="494"/>
      <c r="H761" s="494"/>
      <c r="I761" s="494"/>
      <c r="J761" s="494"/>
      <c r="K761" s="494"/>
      <c r="L761" s="494"/>
      <c r="M761" s="494"/>
      <c r="N761" s="494"/>
      <c r="O761" s="494"/>
      <c r="P761" s="494"/>
      <c r="Q761" s="494"/>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94"/>
      <c r="D762" s="494"/>
      <c r="E762" s="494"/>
      <c r="F762" s="494"/>
      <c r="G762" s="494"/>
      <c r="H762" s="494"/>
      <c r="I762" s="494"/>
      <c r="J762" s="494"/>
      <c r="K762" s="494"/>
      <c r="L762" s="494"/>
      <c r="M762" s="494"/>
      <c r="N762" s="494"/>
      <c r="O762" s="494"/>
      <c r="P762" s="494"/>
      <c r="Q762" s="494"/>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94"/>
      <c r="D763" s="494"/>
      <c r="E763" s="494"/>
      <c r="F763" s="494"/>
      <c r="G763" s="494"/>
      <c r="H763" s="494"/>
      <c r="I763" s="494"/>
      <c r="J763" s="494"/>
      <c r="K763" s="494"/>
      <c r="L763" s="494"/>
      <c r="M763" s="494"/>
      <c r="N763" s="494"/>
      <c r="O763" s="494"/>
      <c r="P763" s="494"/>
      <c r="Q763" s="494"/>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94"/>
      <c r="D764" s="494"/>
      <c r="E764" s="494"/>
      <c r="F764" s="494"/>
      <c r="G764" s="494"/>
      <c r="H764" s="494"/>
      <c r="I764" s="494"/>
      <c r="J764" s="494"/>
      <c r="K764" s="494"/>
      <c r="L764" s="494"/>
      <c r="M764" s="494"/>
      <c r="N764" s="494"/>
      <c r="O764" s="494"/>
      <c r="P764" s="494"/>
      <c r="Q764" s="494"/>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94"/>
      <c r="D765" s="494"/>
      <c r="E765" s="494"/>
      <c r="F765" s="494"/>
      <c r="G765" s="494"/>
      <c r="H765" s="494"/>
      <c r="I765" s="494"/>
      <c r="J765" s="494"/>
      <c r="K765" s="494"/>
      <c r="L765" s="494"/>
      <c r="M765" s="494"/>
      <c r="N765" s="494"/>
      <c r="O765" s="494"/>
      <c r="P765" s="494"/>
      <c r="Q765" s="494"/>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94"/>
      <c r="D766" s="494"/>
      <c r="E766" s="494"/>
      <c r="F766" s="494"/>
      <c r="G766" s="494"/>
      <c r="H766" s="494"/>
      <c r="I766" s="494"/>
      <c r="J766" s="494"/>
      <c r="K766" s="494"/>
      <c r="L766" s="494"/>
      <c r="M766" s="494"/>
      <c r="N766" s="494"/>
      <c r="O766" s="494"/>
      <c r="P766" s="494"/>
      <c r="Q766" s="494"/>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94"/>
      <c r="D767" s="494"/>
      <c r="E767" s="494"/>
      <c r="F767" s="494"/>
      <c r="G767" s="494"/>
      <c r="H767" s="494"/>
      <c r="I767" s="494"/>
      <c r="J767" s="494"/>
      <c r="K767" s="494"/>
      <c r="L767" s="494"/>
      <c r="M767" s="494"/>
      <c r="N767" s="494"/>
      <c r="O767" s="494"/>
      <c r="P767" s="494"/>
      <c r="Q767" s="494"/>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94"/>
      <c r="D768" s="494"/>
      <c r="E768" s="494"/>
      <c r="F768" s="494"/>
      <c r="G768" s="494"/>
      <c r="H768" s="494"/>
      <c r="I768" s="494"/>
      <c r="J768" s="494"/>
      <c r="K768" s="494"/>
      <c r="L768" s="494"/>
      <c r="M768" s="494"/>
      <c r="N768" s="494"/>
      <c r="O768" s="494"/>
      <c r="P768" s="494"/>
      <c r="Q768" s="494"/>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94"/>
      <c r="D769" s="494"/>
      <c r="E769" s="494"/>
      <c r="F769" s="494"/>
      <c r="G769" s="494"/>
      <c r="H769" s="494"/>
      <c r="I769" s="494"/>
      <c r="J769" s="494"/>
      <c r="K769" s="494"/>
      <c r="L769" s="494"/>
      <c r="M769" s="494"/>
      <c r="N769" s="494"/>
      <c r="O769" s="494"/>
      <c r="P769" s="494"/>
      <c r="Q769" s="494"/>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94"/>
      <c r="D770" s="494"/>
      <c r="E770" s="494"/>
      <c r="F770" s="494"/>
      <c r="G770" s="494"/>
      <c r="H770" s="494"/>
      <c r="I770" s="494"/>
      <c r="J770" s="494"/>
      <c r="K770" s="494"/>
      <c r="L770" s="494"/>
      <c r="M770" s="494"/>
      <c r="N770" s="494"/>
      <c r="O770" s="494"/>
      <c r="P770" s="494"/>
      <c r="Q770" s="494"/>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94"/>
      <c r="D771" s="494"/>
      <c r="E771" s="494"/>
      <c r="F771" s="494"/>
      <c r="G771" s="494"/>
      <c r="H771" s="494"/>
      <c r="I771" s="494"/>
      <c r="J771" s="494"/>
      <c r="K771" s="494"/>
      <c r="L771" s="494"/>
      <c r="M771" s="494"/>
      <c r="N771" s="494"/>
      <c r="O771" s="494"/>
      <c r="P771" s="494"/>
      <c r="Q771" s="494"/>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94"/>
      <c r="D772" s="494"/>
      <c r="E772" s="494"/>
      <c r="F772" s="494"/>
      <c r="G772" s="494"/>
      <c r="H772" s="494"/>
      <c r="I772" s="494"/>
      <c r="J772" s="494"/>
      <c r="K772" s="494"/>
      <c r="L772" s="494"/>
      <c r="M772" s="494"/>
      <c r="N772" s="494"/>
      <c r="O772" s="494"/>
      <c r="P772" s="494"/>
      <c r="Q772" s="494"/>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94"/>
      <c r="D773" s="494"/>
      <c r="E773" s="494"/>
      <c r="F773" s="494"/>
      <c r="G773" s="494"/>
      <c r="H773" s="494"/>
      <c r="I773" s="494"/>
      <c r="J773" s="494"/>
      <c r="K773" s="494"/>
      <c r="L773" s="494"/>
      <c r="M773" s="494"/>
      <c r="N773" s="494"/>
      <c r="O773" s="494"/>
      <c r="P773" s="494"/>
      <c r="Q773" s="494"/>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94"/>
      <c r="D774" s="494"/>
      <c r="E774" s="494"/>
      <c r="F774" s="494"/>
      <c r="G774" s="494"/>
      <c r="H774" s="494"/>
      <c r="I774" s="494"/>
      <c r="J774" s="494"/>
      <c r="K774" s="494"/>
      <c r="L774" s="494"/>
      <c r="M774" s="494"/>
      <c r="N774" s="494"/>
      <c r="O774" s="494"/>
      <c r="P774" s="494"/>
      <c r="Q774" s="494"/>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94"/>
      <c r="D775" s="494"/>
      <c r="E775" s="494"/>
      <c r="F775" s="494"/>
      <c r="G775" s="494"/>
      <c r="H775" s="494"/>
      <c r="I775" s="494"/>
      <c r="J775" s="494"/>
      <c r="K775" s="494"/>
      <c r="L775" s="494"/>
      <c r="M775" s="494"/>
      <c r="N775" s="494"/>
      <c r="O775" s="494"/>
      <c r="P775" s="494"/>
      <c r="Q775" s="494"/>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94"/>
      <c r="D776" s="494"/>
      <c r="E776" s="494"/>
      <c r="F776" s="494"/>
      <c r="G776" s="494"/>
      <c r="H776" s="494"/>
      <c r="I776" s="494"/>
      <c r="J776" s="494"/>
      <c r="K776" s="494"/>
      <c r="L776" s="494"/>
      <c r="M776" s="494"/>
      <c r="N776" s="494"/>
      <c r="O776" s="494"/>
      <c r="P776" s="494"/>
      <c r="Q776" s="494"/>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94"/>
      <c r="D777" s="494"/>
      <c r="E777" s="494"/>
      <c r="F777" s="494"/>
      <c r="G777" s="494"/>
      <c r="H777" s="494"/>
      <c r="I777" s="494"/>
      <c r="J777" s="494"/>
      <c r="K777" s="494"/>
      <c r="L777" s="494"/>
      <c r="M777" s="494"/>
      <c r="N777" s="494"/>
      <c r="O777" s="494"/>
      <c r="P777" s="494"/>
      <c r="Q777" s="494"/>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94"/>
      <c r="D778" s="494"/>
      <c r="E778" s="494"/>
      <c r="F778" s="494"/>
      <c r="G778" s="494"/>
      <c r="H778" s="494"/>
      <c r="I778" s="494"/>
      <c r="J778" s="494"/>
      <c r="K778" s="494"/>
      <c r="L778" s="494"/>
      <c r="M778" s="494"/>
      <c r="N778" s="494"/>
      <c r="O778" s="494"/>
      <c r="P778" s="494"/>
      <c r="Q778" s="494"/>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94"/>
      <c r="D779" s="494"/>
      <c r="E779" s="494"/>
      <c r="F779" s="494"/>
      <c r="G779" s="494"/>
      <c r="H779" s="494"/>
      <c r="I779" s="494"/>
      <c r="J779" s="494"/>
      <c r="K779" s="494"/>
      <c r="L779" s="494"/>
      <c r="M779" s="494"/>
      <c r="N779" s="494"/>
      <c r="O779" s="494"/>
      <c r="P779" s="494"/>
      <c r="Q779" s="494"/>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94"/>
      <c r="D780" s="494"/>
      <c r="E780" s="494"/>
      <c r="F780" s="494"/>
      <c r="G780" s="494"/>
      <c r="H780" s="494"/>
      <c r="I780" s="494"/>
      <c r="J780" s="494"/>
      <c r="K780" s="494"/>
      <c r="L780" s="494"/>
      <c r="M780" s="494"/>
      <c r="N780" s="494"/>
      <c r="O780" s="494"/>
      <c r="P780" s="494"/>
      <c r="Q780" s="494"/>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94"/>
      <c r="D781" s="494"/>
      <c r="E781" s="494"/>
      <c r="F781" s="494"/>
      <c r="G781" s="494"/>
      <c r="H781" s="494"/>
      <c r="I781" s="494"/>
      <c r="J781" s="494"/>
      <c r="K781" s="494"/>
      <c r="L781" s="494"/>
      <c r="M781" s="494"/>
      <c r="N781" s="494"/>
      <c r="O781" s="494"/>
      <c r="P781" s="494"/>
      <c r="Q781" s="494"/>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94"/>
      <c r="D782" s="494"/>
      <c r="E782" s="494"/>
      <c r="F782" s="494"/>
      <c r="G782" s="494"/>
      <c r="H782" s="494"/>
      <c r="I782" s="494"/>
      <c r="J782" s="494"/>
      <c r="K782" s="494"/>
      <c r="L782" s="494"/>
      <c r="M782" s="494"/>
      <c r="N782" s="494"/>
      <c r="O782" s="494"/>
      <c r="P782" s="494"/>
      <c r="Q782" s="494"/>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94"/>
      <c r="D783" s="494"/>
      <c r="E783" s="494"/>
      <c r="F783" s="494"/>
      <c r="G783" s="494"/>
      <c r="H783" s="494"/>
      <c r="I783" s="494"/>
      <c r="J783" s="494"/>
      <c r="K783" s="494"/>
      <c r="L783" s="494"/>
      <c r="M783" s="494"/>
      <c r="N783" s="494"/>
      <c r="O783" s="494"/>
      <c r="P783" s="494"/>
      <c r="Q783" s="494"/>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94"/>
      <c r="D784" s="494"/>
      <c r="E784" s="494"/>
      <c r="F784" s="494"/>
      <c r="G784" s="494"/>
      <c r="H784" s="494"/>
      <c r="I784" s="494"/>
      <c r="J784" s="494"/>
      <c r="K784" s="494"/>
      <c r="L784" s="494"/>
      <c r="M784" s="494"/>
      <c r="N784" s="494"/>
      <c r="O784" s="494"/>
      <c r="P784" s="494"/>
      <c r="Q784" s="494"/>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94"/>
      <c r="D785" s="494"/>
      <c r="E785" s="494"/>
      <c r="F785" s="494"/>
      <c r="G785" s="494"/>
      <c r="H785" s="494"/>
      <c r="I785" s="494"/>
      <c r="J785" s="494"/>
      <c r="K785" s="494"/>
      <c r="L785" s="494"/>
      <c r="M785" s="494"/>
      <c r="N785" s="494"/>
      <c r="O785" s="494"/>
      <c r="P785" s="494"/>
      <c r="Q785" s="494"/>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94"/>
      <c r="D786" s="494"/>
      <c r="E786" s="494"/>
      <c r="F786" s="494"/>
      <c r="G786" s="494"/>
      <c r="H786" s="494"/>
      <c r="I786" s="494"/>
      <c r="J786" s="494"/>
      <c r="K786" s="494"/>
      <c r="L786" s="494"/>
      <c r="M786" s="494"/>
      <c r="N786" s="494"/>
      <c r="O786" s="494"/>
      <c r="P786" s="494"/>
      <c r="Q786" s="494"/>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94"/>
      <c r="D787" s="494"/>
      <c r="E787" s="494"/>
      <c r="F787" s="494"/>
      <c r="G787" s="494"/>
      <c r="H787" s="494"/>
      <c r="I787" s="494"/>
      <c r="J787" s="494"/>
      <c r="K787" s="494"/>
      <c r="L787" s="494"/>
      <c r="M787" s="494"/>
      <c r="N787" s="494"/>
      <c r="O787" s="494"/>
      <c r="P787" s="494"/>
      <c r="Q787" s="494"/>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94"/>
      <c r="D788" s="494"/>
      <c r="E788" s="494"/>
      <c r="F788" s="494"/>
      <c r="G788" s="494"/>
      <c r="H788" s="494"/>
      <c r="I788" s="494"/>
      <c r="J788" s="494"/>
      <c r="K788" s="494"/>
      <c r="L788" s="494"/>
      <c r="M788" s="494"/>
      <c r="N788" s="494"/>
      <c r="O788" s="494"/>
      <c r="P788" s="494"/>
      <c r="Q788" s="494"/>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94"/>
      <c r="D789" s="494"/>
      <c r="E789" s="494"/>
      <c r="F789" s="494"/>
      <c r="G789" s="494"/>
      <c r="H789" s="494"/>
      <c r="I789" s="494"/>
      <c r="J789" s="494"/>
      <c r="K789" s="494"/>
      <c r="L789" s="494"/>
      <c r="M789" s="494"/>
      <c r="N789" s="494"/>
      <c r="O789" s="494"/>
      <c r="P789" s="494"/>
      <c r="Q789" s="494"/>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94"/>
      <c r="D790" s="494"/>
      <c r="E790" s="494"/>
      <c r="F790" s="494"/>
      <c r="G790" s="494"/>
      <c r="H790" s="494"/>
      <c r="I790" s="494"/>
      <c r="J790" s="494"/>
      <c r="K790" s="494"/>
      <c r="L790" s="494"/>
      <c r="M790" s="494"/>
      <c r="N790" s="494"/>
      <c r="O790" s="494"/>
      <c r="P790" s="494"/>
      <c r="Q790" s="494"/>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94"/>
      <c r="D791" s="494"/>
      <c r="E791" s="494"/>
      <c r="F791" s="494"/>
      <c r="G791" s="494"/>
      <c r="H791" s="494"/>
      <c r="I791" s="494"/>
      <c r="J791" s="494"/>
      <c r="K791" s="494"/>
      <c r="L791" s="494"/>
      <c r="M791" s="494"/>
      <c r="N791" s="494"/>
      <c r="O791" s="494"/>
      <c r="P791" s="494"/>
      <c r="Q791" s="494"/>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94"/>
      <c r="D792" s="494"/>
      <c r="E792" s="494"/>
      <c r="F792" s="494"/>
      <c r="G792" s="494"/>
      <c r="H792" s="494"/>
      <c r="I792" s="494"/>
      <c r="J792" s="494"/>
      <c r="K792" s="494"/>
      <c r="L792" s="494"/>
      <c r="M792" s="494"/>
      <c r="N792" s="494"/>
      <c r="O792" s="494"/>
      <c r="P792" s="494"/>
      <c r="Q792" s="494"/>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94"/>
      <c r="D793" s="494"/>
      <c r="E793" s="494"/>
      <c r="F793" s="494"/>
      <c r="G793" s="494"/>
      <c r="H793" s="494"/>
      <c r="I793" s="494"/>
      <c r="J793" s="494"/>
      <c r="K793" s="494"/>
      <c r="L793" s="494"/>
      <c r="M793" s="494"/>
      <c r="N793" s="494"/>
      <c r="O793" s="494"/>
      <c r="P793" s="494"/>
      <c r="Q793" s="494"/>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94"/>
      <c r="D794" s="494"/>
      <c r="E794" s="494"/>
      <c r="F794" s="494"/>
      <c r="G794" s="494"/>
      <c r="H794" s="494"/>
      <c r="I794" s="494"/>
      <c r="J794" s="494"/>
      <c r="K794" s="494"/>
      <c r="L794" s="494"/>
      <c r="M794" s="494"/>
      <c r="N794" s="494"/>
      <c r="O794" s="494"/>
      <c r="P794" s="494"/>
      <c r="Q794" s="494"/>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94"/>
      <c r="D795" s="494"/>
      <c r="E795" s="494"/>
      <c r="F795" s="494"/>
      <c r="G795" s="494"/>
      <c r="H795" s="494"/>
      <c r="I795" s="494"/>
      <c r="J795" s="494"/>
      <c r="K795" s="494"/>
      <c r="L795" s="494"/>
      <c r="M795" s="494"/>
      <c r="N795" s="494"/>
      <c r="O795" s="494"/>
      <c r="P795" s="494"/>
      <c r="Q795" s="494"/>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94"/>
      <c r="D796" s="494"/>
      <c r="E796" s="494"/>
      <c r="F796" s="494"/>
      <c r="G796" s="494"/>
      <c r="H796" s="494"/>
      <c r="I796" s="494"/>
      <c r="J796" s="494"/>
      <c r="K796" s="494"/>
      <c r="L796" s="494"/>
      <c r="M796" s="494"/>
      <c r="N796" s="494"/>
      <c r="O796" s="494"/>
      <c r="P796" s="494"/>
      <c r="Q796" s="494"/>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94"/>
      <c r="D797" s="494"/>
      <c r="E797" s="494"/>
      <c r="F797" s="494"/>
      <c r="G797" s="494"/>
      <c r="H797" s="494"/>
      <c r="I797" s="494"/>
      <c r="J797" s="494"/>
      <c r="K797" s="494"/>
      <c r="L797" s="494"/>
      <c r="M797" s="494"/>
      <c r="N797" s="494"/>
      <c r="O797" s="494"/>
      <c r="P797" s="494"/>
      <c r="Q797" s="494"/>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94"/>
      <c r="D798" s="494"/>
      <c r="E798" s="494"/>
      <c r="F798" s="494"/>
      <c r="G798" s="494"/>
      <c r="H798" s="494"/>
      <c r="I798" s="494"/>
      <c r="J798" s="494"/>
      <c r="K798" s="494"/>
      <c r="L798" s="494"/>
      <c r="M798" s="494"/>
      <c r="N798" s="494"/>
      <c r="O798" s="494"/>
      <c r="P798" s="494"/>
      <c r="Q798" s="494"/>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94"/>
      <c r="D799" s="494"/>
      <c r="E799" s="494"/>
      <c r="F799" s="494"/>
      <c r="G799" s="494"/>
      <c r="H799" s="494"/>
      <c r="I799" s="494"/>
      <c r="J799" s="494"/>
      <c r="K799" s="494"/>
      <c r="L799" s="494"/>
      <c r="M799" s="494"/>
      <c r="N799" s="494"/>
      <c r="O799" s="494"/>
      <c r="P799" s="494"/>
      <c r="Q799" s="494"/>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94"/>
      <c r="D800" s="494"/>
      <c r="E800" s="494"/>
      <c r="F800" s="494"/>
      <c r="G800" s="494"/>
      <c r="H800" s="494"/>
      <c r="I800" s="494"/>
      <c r="J800" s="494"/>
      <c r="K800" s="494"/>
      <c r="L800" s="494"/>
      <c r="M800" s="494"/>
      <c r="N800" s="494"/>
      <c r="O800" s="494"/>
      <c r="P800" s="494"/>
      <c r="Q800" s="494"/>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94"/>
      <c r="D801" s="494"/>
      <c r="E801" s="494"/>
      <c r="F801" s="494"/>
      <c r="G801" s="494"/>
      <c r="H801" s="494"/>
      <c r="I801" s="494"/>
      <c r="J801" s="494"/>
      <c r="K801" s="494"/>
      <c r="L801" s="494"/>
      <c r="M801" s="494"/>
      <c r="N801" s="494"/>
      <c r="O801" s="494"/>
      <c r="P801" s="494"/>
      <c r="Q801" s="494"/>
    </row>
    <row r="802" ht="25.15" customHeight="true" x14ac:dyDescent="0.2">
      <c r="C802" s="494"/>
      <c r="D802" s="494"/>
      <c r="E802" s="494"/>
      <c r="F802" s="494"/>
      <c r="G802" s="494"/>
      <c r="H802" s="494"/>
      <c r="I802" s="494"/>
      <c r="J802" s="494"/>
      <c r="K802" s="494"/>
      <c r="L802" s="494"/>
      <c r="M802" s="494"/>
      <c r="N802" s="494"/>
      <c r="O802" s="494"/>
      <c r="P802" s="494"/>
      <c r="Q802" s="494"/>
    </row>
    <row r="803" ht="25.15" customHeight="true" x14ac:dyDescent="0.2">
      <c r="C803" s="494"/>
      <c r="D803" s="494"/>
      <c r="E803" s="494"/>
      <c r="F803" s="494"/>
      <c r="G803" s="494"/>
      <c r="H803" s="494"/>
      <c r="I803" s="494"/>
      <c r="J803" s="494"/>
      <c r="K803" s="494"/>
      <c r="L803" s="494"/>
      <c r="M803" s="494"/>
      <c r="N803" s="494"/>
      <c r="O803" s="494"/>
      <c r="P803" s="494"/>
      <c r="Q803" s="494"/>
    </row>
    <row r="804" ht="25.15" customHeight="true" x14ac:dyDescent="0.2">
      <c r="C804" s="494"/>
      <c r="D804" s="494"/>
      <c r="E804" s="494"/>
      <c r="F804" s="494"/>
      <c r="G804" s="494"/>
      <c r="H804" s="494"/>
      <c r="I804" s="494"/>
      <c r="J804" s="494"/>
      <c r="K804" s="494"/>
      <c r="L804" s="494"/>
      <c r="M804" s="494"/>
      <c r="N804" s="494"/>
      <c r="O804" s="494"/>
      <c r="P804" s="494"/>
      <c r="Q804" s="494"/>
    </row>
    <row r="805" ht="25.15" customHeight="true" x14ac:dyDescent="0.2">
      <c r="C805" s="494"/>
      <c r="D805" s="494"/>
      <c r="E805" s="494"/>
      <c r="F805" s="494"/>
      <c r="G805" s="494"/>
      <c r="H805" s="494"/>
      <c r="I805" s="494"/>
      <c r="J805" s="494"/>
      <c r="K805" s="494"/>
      <c r="L805" s="494"/>
      <c r="M805" s="494"/>
      <c r="N805" s="494"/>
      <c r="O805" s="494"/>
      <c r="P805" s="494"/>
      <c r="Q805" s="494"/>
    </row>
    <row r="806" ht="25.15" customHeight="true" x14ac:dyDescent="0.2">
      <c r="C806" s="494"/>
      <c r="D806" s="494"/>
      <c r="E806" s="494"/>
      <c r="F806" s="494"/>
      <c r="G806" s="494"/>
      <c r="H806" s="494"/>
      <c r="I806" s="494"/>
      <c r="J806" s="494"/>
      <c r="K806" s="494"/>
      <c r="L806" s="494"/>
      <c r="M806" s="494"/>
      <c r="N806" s="494"/>
      <c r="O806" s="494"/>
      <c r="P806" s="494"/>
      <c r="Q806" s="494"/>
    </row>
    <row r="807" ht="25.15" customHeight="true" x14ac:dyDescent="0.2">
      <c r="C807" s="494"/>
      <c r="D807" s="494"/>
      <c r="E807" s="494"/>
      <c r="F807" s="494"/>
      <c r="G807" s="494"/>
      <c r="H807" s="494"/>
      <c r="I807" s="494"/>
      <c r="J807" s="494"/>
      <c r="K807" s="494"/>
      <c r="L807" s="494"/>
      <c r="M807" s="494"/>
      <c r="N807" s="494"/>
      <c r="O807" s="494"/>
      <c r="P807" s="494"/>
      <c r="Q807" s="494"/>
    </row>
    <row r="808" ht="25.15" customHeight="true" x14ac:dyDescent="0.2">
      <c r="C808" s="494"/>
      <c r="D808" s="494"/>
      <c r="E808" s="494"/>
      <c r="F808" s="494"/>
      <c r="G808" s="494"/>
      <c r="H808" s="494"/>
      <c r="I808" s="494"/>
      <c r="J808" s="494"/>
      <c r="K808" s="494"/>
      <c r="L808" s="494"/>
      <c r="M808" s="494"/>
      <c r="N808" s="494"/>
      <c r="O808" s="494"/>
      <c r="P808" s="494"/>
      <c r="Q808" s="494"/>
    </row>
    <row r="809" ht="25.15" customHeight="true" x14ac:dyDescent="0.2">
      <c r="C809" s="494"/>
      <c r="D809" s="494"/>
      <c r="E809" s="494"/>
      <c r="F809" s="494"/>
      <c r="G809" s="494"/>
      <c r="H809" s="494"/>
      <c r="I809" s="494"/>
      <c r="J809" s="494"/>
      <c r="K809" s="494"/>
      <c r="L809" s="494"/>
      <c r="M809" s="494"/>
      <c r="N809" s="494"/>
      <c r="O809" s="494"/>
      <c r="P809" s="494"/>
      <c r="Q809" s="494"/>
    </row>
    <row r="810" ht="25.15" customHeight="true" x14ac:dyDescent="0.2">
      <c r="C810" s="494"/>
      <c r="D810" s="494"/>
      <c r="E810" s="494"/>
      <c r="F810" s="494"/>
      <c r="G810" s="494"/>
      <c r="H810" s="494"/>
      <c r="I810" s="494"/>
      <c r="J810" s="494"/>
      <c r="K810" s="494"/>
      <c r="L810" s="494"/>
      <c r="M810" s="494"/>
      <c r="N810" s="494"/>
      <c r="O810" s="494"/>
      <c r="P810" s="494"/>
      <c r="Q810" s="494"/>
    </row>
    <row r="811" ht="25.15" customHeight="true" x14ac:dyDescent="0.2">
      <c r="C811" s="494"/>
      <c r="D811" s="494"/>
      <c r="E811" s="494"/>
      <c r="F811" s="494"/>
      <c r="G811" s="494"/>
      <c r="H811" s="494"/>
      <c r="I811" s="494"/>
      <c r="J811" s="494"/>
      <c r="K811" s="494"/>
      <c r="L811" s="494"/>
      <c r="M811" s="494"/>
      <c r="N811" s="494"/>
      <c r="O811" s="494"/>
      <c r="P811" s="494"/>
      <c r="Q811" s="494"/>
    </row>
    <row r="812" ht="25.15" customHeight="true" x14ac:dyDescent="0.2">
      <c r="C812" s="494"/>
      <c r="D812" s="494"/>
      <c r="E812" s="494"/>
      <c r="F812" s="494"/>
      <c r="G812" s="494"/>
      <c r="H812" s="494"/>
      <c r="I812" s="494"/>
      <c r="J812" s="494"/>
      <c r="K812" s="494"/>
      <c r="L812" s="494"/>
      <c r="M812" s="494"/>
      <c r="N812" s="494"/>
      <c r="O812" s="494"/>
      <c r="P812" s="494"/>
      <c r="Q812" s="494"/>
    </row>
    <row r="813" ht="25.15" customHeight="true" x14ac:dyDescent="0.2">
      <c r="C813" s="494"/>
      <c r="D813" s="494"/>
      <c r="E813" s="494"/>
      <c r="F813" s="494"/>
      <c r="G813" s="494"/>
      <c r="H813" s="494"/>
      <c r="I813" s="494"/>
      <c r="J813" s="494"/>
      <c r="K813" s="494"/>
      <c r="L813" s="494"/>
      <c r="M813" s="494"/>
      <c r="N813" s="494"/>
      <c r="O813" s="494"/>
      <c r="P813" s="494"/>
      <c r="Q813" s="494"/>
    </row>
    <row r="814" ht="25.15" customHeight="true" x14ac:dyDescent="0.2">
      <c r="C814" s="494"/>
      <c r="D814" s="494"/>
      <c r="E814" s="494"/>
      <c r="F814" s="494"/>
      <c r="G814" s="494"/>
      <c r="H814" s="494"/>
      <c r="I814" s="494"/>
      <c r="J814" s="494"/>
      <c r="K814" s="494"/>
      <c r="L814" s="494"/>
      <c r="M814" s="494"/>
      <c r="N814" s="494"/>
      <c r="O814" s="494"/>
      <c r="P814" s="494"/>
      <c r="Q814" s="494"/>
    </row>
    <row r="815" ht="25.15" customHeight="true" x14ac:dyDescent="0.2">
      <c r="C815" s="494"/>
      <c r="D815" s="494"/>
      <c r="E815" s="494"/>
      <c r="F815" s="494"/>
      <c r="G815" s="494"/>
      <c r="H815" s="494"/>
      <c r="I815" s="494"/>
      <c r="J815" s="494"/>
      <c r="K815" s="494"/>
      <c r="L815" s="494"/>
      <c r="M815" s="494"/>
      <c r="N815" s="494"/>
      <c r="O815" s="494"/>
      <c r="P815" s="494"/>
      <c r="Q815" s="494"/>
    </row>
    <row r="816" ht="25.15" customHeight="true" x14ac:dyDescent="0.2">
      <c r="C816" s="494"/>
      <c r="D816" s="494"/>
      <c r="E816" s="494"/>
      <c r="F816" s="494"/>
      <c r="G816" s="494"/>
      <c r="H816" s="494"/>
      <c r="I816" s="494"/>
      <c r="J816" s="494"/>
      <c r="K816" s="494"/>
      <c r="L816" s="494"/>
      <c r="M816" s="494"/>
      <c r="N816" s="494"/>
      <c r="O816" s="494"/>
      <c r="P816" s="494"/>
      <c r="Q816" s="494"/>
    </row>
    <row r="817" ht="25.15" customHeight="true" x14ac:dyDescent="0.2">
      <c r="C817" s="494"/>
      <c r="D817" s="494"/>
      <c r="E817" s="494"/>
      <c r="F817" s="494"/>
      <c r="G817" s="494"/>
      <c r="H817" s="494"/>
      <c r="I817" s="494"/>
      <c r="J817" s="494"/>
      <c r="K817" s="494"/>
      <c r="L817" s="494"/>
      <c r="M817" s="494"/>
      <c r="N817" s="494"/>
      <c r="O817" s="494"/>
      <c r="P817" s="494"/>
      <c r="Q817" s="494"/>
    </row>
    <row r="818" ht="25.15" customHeight="true" x14ac:dyDescent="0.2">
      <c r="C818" s="494"/>
      <c r="D818" s="494"/>
      <c r="E818" s="494"/>
      <c r="F818" s="494"/>
      <c r="G818" s="494"/>
      <c r="H818" s="494"/>
      <c r="I818" s="494"/>
      <c r="J818" s="494"/>
      <c r="K818" s="494"/>
      <c r="L818" s="494"/>
      <c r="M818" s="494"/>
      <c r="N818" s="494"/>
      <c r="O818" s="494"/>
      <c r="P818" s="494"/>
      <c r="Q818" s="494"/>
    </row>
    <row r="819" ht="25.15" customHeight="true" x14ac:dyDescent="0.2">
      <c r="C819" s="494"/>
      <c r="D819" s="494"/>
      <c r="E819" s="494"/>
      <c r="F819" s="494"/>
      <c r="G819" s="494"/>
      <c r="H819" s="494"/>
      <c r="I819" s="494"/>
      <c r="J819" s="494"/>
      <c r="K819" s="494"/>
      <c r="L819" s="494"/>
      <c r="M819" s="494"/>
      <c r="N819" s="494"/>
      <c r="O819" s="494"/>
      <c r="P819" s="494"/>
      <c r="Q819" s="494"/>
    </row>
    <row r="820" ht="25.15" customHeight="true" x14ac:dyDescent="0.2">
      <c r="C820" s="494"/>
      <c r="D820" s="494"/>
      <c r="E820" s="494"/>
      <c r="F820" s="494"/>
      <c r="G820" s="494"/>
      <c r="H820" s="494"/>
      <c r="I820" s="494"/>
      <c r="J820" s="494"/>
      <c r="K820" s="494"/>
      <c r="L820" s="494"/>
      <c r="M820" s="494"/>
      <c r="N820" s="494"/>
      <c r="O820" s="494"/>
      <c r="P820" s="494"/>
      <c r="Q820" s="494"/>
    </row>
    <row r="821" ht="25.15" customHeight="true" x14ac:dyDescent="0.2">
      <c r="C821" s="494"/>
      <c r="D821" s="494"/>
      <c r="E821" s="494"/>
      <c r="F821" s="494"/>
      <c r="G821" s="494"/>
      <c r="H821" s="494"/>
      <c r="I821" s="494"/>
      <c r="J821" s="494"/>
      <c r="K821" s="494"/>
      <c r="L821" s="494"/>
      <c r="M821" s="494"/>
      <c r="N821" s="494"/>
      <c r="O821" s="494"/>
      <c r="P821" s="494"/>
      <c r="Q821" s="494"/>
    </row>
    <row r="822" ht="25.15" customHeight="true" x14ac:dyDescent="0.2">
      <c r="C822" s="494"/>
      <c r="D822" s="494"/>
      <c r="E822" s="494"/>
      <c r="F822" s="494"/>
      <c r="G822" s="494"/>
      <c r="H822" s="494"/>
      <c r="I822" s="494"/>
      <c r="J822" s="494"/>
      <c r="K822" s="494"/>
      <c r="L822" s="494"/>
      <c r="M822" s="494"/>
      <c r="N822" s="494"/>
      <c r="O822" s="494"/>
      <c r="P822" s="494"/>
      <c r="Q822" s="494"/>
    </row>
    <row r="823" ht="25.15" customHeight="true" x14ac:dyDescent="0.2">
      <c r="C823" s="494"/>
      <c r="D823" s="494"/>
      <c r="E823" s="494"/>
      <c r="F823" s="494"/>
      <c r="G823" s="494"/>
      <c r="H823" s="494"/>
      <c r="I823" s="494"/>
      <c r="J823" s="494"/>
      <c r="K823" s="494"/>
      <c r="L823" s="494"/>
      <c r="M823" s="494"/>
      <c r="N823" s="494"/>
      <c r="O823" s="494"/>
      <c r="P823" s="494"/>
      <c r="Q823" s="494"/>
    </row>
    <row r="824" ht="25.15" customHeight="true" x14ac:dyDescent="0.2">
      <c r="C824" s="494"/>
      <c r="D824" s="494"/>
      <c r="E824" s="494"/>
      <c r="F824" s="494"/>
      <c r="G824" s="494"/>
      <c r="H824" s="494"/>
      <c r="I824" s="494"/>
      <c r="J824" s="494"/>
      <c r="K824" s="494"/>
      <c r="L824" s="494"/>
      <c r="M824" s="494"/>
      <c r="N824" s="494"/>
      <c r="O824" s="494"/>
      <c r="P824" s="494"/>
      <c r="Q824" s="494"/>
    </row>
    <row r="825" ht="25.15" customHeight="true" x14ac:dyDescent="0.2">
      <c r="C825" s="494"/>
      <c r="D825" s="494"/>
      <c r="E825" s="494"/>
      <c r="F825" s="494"/>
      <c r="G825" s="494"/>
      <c r="H825" s="494"/>
      <c r="I825" s="494"/>
      <c r="J825" s="494"/>
      <c r="K825" s="494"/>
      <c r="L825" s="494"/>
      <c r="M825" s="494"/>
      <c r="N825" s="494"/>
      <c r="O825" s="494"/>
      <c r="P825" s="494"/>
      <c r="Q825" s="494"/>
    </row>
    <row r="826" ht="25.15" customHeight="true" x14ac:dyDescent="0.2">
      <c r="C826" s="494"/>
      <c r="D826" s="494"/>
      <c r="E826" s="494"/>
      <c r="F826" s="494"/>
      <c r="G826" s="494"/>
      <c r="H826" s="494"/>
      <c r="I826" s="494"/>
      <c r="J826" s="494"/>
      <c r="K826" s="494"/>
      <c r="L826" s="494"/>
      <c r="M826" s="494"/>
      <c r="N826" s="494"/>
      <c r="O826" s="494"/>
      <c r="P826" s="494"/>
      <c r="Q826" s="494"/>
    </row>
    <row r="827" ht="25.15" customHeight="true" x14ac:dyDescent="0.2">
      <c r="C827" s="494"/>
      <c r="D827" s="494"/>
      <c r="E827" s="494"/>
      <c r="F827" s="494"/>
      <c r="G827" s="494"/>
      <c r="H827" s="494"/>
      <c r="I827" s="494"/>
      <c r="J827" s="494"/>
      <c r="K827" s="494"/>
      <c r="L827" s="494"/>
      <c r="M827" s="494"/>
      <c r="N827" s="494"/>
      <c r="O827" s="494"/>
      <c r="P827" s="494"/>
      <c r="Q827" s="494"/>
    </row>
    <row r="828" ht="25.15" customHeight="true" x14ac:dyDescent="0.2">
      <c r="C828" s="494"/>
      <c r="D828" s="494"/>
      <c r="E828" s="494"/>
      <c r="F828" s="494"/>
      <c r="G828" s="494"/>
      <c r="H828" s="494"/>
      <c r="I828" s="494"/>
      <c r="J828" s="494"/>
      <c r="K828" s="494"/>
      <c r="L828" s="494"/>
      <c r="M828" s="494"/>
      <c r="N828" s="494"/>
      <c r="O828" s="494"/>
      <c r="P828" s="494"/>
      <c r="Q828" s="494"/>
    </row>
    <row r="829" ht="25.15" customHeight="true" x14ac:dyDescent="0.2">
      <c r="C829" s="494"/>
      <c r="D829" s="494"/>
      <c r="E829" s="494"/>
      <c r="F829" s="494"/>
      <c r="G829" s="494"/>
      <c r="H829" s="494"/>
      <c r="I829" s="494"/>
      <c r="J829" s="494"/>
      <c r="K829" s="494"/>
      <c r="L829" s="494"/>
      <c r="M829" s="494"/>
      <c r="N829" s="494"/>
      <c r="O829" s="494"/>
      <c r="P829" s="494"/>
      <c r="Q829" s="494"/>
    </row>
    <row r="830" ht="25.15" customHeight="true" x14ac:dyDescent="0.2">
      <c r="C830" s="494"/>
      <c r="D830" s="494"/>
      <c r="E830" s="494"/>
      <c r="F830" s="494"/>
      <c r="G830" s="494"/>
      <c r="H830" s="494"/>
      <c r="I830" s="494"/>
      <c r="J830" s="494"/>
      <c r="K830" s="494"/>
      <c r="L830" s="494"/>
      <c r="M830" s="494"/>
      <c r="N830" s="494"/>
      <c r="O830" s="494"/>
      <c r="P830" s="494"/>
      <c r="Q830" s="494"/>
    </row>
    <row r="831" ht="25.15" customHeight="true" x14ac:dyDescent="0.2">
      <c r="C831" s="494"/>
      <c r="D831" s="494"/>
      <c r="E831" s="494"/>
      <c r="F831" s="494"/>
      <c r="G831" s="494"/>
      <c r="H831" s="494"/>
      <c r="I831" s="494"/>
      <c r="J831" s="494"/>
      <c r="K831" s="494"/>
      <c r="L831" s="494"/>
      <c r="M831" s="494"/>
      <c r="N831" s="494"/>
      <c r="O831" s="494"/>
      <c r="P831" s="494"/>
      <c r="Q831" s="494"/>
    </row>
    <row r="832" ht="25.15" customHeight="true" x14ac:dyDescent="0.2">
      <c r="C832" s="494"/>
      <c r="D832" s="494"/>
      <c r="E832" s="494"/>
      <c r="F832" s="494"/>
      <c r="G832" s="494"/>
      <c r="H832" s="494"/>
      <c r="I832" s="494"/>
      <c r="J832" s="494"/>
      <c r="K832" s="494"/>
      <c r="L832" s="494"/>
      <c r="M832" s="494"/>
      <c r="N832" s="494"/>
      <c r="O832" s="494"/>
      <c r="P832" s="494"/>
      <c r="Q832" s="494"/>
    </row>
    <row r="833" ht="25.15" customHeight="true" x14ac:dyDescent="0.2">
      <c r="C833" s="494"/>
      <c r="D833" s="494"/>
      <c r="E833" s="494"/>
      <c r="F833" s="494"/>
      <c r="G833" s="494"/>
      <c r="H833" s="494"/>
      <c r="I833" s="494"/>
      <c r="J833" s="494"/>
      <c r="K833" s="494"/>
      <c r="L833" s="494"/>
      <c r="M833" s="494"/>
      <c r="N833" s="494"/>
      <c r="O833" s="494"/>
      <c r="P833" s="494"/>
      <c r="Q833" s="494"/>
    </row>
    <row r="834" ht="25.15" customHeight="true" x14ac:dyDescent="0.2">
      <c r="C834" s="494"/>
      <c r="D834" s="494"/>
      <c r="E834" s="494"/>
      <c r="F834" s="494"/>
      <c r="G834" s="494"/>
      <c r="H834" s="494"/>
      <c r="I834" s="494"/>
      <c r="J834" s="494"/>
      <c r="K834" s="494"/>
      <c r="L834" s="494"/>
      <c r="M834" s="494"/>
      <c r="N834" s="494"/>
      <c r="O834" s="494"/>
      <c r="P834" s="494"/>
      <c r="Q834" s="494"/>
    </row>
    <row r="835" ht="25.15" customHeight="true" x14ac:dyDescent="0.2">
      <c r="C835" s="494"/>
      <c r="D835" s="494"/>
      <c r="E835" s="494"/>
      <c r="F835" s="494"/>
      <c r="G835" s="494"/>
      <c r="H835" s="494"/>
      <c r="I835" s="494"/>
      <c r="J835" s="494"/>
      <c r="K835" s="494"/>
      <c r="L835" s="494"/>
      <c r="M835" s="494"/>
      <c r="N835" s="494"/>
      <c r="O835" s="494"/>
      <c r="P835" s="494"/>
      <c r="Q835" s="494"/>
    </row>
    <row r="836" ht="25.15" customHeight="true" x14ac:dyDescent="0.2">
      <c r="C836" s="494"/>
      <c r="D836" s="494"/>
      <c r="E836" s="494"/>
      <c r="F836" s="494"/>
      <c r="G836" s="494"/>
      <c r="H836" s="494"/>
      <c r="I836" s="494"/>
      <c r="J836" s="494"/>
      <c r="K836" s="494"/>
      <c r="L836" s="494"/>
      <c r="M836" s="494"/>
      <c r="N836" s="494"/>
      <c r="O836" s="494"/>
      <c r="P836" s="494"/>
      <c r="Q836" s="494"/>
    </row>
    <row r="837" ht="25.15" customHeight="true" x14ac:dyDescent="0.2">
      <c r="C837" s="494"/>
      <c r="D837" s="494"/>
      <c r="E837" s="494"/>
      <c r="F837" s="494"/>
      <c r="G837" s="494"/>
      <c r="H837" s="494"/>
      <c r="I837" s="494"/>
      <c r="J837" s="494"/>
      <c r="K837" s="494"/>
      <c r="L837" s="494"/>
      <c r="M837" s="494"/>
      <c r="N837" s="494"/>
      <c r="O837" s="494"/>
      <c r="P837" s="494"/>
      <c r="Q837" s="494"/>
    </row>
    <row r="838" ht="25.15" customHeight="true" x14ac:dyDescent="0.2">
      <c r="C838" s="494"/>
      <c r="D838" s="494"/>
      <c r="E838" s="494"/>
      <c r="F838" s="494"/>
      <c r="G838" s="494"/>
      <c r="H838" s="494"/>
      <c r="I838" s="494"/>
      <c r="J838" s="494"/>
      <c r="K838" s="494"/>
      <c r="L838" s="494"/>
      <c r="M838" s="494"/>
      <c r="N838" s="494"/>
      <c r="O838" s="494"/>
      <c r="P838" s="494"/>
      <c r="Q838" s="494"/>
    </row>
    <row r="839" ht="25.15" customHeight="true" x14ac:dyDescent="0.2">
      <c r="C839" s="494"/>
      <c r="D839" s="494"/>
      <c r="E839" s="494"/>
      <c r="F839" s="494"/>
      <c r="G839" s="494"/>
      <c r="H839" s="494"/>
      <c r="I839" s="494"/>
      <c r="J839" s="494"/>
      <c r="K839" s="494"/>
      <c r="L839" s="494"/>
      <c r="M839" s="494"/>
      <c r="N839" s="494"/>
      <c r="O839" s="494"/>
      <c r="P839" s="494"/>
      <c r="Q839" s="494"/>
    </row>
    <row r="840" ht="25.15" customHeight="true" x14ac:dyDescent="0.2">
      <c r="C840" s="494"/>
      <c r="D840" s="494"/>
      <c r="E840" s="494"/>
      <c r="F840" s="494"/>
      <c r="G840" s="494"/>
      <c r="H840" s="494"/>
      <c r="I840" s="494"/>
      <c r="J840" s="494"/>
      <c r="K840" s="494"/>
      <c r="L840" s="494"/>
      <c r="M840" s="494"/>
      <c r="N840" s="494"/>
      <c r="O840" s="494"/>
      <c r="P840" s="494"/>
      <c r="Q840" s="494"/>
    </row>
    <row r="841" ht="25.15" customHeight="true" x14ac:dyDescent="0.2">
      <c r="C841" s="494"/>
      <c r="D841" s="494"/>
      <c r="E841" s="494"/>
      <c r="F841" s="494"/>
      <c r="G841" s="494"/>
      <c r="H841" s="494"/>
      <c r="I841" s="494"/>
      <c r="J841" s="494"/>
      <c r="K841" s="494"/>
      <c r="L841" s="494"/>
      <c r="M841" s="494"/>
      <c r="N841" s="494"/>
      <c r="O841" s="494"/>
      <c r="P841" s="494"/>
      <c r="Q841" s="494"/>
    </row>
    <row r="842" ht="25.15" customHeight="true" x14ac:dyDescent="0.2">
      <c r="C842" s="494"/>
      <c r="D842" s="494"/>
      <c r="E842" s="494"/>
      <c r="F842" s="494"/>
      <c r="G842" s="494"/>
      <c r="H842" s="494"/>
      <c r="I842" s="494"/>
      <c r="J842" s="494"/>
      <c r="K842" s="494"/>
      <c r="L842" s="494"/>
      <c r="M842" s="494"/>
      <c r="N842" s="494"/>
      <c r="O842" s="494"/>
      <c r="P842" s="494"/>
      <c r="Q842" s="494"/>
    </row>
    <row r="843" ht="25.15" customHeight="true" x14ac:dyDescent="0.2">
      <c r="C843" s="494"/>
      <c r="D843" s="494"/>
      <c r="E843" s="494"/>
      <c r="F843" s="494"/>
      <c r="G843" s="494"/>
      <c r="H843" s="494"/>
      <c r="I843" s="494"/>
      <c r="J843" s="494"/>
      <c r="K843" s="494"/>
      <c r="L843" s="494"/>
      <c r="M843" s="494"/>
      <c r="N843" s="494"/>
      <c r="O843" s="494"/>
      <c r="P843" s="494"/>
      <c r="Q843" s="494"/>
    </row>
    <row r="844" ht="25.15" customHeight="true" x14ac:dyDescent="0.2">
      <c r="C844" s="494"/>
      <c r="D844" s="494"/>
      <c r="E844" s="494"/>
      <c r="F844" s="494"/>
      <c r="G844" s="494"/>
      <c r="H844" s="494"/>
      <c r="I844" s="494"/>
      <c r="J844" s="494"/>
      <c r="K844" s="494"/>
      <c r="L844" s="494"/>
      <c r="M844" s="494"/>
      <c r="N844" s="494"/>
      <c r="O844" s="494"/>
      <c r="P844" s="494"/>
      <c r="Q844" s="494"/>
    </row>
    <row r="845" ht="25.15" customHeight="true" x14ac:dyDescent="0.2">
      <c r="C845" s="494"/>
      <c r="D845" s="494"/>
      <c r="E845" s="494"/>
      <c r="F845" s="494"/>
      <c r="G845" s="494"/>
      <c r="H845" s="494"/>
      <c r="I845" s="494"/>
      <c r="J845" s="494"/>
      <c r="K845" s="494"/>
      <c r="L845" s="494"/>
      <c r="M845" s="494"/>
      <c r="N845" s="494"/>
      <c r="O845" s="494"/>
      <c r="P845" s="494"/>
      <c r="Q845" s="494"/>
    </row>
    <row r="846" ht="25.15" customHeight="true" x14ac:dyDescent="0.2">
      <c r="C846" s="494"/>
      <c r="D846" s="494"/>
      <c r="E846" s="494"/>
      <c r="F846" s="494"/>
      <c r="G846" s="494"/>
      <c r="H846" s="494"/>
      <c r="I846" s="494"/>
      <c r="J846" s="494"/>
      <c r="K846" s="494"/>
      <c r="L846" s="494"/>
      <c r="M846" s="494"/>
      <c r="N846" s="494"/>
      <c r="O846" s="494"/>
      <c r="P846" s="494"/>
      <c r="Q846" s="494"/>
    </row>
    <row r="847" ht="25.15" customHeight="true" x14ac:dyDescent="0.2">
      <c r="C847" s="494"/>
      <c r="D847" s="494"/>
      <c r="E847" s="494"/>
      <c r="F847" s="494"/>
      <c r="G847" s="494"/>
      <c r="H847" s="494"/>
      <c r="I847" s="494"/>
      <c r="J847" s="494"/>
      <c r="K847" s="494"/>
      <c r="L847" s="494"/>
      <c r="M847" s="494"/>
      <c r="N847" s="494"/>
      <c r="O847" s="494"/>
      <c r="P847" s="494"/>
      <c r="Q847" s="494"/>
    </row>
    <row r="848" ht="25.15" customHeight="true" x14ac:dyDescent="0.2">
      <c r="C848" s="494"/>
      <c r="D848" s="494"/>
      <c r="E848" s="494"/>
      <c r="F848" s="494"/>
      <c r="G848" s="494"/>
      <c r="H848" s="494"/>
      <c r="I848" s="494"/>
      <c r="J848" s="494"/>
      <c r="K848" s="494"/>
      <c r="L848" s="494"/>
      <c r="M848" s="494"/>
      <c r="N848" s="494"/>
      <c r="O848" s="494"/>
      <c r="P848" s="494"/>
      <c r="Q848" s="494"/>
    </row>
    <row r="849" ht="25.15" customHeight="true" x14ac:dyDescent="0.2">
      <c r="C849" s="494"/>
      <c r="D849" s="494"/>
      <c r="E849" s="494"/>
      <c r="F849" s="494"/>
      <c r="G849" s="494"/>
      <c r="H849" s="494"/>
      <c r="I849" s="494"/>
      <c r="J849" s="494"/>
      <c r="K849" s="494"/>
      <c r="L849" s="494"/>
      <c r="M849" s="494"/>
      <c r="N849" s="494"/>
      <c r="O849" s="494"/>
      <c r="P849" s="494"/>
      <c r="Q849" s="494"/>
    </row>
    <row r="850" ht="25.15" customHeight="true" x14ac:dyDescent="0.2">
      <c r="C850" s="494"/>
      <c r="D850" s="494"/>
      <c r="E850" s="494"/>
      <c r="F850" s="494"/>
      <c r="G850" s="494"/>
      <c r="H850" s="494"/>
      <c r="I850" s="494"/>
      <c r="J850" s="494"/>
      <c r="K850" s="494"/>
      <c r="L850" s="494"/>
      <c r="M850" s="494"/>
      <c r="N850" s="494"/>
      <c r="O850" s="494"/>
      <c r="P850" s="494"/>
      <c r="Q850" s="494"/>
    </row>
    <row r="851" ht="25.15" customHeight="true" x14ac:dyDescent="0.2">
      <c r="C851" s="494"/>
      <c r="D851" s="494"/>
      <c r="E851" s="494"/>
      <c r="F851" s="494"/>
      <c r="G851" s="494"/>
      <c r="H851" s="494"/>
      <c r="I851" s="494"/>
      <c r="J851" s="494"/>
      <c r="K851" s="494"/>
      <c r="L851" s="494"/>
      <c r="M851" s="494"/>
      <c r="N851" s="494"/>
      <c r="O851" s="494"/>
      <c r="P851" s="494"/>
      <c r="Q851" s="494"/>
    </row>
    <row r="852" ht="25.15" customHeight="true" x14ac:dyDescent="0.2">
      <c r="C852" s="494"/>
      <c r="D852" s="494"/>
      <c r="E852" s="494"/>
      <c r="F852" s="494"/>
      <c r="G852" s="494"/>
      <c r="H852" s="494"/>
      <c r="I852" s="494"/>
      <c r="J852" s="494"/>
      <c r="K852" s="494"/>
      <c r="L852" s="494"/>
      <c r="M852" s="494"/>
      <c r="N852" s="494"/>
      <c r="O852" s="494"/>
      <c r="P852" s="494"/>
      <c r="Q852" s="494"/>
    </row>
    <row r="853" ht="25.15" customHeight="true" x14ac:dyDescent="0.2">
      <c r="C853" s="494"/>
      <c r="D853" s="494"/>
      <c r="E853" s="494"/>
      <c r="F853" s="494"/>
      <c r="G853" s="494"/>
      <c r="H853" s="494"/>
      <c r="I853" s="494"/>
      <c r="J853" s="494"/>
      <c r="K853" s="494"/>
      <c r="L853" s="494"/>
      <c r="M853" s="494"/>
      <c r="N853" s="494"/>
      <c r="O853" s="494"/>
      <c r="P853" s="494"/>
      <c r="Q853" s="494"/>
    </row>
    <row r="854" ht="25.15" customHeight="true" x14ac:dyDescent="0.2">
      <c r="C854" s="494"/>
      <c r="D854" s="494"/>
      <c r="E854" s="494"/>
      <c r="F854" s="494"/>
      <c r="G854" s="494"/>
      <c r="H854" s="494"/>
      <c r="I854" s="494"/>
      <c r="J854" s="494"/>
      <c r="K854" s="494"/>
      <c r="L854" s="494"/>
      <c r="M854" s="494"/>
      <c r="N854" s="494"/>
      <c r="O854" s="494"/>
      <c r="P854" s="494"/>
      <c r="Q854" s="494"/>
    </row>
    <row r="855" ht="25.15" customHeight="true" x14ac:dyDescent="0.2">
      <c r="C855" s="494"/>
      <c r="D855" s="494"/>
      <c r="E855" s="494"/>
      <c r="F855" s="494"/>
      <c r="G855" s="494"/>
      <c r="H855" s="494"/>
      <c r="I855" s="494"/>
      <c r="J855" s="494"/>
      <c r="K855" s="494"/>
      <c r="L855" s="494"/>
      <c r="M855" s="494"/>
      <c r="N855" s="494"/>
      <c r="O855" s="494"/>
      <c r="P855" s="494"/>
      <c r="Q855" s="494"/>
    </row>
    <row r="856" ht="25.15" customHeight="true" x14ac:dyDescent="0.2">
      <c r="C856" s="494"/>
      <c r="D856" s="494"/>
      <c r="E856" s="494"/>
      <c r="F856" s="494"/>
      <c r="G856" s="494"/>
      <c r="H856" s="494"/>
      <c r="I856" s="494"/>
      <c r="J856" s="494"/>
      <c r="K856" s="494"/>
      <c r="L856" s="494"/>
      <c r="M856" s="494"/>
      <c r="N856" s="494"/>
      <c r="O856" s="494"/>
      <c r="P856" s="494"/>
      <c r="Q856" s="494"/>
    </row>
    <row r="857" ht="25.15" customHeight="true" x14ac:dyDescent="0.2">
      <c r="C857" s="494"/>
      <c r="D857" s="494"/>
      <c r="E857" s="494"/>
      <c r="F857" s="494"/>
      <c r="G857" s="494"/>
      <c r="H857" s="494"/>
      <c r="I857" s="494"/>
      <c r="J857" s="494"/>
      <c r="K857" s="494"/>
      <c r="L857" s="494"/>
      <c r="M857" s="494"/>
      <c r="N857" s="494"/>
      <c r="O857" s="494"/>
      <c r="P857" s="494"/>
      <c r="Q857" s="494"/>
    </row>
    <row r="858" ht="25.15" customHeight="true" x14ac:dyDescent="0.2">
      <c r="C858" s="494"/>
      <c r="D858" s="494"/>
      <c r="E858" s="494"/>
      <c r="F858" s="494"/>
      <c r="G858" s="494"/>
      <c r="H858" s="494"/>
      <c r="I858" s="494"/>
      <c r="J858" s="494"/>
      <c r="K858" s="494"/>
      <c r="L858" s="494"/>
      <c r="M858" s="494"/>
      <c r="N858" s="494"/>
      <c r="O858" s="494"/>
      <c r="P858" s="494"/>
      <c r="Q858" s="494"/>
    </row>
    <row r="859" ht="25.15" customHeight="true" x14ac:dyDescent="0.2">
      <c r="C859" s="494"/>
      <c r="D859" s="494"/>
      <c r="E859" s="494"/>
      <c r="F859" s="494"/>
      <c r="G859" s="494"/>
      <c r="H859" s="494"/>
      <c r="I859" s="494"/>
      <c r="J859" s="494"/>
      <c r="K859" s="494"/>
      <c r="L859" s="494"/>
      <c r="M859" s="494"/>
      <c r="N859" s="494"/>
      <c r="O859" s="494"/>
      <c r="P859" s="494"/>
      <c r="Q859" s="494"/>
    </row>
    <row r="860" ht="25.15" customHeight="true" x14ac:dyDescent="0.2">
      <c r="C860" s="494"/>
      <c r="D860" s="494"/>
      <c r="E860" s="494"/>
      <c r="F860" s="494"/>
      <c r="G860" s="494"/>
      <c r="H860" s="494"/>
      <c r="I860" s="494"/>
      <c r="J860" s="494"/>
      <c r="K860" s="494"/>
      <c r="L860" s="494"/>
      <c r="M860" s="494"/>
      <c r="N860" s="494"/>
      <c r="O860" s="494"/>
      <c r="P860" s="494"/>
      <c r="Q860" s="494"/>
    </row>
    <row r="861" ht="25.15" customHeight="true" x14ac:dyDescent="0.2">
      <c r="C861" s="494"/>
      <c r="D861" s="494"/>
      <c r="E861" s="494"/>
      <c r="F861" s="494"/>
      <c r="G861" s="494"/>
      <c r="H861" s="494"/>
      <c r="I861" s="494"/>
      <c r="J861" s="494"/>
      <c r="K861" s="494"/>
      <c r="L861" s="494"/>
      <c r="M861" s="494"/>
      <c r="N861" s="494"/>
      <c r="O861" s="494"/>
      <c r="P861" s="494"/>
      <c r="Q861" s="494"/>
    </row>
    <row r="862" ht="25.15" customHeight="true" x14ac:dyDescent="0.2">
      <c r="C862" s="494"/>
      <c r="D862" s="494"/>
      <c r="E862" s="494"/>
      <c r="F862" s="494"/>
      <c r="G862" s="494"/>
      <c r="H862" s="494"/>
      <c r="I862" s="494"/>
      <c r="J862" s="494"/>
      <c r="K862" s="494"/>
      <c r="L862" s="494"/>
      <c r="M862" s="494"/>
      <c r="N862" s="494"/>
      <c r="O862" s="494"/>
      <c r="P862" s="494"/>
      <c r="Q862" s="494"/>
    </row>
    <row r="863" ht="25.15" customHeight="true" x14ac:dyDescent="0.2">
      <c r="C863" s="494"/>
      <c r="D863" s="494"/>
      <c r="E863" s="494"/>
      <c r="F863" s="494"/>
      <c r="G863" s="494"/>
      <c r="H863" s="494"/>
      <c r="I863" s="494"/>
      <c r="J863" s="494"/>
      <c r="K863" s="494"/>
      <c r="L863" s="494"/>
      <c r="M863" s="494"/>
      <c r="N863" s="494"/>
      <c r="O863" s="494"/>
      <c r="P863" s="494"/>
      <c r="Q863" s="494"/>
    </row>
    <row r="864" ht="25.15" customHeight="true" x14ac:dyDescent="0.2">
      <c r="C864" s="494"/>
      <c r="D864" s="494"/>
      <c r="E864" s="494"/>
      <c r="F864" s="494"/>
      <c r="G864" s="494"/>
      <c r="H864" s="494"/>
      <c r="I864" s="494"/>
      <c r="J864" s="494"/>
      <c r="K864" s="494"/>
      <c r="L864" s="494"/>
      <c r="M864" s="494"/>
      <c r="N864" s="494"/>
      <c r="O864" s="494"/>
      <c r="P864" s="494"/>
      <c r="Q864" s="494"/>
    </row>
    <row r="865" ht="25.15" customHeight="true" x14ac:dyDescent="0.2">
      <c r="C865" s="494"/>
      <c r="D865" s="494"/>
      <c r="E865" s="494"/>
      <c r="F865" s="494"/>
      <c r="G865" s="494"/>
      <c r="H865" s="494"/>
      <c r="I865" s="494"/>
      <c r="J865" s="494"/>
      <c r="K865" s="494"/>
      <c r="L865" s="494"/>
      <c r="M865" s="494"/>
      <c r="N865" s="494"/>
      <c r="O865" s="494"/>
      <c r="P865" s="494"/>
      <c r="Q865" s="494"/>
    </row>
    <row r="866" ht="25.15" customHeight="true" x14ac:dyDescent="0.2">
      <c r="C866" s="494"/>
      <c r="D866" s="494"/>
      <c r="E866" s="494"/>
      <c r="F866" s="494"/>
      <c r="G866" s="494"/>
      <c r="H866" s="494"/>
      <c r="I866" s="494"/>
      <c r="J866" s="494"/>
      <c r="K866" s="494"/>
      <c r="L866" s="494"/>
      <c r="M866" s="494"/>
      <c r="N866" s="494"/>
      <c r="O866" s="494"/>
      <c r="P866" s="494"/>
      <c r="Q866" s="494"/>
    </row>
    <row r="867" ht="25.15" customHeight="true" x14ac:dyDescent="0.2">
      <c r="C867" s="494"/>
      <c r="D867" s="494"/>
      <c r="E867" s="494"/>
      <c r="F867" s="494"/>
      <c r="G867" s="494"/>
      <c r="H867" s="494"/>
      <c r="I867" s="494"/>
      <c r="J867" s="494"/>
      <c r="K867" s="494"/>
      <c r="L867" s="494"/>
      <c r="M867" s="494"/>
      <c r="N867" s="494"/>
      <c r="O867" s="494"/>
      <c r="P867" s="494"/>
      <c r="Q867" s="494"/>
    </row>
    <row r="868" ht="25.15" customHeight="true" x14ac:dyDescent="0.2">
      <c r="C868" s="494"/>
      <c r="D868" s="494"/>
      <c r="E868" s="494"/>
      <c r="F868" s="494"/>
      <c r="G868" s="494"/>
      <c r="H868" s="494"/>
      <c r="I868" s="494"/>
      <c r="J868" s="494"/>
      <c r="K868" s="494"/>
      <c r="L868" s="494"/>
      <c r="M868" s="494"/>
      <c r="N868" s="494"/>
      <c r="O868" s="494"/>
      <c r="P868" s="494"/>
      <c r="Q868" s="494"/>
    </row>
    <row r="869" ht="25.15" customHeight="true" x14ac:dyDescent="0.2">
      <c r="C869" s="494"/>
      <c r="D869" s="494"/>
      <c r="E869" s="494"/>
      <c r="F869" s="494"/>
      <c r="G869" s="494"/>
      <c r="H869" s="494"/>
      <c r="I869" s="494"/>
      <c r="J869" s="494"/>
      <c r="K869" s="494"/>
      <c r="L869" s="494"/>
      <c r="M869" s="494"/>
      <c r="N869" s="494"/>
      <c r="O869" s="494"/>
      <c r="P869" s="494"/>
      <c r="Q869" s="494"/>
    </row>
    <row r="870" ht="25.15" customHeight="true" x14ac:dyDescent="0.2">
      <c r="C870" s="494"/>
      <c r="D870" s="494"/>
      <c r="E870" s="494"/>
      <c r="F870" s="494"/>
      <c r="G870" s="494"/>
      <c r="H870" s="494"/>
      <c r="I870" s="494"/>
      <c r="J870" s="494"/>
      <c r="K870" s="494"/>
      <c r="L870" s="494"/>
      <c r="M870" s="494"/>
      <c r="N870" s="494"/>
      <c r="O870" s="494"/>
      <c r="P870" s="494"/>
      <c r="Q870" s="494"/>
    </row>
    <row r="871" ht="25.15" customHeight="true" x14ac:dyDescent="0.2">
      <c r="C871" s="494"/>
      <c r="D871" s="494"/>
      <c r="E871" s="494"/>
      <c r="F871" s="494"/>
      <c r="G871" s="494"/>
      <c r="H871" s="494"/>
      <c r="I871" s="494"/>
      <c r="J871" s="494"/>
      <c r="K871" s="494"/>
      <c r="L871" s="494"/>
      <c r="M871" s="494"/>
      <c r="N871" s="494"/>
      <c r="O871" s="494"/>
      <c r="P871" s="494"/>
      <c r="Q871" s="494"/>
    </row>
    <row r="872" ht="25.15" customHeight="true" x14ac:dyDescent="0.2">
      <c r="C872" s="494"/>
      <c r="D872" s="494"/>
      <c r="E872" s="494"/>
      <c r="F872" s="494"/>
      <c r="G872" s="494"/>
      <c r="H872" s="494"/>
      <c r="I872" s="494"/>
      <c r="J872" s="494"/>
      <c r="K872" s="494"/>
      <c r="L872" s="494"/>
      <c r="M872" s="494"/>
      <c r="N872" s="494"/>
      <c r="O872" s="494"/>
      <c r="P872" s="494"/>
      <c r="Q872" s="494"/>
    </row>
    <row r="873" ht="25.15" customHeight="true" x14ac:dyDescent="0.2">
      <c r="C873" s="494"/>
      <c r="D873" s="494"/>
      <c r="E873" s="494"/>
      <c r="F873" s="494"/>
      <c r="G873" s="494"/>
      <c r="H873" s="494"/>
      <c r="I873" s="494"/>
      <c r="J873" s="494"/>
      <c r="K873" s="494"/>
      <c r="L873" s="494"/>
      <c r="M873" s="494"/>
      <c r="N873" s="494"/>
      <c r="O873" s="494"/>
      <c r="P873" s="494"/>
      <c r="Q873" s="494"/>
    </row>
    <row r="874" ht="25.15" customHeight="true" x14ac:dyDescent="0.2">
      <c r="C874" s="494"/>
      <c r="D874" s="494"/>
      <c r="E874" s="494"/>
      <c r="F874" s="494"/>
      <c r="G874" s="494"/>
      <c r="H874" s="494"/>
      <c r="I874" s="494"/>
      <c r="J874" s="494"/>
      <c r="K874" s="494"/>
      <c r="L874" s="494"/>
      <c r="M874" s="494"/>
      <c r="N874" s="494"/>
      <c r="O874" s="494"/>
      <c r="P874" s="494"/>
      <c r="Q874" s="494"/>
    </row>
    <row r="875" ht="25.15" customHeight="true" x14ac:dyDescent="0.2">
      <c r="C875" s="494"/>
      <c r="D875" s="494"/>
      <c r="E875" s="494"/>
      <c r="F875" s="494"/>
      <c r="G875" s="494"/>
      <c r="H875" s="494"/>
      <c r="I875" s="494"/>
      <c r="J875" s="494"/>
      <c r="K875" s="494"/>
      <c r="L875" s="494"/>
      <c r="M875" s="494"/>
      <c r="N875" s="494"/>
      <c r="O875" s="494"/>
      <c r="P875" s="494"/>
      <c r="Q875" s="494"/>
    </row>
    <row r="876" ht="25.15" customHeight="true" x14ac:dyDescent="0.2">
      <c r="C876" s="494"/>
      <c r="D876" s="494"/>
      <c r="E876" s="494"/>
      <c r="F876" s="494"/>
      <c r="G876" s="494"/>
      <c r="H876" s="494"/>
      <c r="I876" s="494"/>
      <c r="J876" s="494"/>
      <c r="K876" s="494"/>
      <c r="L876" s="494"/>
      <c r="M876" s="494"/>
      <c r="N876" s="494"/>
      <c r="O876" s="494"/>
      <c r="P876" s="494"/>
      <c r="Q876" s="494"/>
    </row>
    <row r="877" ht="25.15" customHeight="true" x14ac:dyDescent="0.2">
      <c r="C877" s="494"/>
      <c r="D877" s="494"/>
      <c r="E877" s="494"/>
      <c r="F877" s="494"/>
      <c r="G877" s="494"/>
      <c r="H877" s="494"/>
      <c r="I877" s="494"/>
      <c r="J877" s="494"/>
      <c r="K877" s="494"/>
      <c r="L877" s="494"/>
      <c r="M877" s="494"/>
      <c r="N877" s="494"/>
      <c r="O877" s="494"/>
      <c r="P877" s="494"/>
      <c r="Q877" s="494"/>
    </row>
    <row r="878" ht="25.15" customHeight="true" x14ac:dyDescent="0.2">
      <c r="C878" s="494"/>
      <c r="D878" s="494"/>
      <c r="E878" s="494"/>
      <c r="F878" s="494"/>
      <c r="G878" s="494"/>
      <c r="H878" s="494"/>
      <c r="I878" s="494"/>
      <c r="J878" s="494"/>
      <c r="K878" s="494"/>
      <c r="L878" s="494"/>
      <c r="M878" s="494"/>
      <c r="N878" s="494"/>
      <c r="O878" s="494"/>
      <c r="P878" s="494"/>
      <c r="Q878" s="494"/>
    </row>
    <row r="879" ht="25.15" customHeight="true" x14ac:dyDescent="0.2">
      <c r="C879" s="494"/>
      <c r="D879" s="494"/>
      <c r="E879" s="494"/>
      <c r="F879" s="494"/>
      <c r="G879" s="494"/>
      <c r="H879" s="494"/>
      <c r="I879" s="494"/>
      <c r="J879" s="494"/>
      <c r="K879" s="494"/>
      <c r="L879" s="494"/>
      <c r="M879" s="494"/>
      <c r="N879" s="494"/>
      <c r="O879" s="494"/>
      <c r="P879" s="494"/>
      <c r="Q879" s="494"/>
    </row>
    <row r="880" ht="25.15" customHeight="true" x14ac:dyDescent="0.2">
      <c r="C880" s="494"/>
      <c r="D880" s="494"/>
      <c r="E880" s="494"/>
      <c r="F880" s="494"/>
      <c r="G880" s="494"/>
      <c r="H880" s="494"/>
      <c r="I880" s="494"/>
      <c r="J880" s="494"/>
      <c r="K880" s="494"/>
      <c r="L880" s="494"/>
      <c r="M880" s="494"/>
      <c r="N880" s="494"/>
      <c r="O880" s="494"/>
      <c r="P880" s="494"/>
      <c r="Q880" s="494"/>
    </row>
    <row r="881" ht="25.15" customHeight="true" x14ac:dyDescent="0.2">
      <c r="C881" s="494"/>
      <c r="D881" s="494"/>
      <c r="E881" s="494"/>
      <c r="F881" s="494"/>
      <c r="G881" s="494"/>
      <c r="H881" s="494"/>
      <c r="I881" s="494"/>
      <c r="J881" s="494"/>
      <c r="K881" s="494"/>
      <c r="L881" s="494"/>
      <c r="M881" s="494"/>
      <c r="N881" s="494"/>
      <c r="O881" s="494"/>
      <c r="P881" s="494"/>
      <c r="Q881" s="494"/>
    </row>
    <row r="882" ht="25.15" customHeight="true" x14ac:dyDescent="0.2">
      <c r="C882" s="494"/>
      <c r="D882" s="494"/>
      <c r="E882" s="494"/>
      <c r="F882" s="494"/>
      <c r="G882" s="494"/>
      <c r="H882" s="494"/>
      <c r="I882" s="494"/>
      <c r="J882" s="494"/>
      <c r="K882" s="494"/>
      <c r="L882" s="494"/>
      <c r="M882" s="494"/>
      <c r="N882" s="494"/>
      <c r="O882" s="494"/>
      <c r="P882" s="494"/>
      <c r="Q882" s="494"/>
    </row>
    <row r="883" ht="25.15" customHeight="true" x14ac:dyDescent="0.2">
      <c r="C883" s="494"/>
      <c r="D883" s="494"/>
      <c r="E883" s="494"/>
      <c r="F883" s="494"/>
      <c r="G883" s="494"/>
      <c r="H883" s="494"/>
      <c r="I883" s="494"/>
      <c r="J883" s="494"/>
      <c r="K883" s="494"/>
      <c r="L883" s="494"/>
      <c r="M883" s="494"/>
      <c r="N883" s="494"/>
      <c r="O883" s="494"/>
      <c r="P883" s="494"/>
      <c r="Q883" s="494"/>
    </row>
    <row r="884" ht="25.15" customHeight="true" x14ac:dyDescent="0.2">
      <c r="C884" s="494"/>
      <c r="D884" s="494"/>
      <c r="E884" s="494"/>
      <c r="F884" s="494"/>
      <c r="G884" s="494"/>
      <c r="H884" s="494"/>
      <c r="I884" s="494"/>
      <c r="J884" s="494"/>
      <c r="K884" s="494"/>
      <c r="L884" s="494"/>
      <c r="M884" s="494"/>
      <c r="N884" s="494"/>
      <c r="O884" s="494"/>
      <c r="P884" s="494"/>
      <c r="Q884" s="494"/>
    </row>
    <row r="885" ht="25.15" customHeight="true" x14ac:dyDescent="0.2">
      <c r="C885" s="494"/>
      <c r="D885" s="494"/>
      <c r="E885" s="494"/>
      <c r="F885" s="494"/>
      <c r="G885" s="494"/>
      <c r="H885" s="494"/>
      <c r="I885" s="494"/>
      <c r="J885" s="494"/>
      <c r="K885" s="494"/>
      <c r="L885" s="494"/>
      <c r="M885" s="494"/>
      <c r="N885" s="494"/>
      <c r="O885" s="494"/>
      <c r="P885" s="494"/>
      <c r="Q885" s="494"/>
    </row>
    <row r="886" ht="25.15" customHeight="true" x14ac:dyDescent="0.2">
      <c r="C886" s="494"/>
      <c r="D886" s="494"/>
      <c r="E886" s="494"/>
      <c r="F886" s="494"/>
      <c r="G886" s="494"/>
      <c r="H886" s="494"/>
      <c r="I886" s="494"/>
      <c r="J886" s="494"/>
      <c r="K886" s="494"/>
      <c r="L886" s="494"/>
      <c r="M886" s="494"/>
      <c r="N886" s="494"/>
      <c r="O886" s="494"/>
      <c r="P886" s="494"/>
      <c r="Q886" s="494"/>
    </row>
    <row r="887" ht="25.15" customHeight="true" x14ac:dyDescent="0.2">
      <c r="C887" s="494"/>
      <c r="D887" s="494"/>
      <c r="E887" s="494"/>
      <c r="F887" s="494"/>
      <c r="G887" s="494"/>
      <c r="H887" s="494"/>
      <c r="I887" s="494"/>
      <c r="J887" s="494"/>
      <c r="K887" s="494"/>
      <c r="L887" s="494"/>
      <c r="M887" s="494"/>
      <c r="N887" s="494"/>
      <c r="O887" s="494"/>
      <c r="P887" s="494"/>
      <c r="Q887" s="494"/>
    </row>
    <row r="888" ht="25.15" customHeight="true" x14ac:dyDescent="0.2">
      <c r="C888" s="494"/>
      <c r="D888" s="494"/>
      <c r="E888" s="494"/>
      <c r="F888" s="494"/>
      <c r="G888" s="494"/>
      <c r="H888" s="494"/>
      <c r="I888" s="494"/>
      <c r="J888" s="494"/>
      <c r="K888" s="494"/>
      <c r="L888" s="494"/>
      <c r="M888" s="494"/>
      <c r="N888" s="494"/>
      <c r="O888" s="494"/>
      <c r="P888" s="494"/>
      <c r="Q888" s="494"/>
    </row>
    <row r="889" ht="25.15" customHeight="true" x14ac:dyDescent="0.2">
      <c r="C889" s="494"/>
      <c r="D889" s="494"/>
      <c r="E889" s="494"/>
      <c r="F889" s="494"/>
      <c r="G889" s="494"/>
      <c r="H889" s="494"/>
      <c r="I889" s="494"/>
      <c r="J889" s="494"/>
      <c r="K889" s="494"/>
      <c r="L889" s="494"/>
      <c r="M889" s="494"/>
      <c r="N889" s="494"/>
      <c r="O889" s="494"/>
      <c r="P889" s="494"/>
      <c r="Q889" s="494"/>
    </row>
    <row r="890" ht="25.15" customHeight="true" x14ac:dyDescent="0.2">
      <c r="C890" s="494"/>
      <c r="D890" s="494"/>
      <c r="E890" s="494"/>
      <c r="F890" s="494"/>
      <c r="G890" s="494"/>
      <c r="H890" s="494"/>
      <c r="I890" s="494"/>
      <c r="J890" s="494"/>
      <c r="K890" s="494"/>
      <c r="L890" s="494"/>
      <c r="M890" s="494"/>
      <c r="N890" s="494"/>
      <c r="O890" s="494"/>
      <c r="P890" s="494"/>
      <c r="Q890" s="494"/>
    </row>
    <row r="891" ht="25.15" customHeight="true" x14ac:dyDescent="0.2">
      <c r="C891" s="494"/>
      <c r="D891" s="494"/>
      <c r="E891" s="494"/>
      <c r="F891" s="494"/>
      <c r="G891" s="494"/>
      <c r="H891" s="494"/>
      <c r="I891" s="494"/>
      <c r="J891" s="494"/>
      <c r="K891" s="494"/>
      <c r="L891" s="494"/>
      <c r="M891" s="494"/>
      <c r="N891" s="494"/>
      <c r="O891" s="494"/>
      <c r="P891" s="494"/>
      <c r="Q891" s="494"/>
    </row>
    <row r="892" ht="25.15" customHeight="true" x14ac:dyDescent="0.2">
      <c r="C892" s="494"/>
      <c r="D892" s="494"/>
      <c r="E892" s="494"/>
      <c r="F892" s="494"/>
      <c r="G892" s="494"/>
      <c r="H892" s="494"/>
      <c r="I892" s="494"/>
      <c r="J892" s="494"/>
      <c r="K892" s="494"/>
      <c r="L892" s="494"/>
      <c r="M892" s="494"/>
      <c r="N892" s="494"/>
      <c r="O892" s="494"/>
      <c r="P892" s="494"/>
      <c r="Q892" s="494"/>
    </row>
    <row r="893" ht="25.15" customHeight="true" x14ac:dyDescent="0.2">
      <c r="C893" s="494"/>
      <c r="D893" s="494"/>
      <c r="E893" s="494"/>
      <c r="F893" s="494"/>
      <c r="G893" s="494"/>
      <c r="H893" s="494"/>
      <c r="I893" s="494"/>
      <c r="J893" s="494"/>
      <c r="K893" s="494"/>
      <c r="L893" s="494"/>
      <c r="M893" s="494"/>
      <c r="N893" s="494"/>
      <c r="O893" s="494"/>
      <c r="P893" s="494"/>
      <c r="Q893" s="494"/>
    </row>
    <row r="894" ht="25.15" customHeight="true" x14ac:dyDescent="0.2">
      <c r="C894" s="494"/>
      <c r="D894" s="494"/>
      <c r="E894" s="494"/>
      <c r="F894" s="494"/>
      <c r="G894" s="494"/>
      <c r="H894" s="494"/>
      <c r="I894" s="494"/>
      <c r="J894" s="494"/>
      <c r="K894" s="494"/>
      <c r="L894" s="494"/>
      <c r="M894" s="494"/>
      <c r="N894" s="494"/>
      <c r="O894" s="494"/>
      <c r="P894" s="494"/>
      <c r="Q894" s="494"/>
    </row>
    <row r="895" ht="25.15" customHeight="true" x14ac:dyDescent="0.2">
      <c r="C895" s="494"/>
      <c r="D895" s="494"/>
      <c r="E895" s="494"/>
      <c r="F895" s="494"/>
      <c r="G895" s="494"/>
      <c r="H895" s="494"/>
      <c r="I895" s="494"/>
      <c r="J895" s="494"/>
      <c r="K895" s="494"/>
      <c r="L895" s="494"/>
      <c r="M895" s="494"/>
      <c r="N895" s="494"/>
      <c r="O895" s="494"/>
      <c r="P895" s="494"/>
      <c r="Q895" s="494"/>
    </row>
    <row r="896" ht="25.15" customHeight="true" x14ac:dyDescent="0.2">
      <c r="C896" s="494"/>
      <c r="D896" s="494"/>
      <c r="E896" s="494"/>
      <c r="F896" s="494"/>
      <c r="G896" s="494"/>
      <c r="H896" s="494"/>
      <c r="I896" s="494"/>
      <c r="J896" s="494"/>
      <c r="K896" s="494"/>
      <c r="L896" s="494"/>
      <c r="M896" s="494"/>
      <c r="N896" s="494"/>
      <c r="O896" s="494"/>
      <c r="P896" s="494"/>
      <c r="Q896" s="494"/>
    </row>
    <row r="897" ht="25.15" customHeight="true" x14ac:dyDescent="0.2">
      <c r="C897" s="494"/>
      <c r="D897" s="494"/>
      <c r="E897" s="494"/>
      <c r="F897" s="494"/>
      <c r="G897" s="494"/>
      <c r="H897" s="494"/>
      <c r="I897" s="494"/>
      <c r="J897" s="494"/>
      <c r="K897" s="494"/>
      <c r="L897" s="494"/>
      <c r="M897" s="494"/>
      <c r="N897" s="494"/>
      <c r="O897" s="494"/>
      <c r="P897" s="494"/>
      <c r="Q897" s="494"/>
    </row>
    <row r="898" ht="25.15" customHeight="true" x14ac:dyDescent="0.2">
      <c r="C898" s="494"/>
      <c r="D898" s="494"/>
      <c r="E898" s="494"/>
      <c r="F898" s="494"/>
      <c r="G898" s="494"/>
      <c r="H898" s="494"/>
      <c r="I898" s="494"/>
      <c r="J898" s="494"/>
      <c r="K898" s="494"/>
      <c r="L898" s="494"/>
      <c r="M898" s="494"/>
      <c r="N898" s="494"/>
      <c r="O898" s="494"/>
      <c r="P898" s="494"/>
      <c r="Q898" s="494"/>
    </row>
    <row r="899" ht="25.15" customHeight="true" x14ac:dyDescent="0.2">
      <c r="C899" s="494"/>
      <c r="D899" s="494"/>
      <c r="E899" s="494"/>
      <c r="F899" s="494"/>
      <c r="G899" s="494"/>
      <c r="H899" s="494"/>
      <c r="I899" s="494"/>
      <c r="J899" s="494"/>
      <c r="K899" s="494"/>
      <c r="L899" s="494"/>
      <c r="M899" s="494"/>
      <c r="N899" s="494"/>
      <c r="O899" s="494"/>
      <c r="P899" s="494"/>
      <c r="Q899" s="494"/>
    </row>
    <row r="900" ht="25.15" customHeight="true" x14ac:dyDescent="0.2">
      <c r="C900" s="494"/>
      <c r="D900" s="494"/>
      <c r="E900" s="494"/>
      <c r="F900" s="494"/>
      <c r="G900" s="494"/>
      <c r="H900" s="494"/>
      <c r="I900" s="494"/>
      <c r="J900" s="494"/>
      <c r="K900" s="494"/>
      <c r="L900" s="494"/>
      <c r="M900" s="494"/>
      <c r="N900" s="494"/>
      <c r="O900" s="494"/>
      <c r="P900" s="494"/>
      <c r="Q900" s="494"/>
    </row>
    <row r="901" ht="25.15" customHeight="true" x14ac:dyDescent="0.2">
      <c r="C901" s="494"/>
      <c r="D901" s="494"/>
      <c r="E901" s="494"/>
      <c r="F901" s="494"/>
      <c r="G901" s="494"/>
      <c r="H901" s="494"/>
      <c r="I901" s="494"/>
      <c r="J901" s="494"/>
      <c r="K901" s="494"/>
      <c r="L901" s="494"/>
      <c r="M901" s="494"/>
      <c r="N901" s="494"/>
      <c r="O901" s="494"/>
      <c r="P901" s="494"/>
      <c r="Q901" s="494"/>
    </row>
    <row r="902" ht="25.15" customHeight="true" x14ac:dyDescent="0.2">
      <c r="C902" s="494"/>
      <c r="D902" s="494"/>
      <c r="E902" s="494"/>
      <c r="F902" s="494"/>
      <c r="G902" s="494"/>
      <c r="H902" s="494"/>
      <c r="I902" s="494"/>
      <c r="J902" s="494"/>
      <c r="K902" s="494"/>
      <c r="L902" s="494"/>
      <c r="M902" s="494"/>
      <c r="N902" s="494"/>
      <c r="O902" s="494"/>
      <c r="P902" s="494"/>
      <c r="Q902" s="494"/>
    </row>
    <row r="903" ht="25.15" customHeight="true" x14ac:dyDescent="0.2">
      <c r="C903" s="494"/>
      <c r="D903" s="494"/>
      <c r="E903" s="494"/>
      <c r="F903" s="494"/>
      <c r="G903" s="494"/>
      <c r="H903" s="494"/>
      <c r="I903" s="494"/>
      <c r="J903" s="494"/>
      <c r="K903" s="494"/>
      <c r="L903" s="494"/>
      <c r="M903" s="494"/>
      <c r="N903" s="494"/>
      <c r="O903" s="494"/>
      <c r="P903" s="494"/>
      <c r="Q903" s="494"/>
    </row>
    <row r="904" ht="25.15" customHeight="true" x14ac:dyDescent="0.2">
      <c r="C904" s="494"/>
      <c r="D904" s="494"/>
      <c r="E904" s="494"/>
      <c r="F904" s="494"/>
      <c r="G904" s="494"/>
      <c r="H904" s="494"/>
      <c r="I904" s="494"/>
      <c r="J904" s="494"/>
      <c r="K904" s="494"/>
      <c r="L904" s="494"/>
      <c r="M904" s="494"/>
      <c r="N904" s="494"/>
      <c r="O904" s="494"/>
      <c r="P904" s="494"/>
      <c r="Q904" s="494"/>
    </row>
    <row r="905" ht="25.15" customHeight="true" x14ac:dyDescent="0.2">
      <c r="C905" s="494"/>
      <c r="D905" s="494"/>
      <c r="E905" s="494"/>
      <c r="F905" s="494"/>
      <c r="G905" s="494"/>
      <c r="H905" s="494"/>
      <c r="I905" s="494"/>
      <c r="J905" s="494"/>
      <c r="K905" s="494"/>
      <c r="L905" s="494"/>
      <c r="M905" s="494"/>
      <c r="N905" s="494"/>
      <c r="O905" s="494"/>
      <c r="P905" s="494"/>
      <c r="Q905" s="494"/>
    </row>
    <row r="906" ht="25.15" customHeight="true" x14ac:dyDescent="0.2">
      <c r="C906" s="494"/>
      <c r="D906" s="494"/>
      <c r="E906" s="494"/>
      <c r="F906" s="494"/>
      <c r="G906" s="494"/>
      <c r="H906" s="494"/>
      <c r="I906" s="494"/>
      <c r="J906" s="494"/>
      <c r="K906" s="494"/>
      <c r="L906" s="494"/>
      <c r="M906" s="494"/>
      <c r="N906" s="494"/>
      <c r="O906" s="494"/>
      <c r="P906" s="494"/>
      <c r="Q906" s="494"/>
    </row>
    <row r="907" ht="25.15" customHeight="true" x14ac:dyDescent="0.2">
      <c r="C907" s="494"/>
      <c r="D907" s="494"/>
      <c r="E907" s="494"/>
      <c r="F907" s="494"/>
      <c r="G907" s="494"/>
      <c r="H907" s="494"/>
      <c r="I907" s="494"/>
      <c r="J907" s="494"/>
      <c r="K907" s="494"/>
      <c r="L907" s="494"/>
      <c r="M907" s="494"/>
      <c r="N907" s="494"/>
      <c r="O907" s="494"/>
      <c r="P907" s="494"/>
      <c r="Q907" s="494"/>
    </row>
    <row r="908" ht="25.15" customHeight="true" x14ac:dyDescent="0.2">
      <c r="C908" s="494"/>
      <c r="D908" s="494"/>
      <c r="E908" s="494"/>
      <c r="F908" s="494"/>
      <c r="G908" s="494"/>
      <c r="H908" s="494"/>
      <c r="I908" s="494"/>
      <c r="J908" s="494"/>
      <c r="K908" s="494"/>
      <c r="L908" s="494"/>
      <c r="M908" s="494"/>
      <c r="N908" s="494"/>
      <c r="O908" s="494"/>
      <c r="P908" s="494"/>
      <c r="Q908" s="494"/>
    </row>
    <row r="909" ht="25.15" customHeight="true" x14ac:dyDescent="0.2">
      <c r="C909" s="494"/>
      <c r="D909" s="494"/>
      <c r="E909" s="494"/>
      <c r="F909" s="494"/>
      <c r="G909" s="494"/>
      <c r="H909" s="494"/>
      <c r="I909" s="494"/>
      <c r="J909" s="494"/>
      <c r="K909" s="494"/>
      <c r="L909" s="494"/>
      <c r="M909" s="494"/>
      <c r="N909" s="494"/>
      <c r="O909" s="494"/>
      <c r="P909" s="494"/>
      <c r="Q909" s="494"/>
    </row>
    <row r="910" ht="25.15" customHeight="true" x14ac:dyDescent="0.2">
      <c r="C910" s="494"/>
      <c r="D910" s="494"/>
      <c r="E910" s="494"/>
      <c r="F910" s="494"/>
      <c r="G910" s="494"/>
      <c r="H910" s="494"/>
      <c r="I910" s="494"/>
      <c r="J910" s="494"/>
      <c r="K910" s="494"/>
      <c r="L910" s="494"/>
      <c r="M910" s="494"/>
      <c r="N910" s="494"/>
      <c r="O910" s="494"/>
      <c r="P910" s="494"/>
      <c r="Q910" s="494"/>
    </row>
    <row r="911" ht="25.15" customHeight="true" x14ac:dyDescent="0.2">
      <c r="C911" s="494"/>
      <c r="D911" s="494"/>
      <c r="E911" s="494"/>
      <c r="F911" s="494"/>
      <c r="G911" s="494"/>
      <c r="H911" s="494"/>
      <c r="I911" s="494"/>
      <c r="J911" s="494"/>
      <c r="K911" s="494"/>
      <c r="L911" s="494"/>
      <c r="M911" s="494"/>
      <c r="N911" s="494"/>
      <c r="O911" s="494"/>
      <c r="P911" s="494"/>
      <c r="Q911" s="494"/>
    </row>
    <row r="912" ht="25.15" customHeight="true" x14ac:dyDescent="0.2">
      <c r="C912" s="494"/>
      <c r="D912" s="494"/>
      <c r="E912" s="494"/>
      <c r="F912" s="494"/>
      <c r="G912" s="494"/>
      <c r="H912" s="494"/>
      <c r="I912" s="494"/>
      <c r="J912" s="494"/>
      <c r="K912" s="494"/>
      <c r="L912" s="494"/>
      <c r="M912" s="494"/>
      <c r="N912" s="494"/>
      <c r="O912" s="494"/>
      <c r="P912" s="494"/>
      <c r="Q912" s="494"/>
    </row>
    <row r="913" ht="25.15" customHeight="true" x14ac:dyDescent="0.2">
      <c r="C913" s="494"/>
      <c r="D913" s="494"/>
      <c r="E913" s="494"/>
      <c r="F913" s="494"/>
      <c r="G913" s="494"/>
      <c r="H913" s="494"/>
      <c r="I913" s="494"/>
      <c r="J913" s="494"/>
      <c r="K913" s="494"/>
      <c r="L913" s="494"/>
      <c r="M913" s="494"/>
      <c r="N913" s="494"/>
      <c r="O913" s="494"/>
      <c r="P913" s="494"/>
      <c r="Q913" s="494"/>
    </row>
    <row r="914" ht="25.15" customHeight="true" x14ac:dyDescent="0.2">
      <c r="C914" s="494"/>
      <c r="D914" s="494"/>
      <c r="E914" s="494"/>
      <c r="F914" s="494"/>
      <c r="G914" s="494"/>
      <c r="H914" s="494"/>
      <c r="I914" s="494"/>
      <c r="J914" s="494"/>
      <c r="K914" s="494"/>
      <c r="L914" s="494"/>
      <c r="M914" s="494"/>
      <c r="N914" s="494"/>
      <c r="O914" s="494"/>
      <c r="P914" s="494"/>
      <c r="Q914" s="494"/>
    </row>
    <row r="915" ht="25.15" customHeight="true" x14ac:dyDescent="0.2">
      <c r="C915" s="494"/>
      <c r="D915" s="494"/>
      <c r="E915" s="494"/>
      <c r="F915" s="494"/>
      <c r="G915" s="494"/>
      <c r="H915" s="494"/>
      <c r="I915" s="494"/>
      <c r="J915" s="494"/>
      <c r="K915" s="494"/>
      <c r="L915" s="494"/>
      <c r="M915" s="494"/>
      <c r="N915" s="494"/>
      <c r="O915" s="494"/>
      <c r="P915" s="494"/>
      <c r="Q915" s="494"/>
    </row>
    <row r="916" ht="25.15" customHeight="true" x14ac:dyDescent="0.2">
      <c r="C916" s="494"/>
      <c r="D916" s="494"/>
      <c r="E916" s="494"/>
      <c r="F916" s="494"/>
      <c r="G916" s="494"/>
      <c r="H916" s="494"/>
      <c r="I916" s="494"/>
      <c r="J916" s="494"/>
      <c r="K916" s="494"/>
      <c r="L916" s="494"/>
      <c r="M916" s="494"/>
      <c r="N916" s="494"/>
      <c r="O916" s="494"/>
      <c r="P916" s="494"/>
      <c r="Q916" s="494"/>
    </row>
    <row r="917" ht="25.15" customHeight="true" x14ac:dyDescent="0.2">
      <c r="C917" s="494"/>
      <c r="D917" s="494"/>
      <c r="E917" s="494"/>
      <c r="F917" s="494"/>
      <c r="G917" s="494"/>
      <c r="H917" s="494"/>
      <c r="I917" s="494"/>
      <c r="J917" s="494"/>
      <c r="K917" s="494"/>
      <c r="L917" s="494"/>
      <c r="M917" s="494"/>
      <c r="N917" s="494"/>
      <c r="O917" s="494"/>
      <c r="P917" s="494"/>
      <c r="Q917" s="494"/>
    </row>
    <row r="918" ht="25.15" customHeight="true" x14ac:dyDescent="0.2">
      <c r="C918" s="494"/>
      <c r="D918" s="494"/>
      <c r="E918" s="494"/>
      <c r="F918" s="494"/>
      <c r="G918" s="494"/>
      <c r="H918" s="494"/>
      <c r="I918" s="494"/>
      <c r="J918" s="494"/>
      <c r="K918" s="494"/>
      <c r="L918" s="494"/>
      <c r="M918" s="494"/>
      <c r="N918" s="494"/>
      <c r="O918" s="494"/>
      <c r="P918" s="494"/>
      <c r="Q918" s="494"/>
    </row>
    <row r="919" ht="25.15" customHeight="true" x14ac:dyDescent="0.2">
      <c r="C919" s="494"/>
      <c r="D919" s="494"/>
      <c r="E919" s="494"/>
      <c r="F919" s="494"/>
      <c r="G919" s="494"/>
      <c r="H919" s="494"/>
      <c r="I919" s="494"/>
      <c r="J919" s="494"/>
      <c r="K919" s="494"/>
      <c r="L919" s="494"/>
      <c r="M919" s="494"/>
      <c r="N919" s="494"/>
      <c r="O919" s="494"/>
      <c r="P919" s="494"/>
      <c r="Q919" s="494"/>
    </row>
    <row r="920" ht="25.15" customHeight="true" x14ac:dyDescent="0.2">
      <c r="C920" s="494"/>
      <c r="D920" s="494"/>
      <c r="E920" s="494"/>
      <c r="F920" s="494"/>
      <c r="G920" s="494"/>
      <c r="H920" s="494"/>
      <c r="I920" s="494"/>
      <c r="J920" s="494"/>
      <c r="K920" s="494"/>
      <c r="L920" s="494"/>
      <c r="M920" s="494"/>
      <c r="N920" s="494"/>
      <c r="O920" s="494"/>
      <c r="P920" s="494"/>
      <c r="Q920" s="494"/>
    </row>
    <row r="921" ht="25.15" customHeight="true" x14ac:dyDescent="0.2">
      <c r="C921" s="494"/>
      <c r="D921" s="494"/>
      <c r="E921" s="494"/>
      <c r="F921" s="494"/>
      <c r="G921" s="494"/>
      <c r="H921" s="494"/>
      <c r="I921" s="494"/>
      <c r="J921" s="494"/>
      <c r="K921" s="494"/>
      <c r="L921" s="494"/>
      <c r="M921" s="494"/>
      <c r="N921" s="494"/>
      <c r="O921" s="494"/>
      <c r="P921" s="494"/>
      <c r="Q921" s="494"/>
    </row>
    <row r="922" ht="25.15" customHeight="true" x14ac:dyDescent="0.2">
      <c r="C922" s="494"/>
      <c r="D922" s="494"/>
      <c r="E922" s="494"/>
      <c r="F922" s="494"/>
      <c r="G922" s="494"/>
      <c r="H922" s="494"/>
      <c r="I922" s="494"/>
      <c r="J922" s="494"/>
      <c r="K922" s="494"/>
      <c r="L922" s="494"/>
      <c r="M922" s="494"/>
      <c r="N922" s="494"/>
      <c r="O922" s="494"/>
      <c r="P922" s="494"/>
      <c r="Q922" s="494"/>
    </row>
    <row r="923" ht="25.15" customHeight="true" x14ac:dyDescent="0.2">
      <c r="C923" s="494"/>
      <c r="D923" s="494"/>
      <c r="E923" s="494"/>
      <c r="F923" s="494"/>
      <c r="G923" s="494"/>
      <c r="H923" s="494"/>
      <c r="I923" s="494"/>
      <c r="J923" s="494"/>
      <c r="K923" s="494"/>
      <c r="L923" s="494"/>
      <c r="M923" s="494"/>
      <c r="N923" s="494"/>
      <c r="O923" s="494"/>
      <c r="P923" s="494"/>
      <c r="Q923" s="494"/>
    </row>
    <row r="924" ht="25.15" customHeight="true" x14ac:dyDescent="0.2">
      <c r="C924" s="494"/>
      <c r="D924" s="494"/>
      <c r="E924" s="494"/>
      <c r="F924" s="494"/>
      <c r="G924" s="494"/>
      <c r="H924" s="494"/>
      <c r="I924" s="494"/>
      <c r="J924" s="494"/>
      <c r="K924" s="494"/>
      <c r="L924" s="494"/>
      <c r="M924" s="494"/>
      <c r="N924" s="494"/>
      <c r="O924" s="494"/>
      <c r="P924" s="494"/>
      <c r="Q924" s="494"/>
    </row>
    <row r="925" ht="25.15" customHeight="true" x14ac:dyDescent="0.2">
      <c r="C925" s="494"/>
      <c r="D925" s="494"/>
      <c r="E925" s="494"/>
      <c r="F925" s="494"/>
      <c r="G925" s="494"/>
      <c r="H925" s="494"/>
      <c r="I925" s="494"/>
      <c r="J925" s="494"/>
      <c r="K925" s="494"/>
      <c r="L925" s="494"/>
      <c r="M925" s="494"/>
      <c r="N925" s="494"/>
      <c r="O925" s="494"/>
      <c r="P925" s="494"/>
      <c r="Q925" s="494"/>
    </row>
    <row r="926" ht="25.15" customHeight="true" x14ac:dyDescent="0.2">
      <c r="C926" s="494"/>
      <c r="D926" s="494"/>
      <c r="E926" s="494"/>
      <c r="F926" s="494"/>
      <c r="G926" s="494"/>
      <c r="H926" s="494"/>
      <c r="I926" s="494"/>
      <c r="J926" s="494"/>
      <c r="K926" s="494"/>
      <c r="L926" s="494"/>
      <c r="M926" s="494"/>
      <c r="N926" s="494"/>
      <c r="O926" s="494"/>
      <c r="P926" s="494"/>
      <c r="Q926" s="494"/>
    </row>
    <row r="927" ht="25.15" customHeight="true" x14ac:dyDescent="0.2">
      <c r="C927" s="494"/>
      <c r="D927" s="494"/>
      <c r="E927" s="494"/>
      <c r="F927" s="494"/>
      <c r="G927" s="494"/>
      <c r="H927" s="494"/>
      <c r="I927" s="494"/>
      <c r="J927" s="494"/>
      <c r="K927" s="494"/>
      <c r="L927" s="494"/>
      <c r="M927" s="494"/>
      <c r="N927" s="494"/>
      <c r="O927" s="494"/>
      <c r="P927" s="494"/>
      <c r="Q927" s="494"/>
    </row>
    <row r="928" ht="25.15" customHeight="true" x14ac:dyDescent="0.2">
      <c r="C928" s="494"/>
      <c r="D928" s="494"/>
      <c r="E928" s="494"/>
      <c r="F928" s="494"/>
      <c r="G928" s="494"/>
      <c r="H928" s="494"/>
      <c r="I928" s="494"/>
      <c r="J928" s="494"/>
      <c r="K928" s="494"/>
      <c r="L928" s="494"/>
      <c r="M928" s="494"/>
      <c r="N928" s="494"/>
      <c r="O928" s="494"/>
      <c r="P928" s="494"/>
      <c r="Q928" s="494"/>
    </row>
    <row r="929" ht="25.15" customHeight="true" x14ac:dyDescent="0.2">
      <c r="C929" s="494"/>
      <c r="D929" s="494"/>
      <c r="E929" s="494"/>
      <c r="F929" s="494"/>
      <c r="G929" s="494"/>
      <c r="H929" s="494"/>
      <c r="I929" s="494"/>
      <c r="J929" s="494"/>
      <c r="K929" s="494"/>
      <c r="L929" s="494"/>
      <c r="M929" s="494"/>
      <c r="N929" s="494"/>
      <c r="O929" s="494"/>
      <c r="P929" s="494"/>
      <c r="Q929" s="494"/>
    </row>
    <row r="930" ht="25.15" customHeight="true" x14ac:dyDescent="0.2">
      <c r="C930" s="494"/>
      <c r="D930" s="494"/>
      <c r="E930" s="494"/>
      <c r="F930" s="494"/>
      <c r="G930" s="494"/>
      <c r="H930" s="494"/>
      <c r="I930" s="494"/>
      <c r="J930" s="494"/>
      <c r="K930" s="494"/>
      <c r="L930" s="494"/>
      <c r="M930" s="494"/>
      <c r="N930" s="494"/>
      <c r="O930" s="494"/>
      <c r="P930" s="494"/>
      <c r="Q930" s="494"/>
    </row>
    <row r="931" ht="25.15" customHeight="true" x14ac:dyDescent="0.2">
      <c r="C931" s="494"/>
      <c r="D931" s="494"/>
      <c r="E931" s="494"/>
      <c r="F931" s="494"/>
      <c r="G931" s="494"/>
      <c r="H931" s="494"/>
      <c r="I931" s="494"/>
      <c r="J931" s="494"/>
      <c r="K931" s="494"/>
      <c r="L931" s="494"/>
      <c r="M931" s="494"/>
      <c r="N931" s="494"/>
      <c r="O931" s="494"/>
      <c r="P931" s="494"/>
      <c r="Q931" s="494"/>
    </row>
    <row r="932" ht="25.15" customHeight="true" x14ac:dyDescent="0.2">
      <c r="C932" s="494"/>
      <c r="D932" s="494"/>
      <c r="E932" s="494"/>
      <c r="F932" s="494"/>
      <c r="G932" s="494"/>
      <c r="H932" s="494"/>
      <c r="I932" s="494"/>
      <c r="J932" s="494"/>
      <c r="K932" s="494"/>
      <c r="L932" s="494"/>
      <c r="M932" s="494"/>
      <c r="N932" s="494"/>
      <c r="O932" s="494"/>
      <c r="P932" s="494"/>
      <c r="Q932" s="494"/>
    </row>
    <row r="933" ht="25.15" customHeight="true" x14ac:dyDescent="0.2">
      <c r="C933" s="494"/>
      <c r="D933" s="494"/>
      <c r="E933" s="494"/>
      <c r="F933" s="494"/>
      <c r="G933" s="494"/>
      <c r="H933" s="494"/>
      <c r="I933" s="494"/>
      <c r="J933" s="494"/>
      <c r="K933" s="494"/>
      <c r="L933" s="494"/>
      <c r="M933" s="494"/>
      <c r="N933" s="494"/>
      <c r="O933" s="494"/>
      <c r="P933" s="494"/>
      <c r="Q933" s="494"/>
    </row>
    <row r="934" ht="25.15" customHeight="true" x14ac:dyDescent="0.2">
      <c r="C934" s="494"/>
      <c r="D934" s="494"/>
      <c r="E934" s="494"/>
      <c r="F934" s="494"/>
      <c r="G934" s="494"/>
      <c r="H934" s="494"/>
      <c r="I934" s="494"/>
      <c r="J934" s="494"/>
      <c r="K934" s="494"/>
      <c r="L934" s="494"/>
      <c r="M934" s="494"/>
      <c r="N934" s="494"/>
      <c r="O934" s="494"/>
      <c r="P934" s="494"/>
      <c r="Q934" s="494"/>
    </row>
    <row r="935" ht="25.15" customHeight="true" x14ac:dyDescent="0.2">
      <c r="C935" s="494"/>
      <c r="D935" s="494"/>
      <c r="E935" s="494"/>
      <c r="F935" s="494"/>
      <c r="G935" s="494"/>
      <c r="H935" s="494"/>
      <c r="I935" s="494"/>
      <c r="J935" s="494"/>
      <c r="K935" s="494"/>
      <c r="L935" s="494"/>
      <c r="M935" s="494"/>
      <c r="N935" s="494"/>
      <c r="O935" s="494"/>
      <c r="P935" s="494"/>
      <c r="Q935" s="494"/>
    </row>
    <row r="936" ht="25.15" customHeight="true" x14ac:dyDescent="0.2">
      <c r="C936" s="494"/>
      <c r="D936" s="494"/>
      <c r="E936" s="494"/>
      <c r="F936" s="494"/>
      <c r="G936" s="494"/>
      <c r="H936" s="494"/>
      <c r="I936" s="494"/>
      <c r="J936" s="494"/>
      <c r="K936" s="494"/>
      <c r="L936" s="494"/>
      <c r="M936" s="494"/>
      <c r="N936" s="494"/>
      <c r="O936" s="494"/>
      <c r="P936" s="494"/>
      <c r="Q936" s="494"/>
    </row>
    <row r="937" ht="25.15" customHeight="true" x14ac:dyDescent="0.2">
      <c r="C937" s="494"/>
      <c r="D937" s="494"/>
      <c r="E937" s="494"/>
      <c r="F937" s="494"/>
      <c r="G937" s="494"/>
      <c r="H937" s="494"/>
      <c r="I937" s="494"/>
      <c r="J937" s="494"/>
      <c r="K937" s="494"/>
      <c r="L937" s="494"/>
      <c r="M937" s="494"/>
      <c r="N937" s="494"/>
      <c r="O937" s="494"/>
      <c r="P937" s="494"/>
      <c r="Q937" s="494"/>
    </row>
    <row r="938" ht="25.15" customHeight="true" x14ac:dyDescent="0.2">
      <c r="C938" s="494"/>
      <c r="D938" s="494"/>
      <c r="E938" s="494"/>
      <c r="F938" s="494"/>
      <c r="G938" s="494"/>
      <c r="H938" s="494"/>
      <c r="I938" s="494"/>
      <c r="J938" s="494"/>
      <c r="K938" s="494"/>
      <c r="L938" s="494"/>
      <c r="M938" s="494"/>
      <c r="N938" s="494"/>
      <c r="O938" s="494"/>
      <c r="P938" s="494"/>
      <c r="Q938" s="494"/>
    </row>
    <row r="939" ht="25.15" customHeight="true" x14ac:dyDescent="0.2">
      <c r="C939" s="494"/>
      <c r="D939" s="494"/>
      <c r="E939" s="494"/>
      <c r="F939" s="494"/>
      <c r="G939" s="494"/>
      <c r="H939" s="494"/>
      <c r="I939" s="494"/>
      <c r="J939" s="494"/>
      <c r="K939" s="494"/>
      <c r="L939" s="494"/>
      <c r="M939" s="494"/>
      <c r="N939" s="494"/>
      <c r="O939" s="494"/>
      <c r="P939" s="494"/>
      <c r="Q939" s="494"/>
    </row>
    <row r="940" ht="25.15" customHeight="true" x14ac:dyDescent="0.2">
      <c r="C940" s="494"/>
      <c r="D940" s="494"/>
      <c r="E940" s="494"/>
      <c r="F940" s="494"/>
      <c r="G940" s="494"/>
      <c r="H940" s="494"/>
      <c r="I940" s="494"/>
      <c r="J940" s="494"/>
      <c r="K940" s="494"/>
      <c r="L940" s="494"/>
      <c r="M940" s="494"/>
      <c r="N940" s="494"/>
      <c r="O940" s="494"/>
      <c r="P940" s="494"/>
      <c r="Q940" s="494"/>
    </row>
    <row r="941" ht="25.15" customHeight="true" x14ac:dyDescent="0.2">
      <c r="C941" s="494"/>
      <c r="D941" s="494"/>
      <c r="E941" s="494"/>
      <c r="F941" s="494"/>
      <c r="G941" s="494"/>
      <c r="H941" s="494"/>
      <c r="I941" s="494"/>
      <c r="J941" s="494"/>
      <c r="K941" s="494"/>
      <c r="L941" s="494"/>
      <c r="M941" s="494"/>
      <c r="N941" s="494"/>
      <c r="O941" s="494"/>
      <c r="P941" s="494"/>
      <c r="Q941" s="494"/>
    </row>
    <row r="942" ht="25.15" customHeight="true" x14ac:dyDescent="0.2">
      <c r="C942" s="494"/>
      <c r="D942" s="494"/>
      <c r="E942" s="494"/>
      <c r="F942" s="494"/>
      <c r="G942" s="494"/>
      <c r="H942" s="494"/>
      <c r="I942" s="494"/>
      <c r="J942" s="494"/>
      <c r="K942" s="494"/>
      <c r="L942" s="494"/>
      <c r="M942" s="494"/>
      <c r="N942" s="494"/>
      <c r="O942" s="494"/>
      <c r="P942" s="494"/>
      <c r="Q942" s="494"/>
    </row>
    <row r="943" ht="25.15" customHeight="true" x14ac:dyDescent="0.2">
      <c r="C943" s="494"/>
      <c r="D943" s="494"/>
      <c r="E943" s="494"/>
      <c r="F943" s="494"/>
      <c r="G943" s="494"/>
      <c r="H943" s="494"/>
      <c r="I943" s="494"/>
      <c r="J943" s="494"/>
      <c r="K943" s="494"/>
      <c r="L943" s="494"/>
      <c r="M943" s="494"/>
      <c r="N943" s="494"/>
      <c r="O943" s="494"/>
      <c r="P943" s="494"/>
      <c r="Q943" s="494"/>
    </row>
    <row r="944" ht="25.15" customHeight="true" x14ac:dyDescent="0.2">
      <c r="C944" s="494"/>
      <c r="D944" s="494"/>
      <c r="E944" s="494"/>
      <c r="F944" s="494"/>
      <c r="G944" s="494"/>
      <c r="H944" s="494"/>
      <c r="I944" s="494"/>
      <c r="J944" s="494"/>
      <c r="K944" s="494"/>
      <c r="L944" s="494"/>
      <c r="M944" s="494"/>
      <c r="N944" s="494"/>
      <c r="O944" s="494"/>
      <c r="P944" s="494"/>
      <c r="Q944" s="494"/>
    </row>
    <row r="945" ht="25.15" customHeight="true" x14ac:dyDescent="0.2">
      <c r="C945" s="494"/>
      <c r="D945" s="494"/>
      <c r="E945" s="494"/>
      <c r="F945" s="494"/>
      <c r="G945" s="494"/>
      <c r="H945" s="494"/>
      <c r="I945" s="494"/>
      <c r="J945" s="494"/>
      <c r="K945" s="494"/>
      <c r="L945" s="494"/>
      <c r="M945" s="494"/>
      <c r="N945" s="494"/>
      <c r="O945" s="494"/>
      <c r="P945" s="494"/>
      <c r="Q945" s="494"/>
    </row>
    <row r="946" ht="25.15" customHeight="true" x14ac:dyDescent="0.2">
      <c r="C946" s="494"/>
      <c r="D946" s="494"/>
      <c r="E946" s="494"/>
      <c r="F946" s="494"/>
      <c r="G946" s="494"/>
      <c r="H946" s="494"/>
      <c r="I946" s="494"/>
      <c r="J946" s="494"/>
      <c r="K946" s="494"/>
      <c r="L946" s="494"/>
      <c r="M946" s="494"/>
      <c r="N946" s="494"/>
      <c r="O946" s="494"/>
      <c r="P946" s="494"/>
      <c r="Q946" s="494"/>
    </row>
    <row r="947" ht="25.15" customHeight="true" x14ac:dyDescent="0.2">
      <c r="C947" s="494"/>
      <c r="D947" s="494"/>
      <c r="E947" s="494"/>
      <c r="F947" s="494"/>
      <c r="G947" s="494"/>
      <c r="H947" s="494"/>
      <c r="I947" s="494"/>
      <c r="J947" s="494"/>
      <c r="K947" s="494"/>
      <c r="L947" s="494"/>
      <c r="M947" s="494"/>
      <c r="N947" s="494"/>
      <c r="O947" s="494"/>
      <c r="P947" s="494"/>
      <c r="Q947" s="494"/>
    </row>
    <row r="948" ht="25.15" customHeight="true" x14ac:dyDescent="0.2">
      <c r="C948" s="494"/>
      <c r="D948" s="494"/>
      <c r="E948" s="494"/>
      <c r="F948" s="494"/>
      <c r="G948" s="494"/>
      <c r="H948" s="494"/>
      <c r="I948" s="494"/>
      <c r="J948" s="494"/>
      <c r="K948" s="494"/>
      <c r="L948" s="494"/>
      <c r="M948" s="494"/>
      <c r="N948" s="494"/>
      <c r="O948" s="494"/>
      <c r="P948" s="494"/>
      <c r="Q948" s="494"/>
    </row>
    <row r="949" ht="25.15" customHeight="true" x14ac:dyDescent="0.2">
      <c r="C949" s="494"/>
      <c r="D949" s="494"/>
      <c r="E949" s="494"/>
      <c r="F949" s="494"/>
      <c r="G949" s="494"/>
      <c r="H949" s="494"/>
      <c r="I949" s="494"/>
      <c r="J949" s="494"/>
      <c r="K949" s="494"/>
      <c r="L949" s="494"/>
      <c r="M949" s="494"/>
      <c r="N949" s="494"/>
      <c r="O949" s="494"/>
      <c r="P949" s="494"/>
      <c r="Q949" s="494"/>
    </row>
    <row r="950" ht="25.15" customHeight="true" x14ac:dyDescent="0.2">
      <c r="C950" s="494"/>
      <c r="D950" s="494"/>
      <c r="E950" s="494"/>
      <c r="F950" s="494"/>
      <c r="G950" s="494"/>
      <c r="H950" s="494"/>
      <c r="I950" s="494"/>
      <c r="J950" s="494"/>
      <c r="K950" s="494"/>
      <c r="L950" s="494"/>
      <c r="M950" s="494"/>
      <c r="N950" s="494"/>
      <c r="O950" s="494"/>
      <c r="P950" s="494"/>
      <c r="Q950" s="494"/>
    </row>
    <row r="951" ht="25.15" customHeight="true" x14ac:dyDescent="0.2">
      <c r="C951" s="494"/>
      <c r="D951" s="494"/>
      <c r="E951" s="494"/>
      <c r="F951" s="494"/>
      <c r="G951" s="494"/>
      <c r="H951" s="494"/>
      <c r="I951" s="494"/>
      <c r="J951" s="494"/>
      <c r="K951" s="494"/>
      <c r="L951" s="494"/>
      <c r="M951" s="494"/>
      <c r="N951" s="494"/>
      <c r="O951" s="494"/>
      <c r="P951" s="494"/>
      <c r="Q951" s="494"/>
    </row>
    <row r="952" ht="25.15" customHeight="true" x14ac:dyDescent="0.2">
      <c r="C952" s="494"/>
      <c r="D952" s="494"/>
      <c r="E952" s="494"/>
      <c r="F952" s="494"/>
      <c r="G952" s="494"/>
      <c r="H952" s="494"/>
      <c r="I952" s="494"/>
      <c r="J952" s="494"/>
      <c r="K952" s="494"/>
      <c r="L952" s="494"/>
      <c r="M952" s="494"/>
      <c r="N952" s="494"/>
      <c r="O952" s="494"/>
      <c r="P952" s="494"/>
      <c r="Q952" s="494"/>
    </row>
    <row r="953" ht="25.15" customHeight="true" x14ac:dyDescent="0.2">
      <c r="C953" s="494"/>
      <c r="D953" s="494"/>
      <c r="E953" s="494"/>
      <c r="F953" s="494"/>
      <c r="G953" s="494"/>
      <c r="H953" s="494"/>
      <c r="I953" s="494"/>
      <c r="J953" s="494"/>
      <c r="K953" s="494"/>
      <c r="L953" s="494"/>
      <c r="M953" s="494"/>
      <c r="N953" s="494"/>
      <c r="O953" s="494"/>
      <c r="P953" s="494"/>
      <c r="Q953" s="494"/>
    </row>
    <row r="954" ht="25.15" customHeight="true" x14ac:dyDescent="0.2">
      <c r="C954" s="494"/>
      <c r="D954" s="494"/>
      <c r="E954" s="494"/>
      <c r="F954" s="494"/>
      <c r="G954" s="494"/>
      <c r="H954" s="494"/>
      <c r="I954" s="494"/>
      <c r="J954" s="494"/>
      <c r="K954" s="494"/>
      <c r="L954" s="494"/>
      <c r="M954" s="494"/>
      <c r="N954" s="494"/>
      <c r="O954" s="494"/>
      <c r="P954" s="494"/>
      <c r="Q954" s="494"/>
    </row>
    <row r="955" ht="25.15" customHeight="true" x14ac:dyDescent="0.2">
      <c r="C955" s="494"/>
      <c r="D955" s="494"/>
      <c r="E955" s="494"/>
      <c r="F955" s="494"/>
      <c r="G955" s="494"/>
      <c r="H955" s="494"/>
      <c r="I955" s="494"/>
      <c r="J955" s="494"/>
      <c r="K955" s="494"/>
      <c r="L955" s="494"/>
      <c r="M955" s="494"/>
      <c r="N955" s="494"/>
      <c r="O955" s="494"/>
      <c r="P955" s="494"/>
      <c r="Q955" s="494"/>
    </row>
    <row r="956" ht="25.15" customHeight="true" x14ac:dyDescent="0.2">
      <c r="C956" s="494"/>
      <c r="D956" s="494"/>
      <c r="E956" s="494"/>
      <c r="F956" s="494"/>
      <c r="G956" s="494"/>
      <c r="H956" s="494"/>
      <c r="I956" s="494"/>
      <c r="J956" s="494"/>
      <c r="K956" s="494"/>
      <c r="L956" s="494"/>
      <c r="M956" s="494"/>
      <c r="N956" s="494"/>
      <c r="O956" s="494"/>
      <c r="P956" s="494"/>
      <c r="Q956" s="494"/>
    </row>
    <row r="957" ht="25.15" customHeight="true" x14ac:dyDescent="0.2">
      <c r="C957" s="494"/>
      <c r="D957" s="494"/>
      <c r="E957" s="494"/>
      <c r="F957" s="494"/>
      <c r="G957" s="494"/>
      <c r="H957" s="494"/>
      <c r="I957" s="494"/>
      <c r="J957" s="494"/>
      <c r="K957" s="494"/>
      <c r="L957" s="494"/>
      <c r="M957" s="494"/>
      <c r="N957" s="494"/>
      <c r="O957" s="494"/>
      <c r="P957" s="494"/>
      <c r="Q957" s="494"/>
    </row>
    <row r="958" ht="25.15" customHeight="true" x14ac:dyDescent="0.2">
      <c r="C958" s="494"/>
      <c r="D958" s="494"/>
      <c r="E958" s="494"/>
      <c r="F958" s="494"/>
      <c r="G958" s="494"/>
      <c r="H958" s="494"/>
      <c r="I958" s="494"/>
      <c r="J958" s="494"/>
      <c r="K958" s="494"/>
      <c r="L958" s="494"/>
      <c r="M958" s="494"/>
      <c r="N958" s="494"/>
      <c r="O958" s="494"/>
      <c r="P958" s="494"/>
      <c r="Q958" s="494"/>
    </row>
    <row r="959" ht="25.15" customHeight="true" x14ac:dyDescent="0.2">
      <c r="C959" s="494"/>
      <c r="D959" s="494"/>
      <c r="E959" s="494"/>
      <c r="F959" s="494"/>
      <c r="G959" s="494"/>
      <c r="H959" s="494"/>
      <c r="I959" s="494"/>
      <c r="J959" s="494"/>
      <c r="K959" s="494"/>
      <c r="L959" s="494"/>
      <c r="M959" s="494"/>
      <c r="N959" s="494"/>
      <c r="O959" s="494"/>
      <c r="P959" s="494"/>
      <c r="Q959" s="494"/>
    </row>
    <row r="960" ht="25.15" customHeight="true" x14ac:dyDescent="0.2">
      <c r="C960" s="494"/>
      <c r="D960" s="494"/>
      <c r="E960" s="494"/>
      <c r="F960" s="494"/>
      <c r="G960" s="494"/>
      <c r="H960" s="494"/>
      <c r="I960" s="494"/>
      <c r="J960" s="494"/>
      <c r="K960" s="494"/>
      <c r="L960" s="494"/>
      <c r="M960" s="494"/>
      <c r="N960" s="494"/>
      <c r="O960" s="494"/>
      <c r="P960" s="494"/>
      <c r="Q960" s="494"/>
    </row>
    <row r="961" ht="25.15" customHeight="true" x14ac:dyDescent="0.2">
      <c r="C961" s="494"/>
      <c r="D961" s="494"/>
      <c r="E961" s="494"/>
      <c r="F961" s="494"/>
      <c r="G961" s="494"/>
      <c r="H961" s="494"/>
      <c r="I961" s="494"/>
      <c r="J961" s="494"/>
      <c r="K961" s="494"/>
      <c r="L961" s="494"/>
      <c r="M961" s="494"/>
      <c r="N961" s="494"/>
      <c r="O961" s="494"/>
      <c r="P961" s="494"/>
      <c r="Q961" s="494"/>
    </row>
    <row r="962" ht="25.15" customHeight="true" x14ac:dyDescent="0.2">
      <c r="C962" s="494"/>
      <c r="D962" s="494"/>
      <c r="E962" s="494"/>
      <c r="F962" s="494"/>
      <c r="G962" s="494"/>
      <c r="H962" s="494"/>
      <c r="I962" s="494"/>
      <c r="J962" s="494"/>
      <c r="K962" s="494"/>
      <c r="L962" s="494"/>
      <c r="M962" s="494"/>
      <c r="N962" s="494"/>
      <c r="O962" s="494"/>
      <c r="P962" s="494"/>
      <c r="Q962" s="494"/>
    </row>
    <row r="963" ht="25.15" customHeight="true" x14ac:dyDescent="0.2">
      <c r="C963" s="494"/>
      <c r="D963" s="494"/>
      <c r="E963" s="494"/>
      <c r="F963" s="494"/>
      <c r="G963" s="494"/>
      <c r="H963" s="494"/>
      <c r="I963" s="494"/>
      <c r="J963" s="494"/>
      <c r="K963" s="494"/>
      <c r="L963" s="494"/>
      <c r="M963" s="494"/>
      <c r="N963" s="494"/>
      <c r="O963" s="494"/>
      <c r="P963" s="494"/>
      <c r="Q963" s="494"/>
    </row>
    <row r="964" ht="25.15" customHeight="true" x14ac:dyDescent="0.2">
      <c r="C964" s="494"/>
      <c r="D964" s="494"/>
      <c r="E964" s="494"/>
      <c r="F964" s="494"/>
      <c r="G964" s="494"/>
      <c r="H964" s="494"/>
      <c r="I964" s="494"/>
      <c r="J964" s="494"/>
      <c r="K964" s="494"/>
      <c r="L964" s="494"/>
      <c r="M964" s="494"/>
      <c r="N964" s="494"/>
      <c r="O964" s="494"/>
      <c r="P964" s="494"/>
      <c r="Q964" s="494"/>
    </row>
    <row r="965" ht="25.15" customHeight="true" x14ac:dyDescent="0.2">
      <c r="C965" s="494"/>
      <c r="D965" s="494"/>
      <c r="E965" s="494"/>
      <c r="F965" s="494"/>
      <c r="G965" s="494"/>
      <c r="H965" s="494"/>
      <c r="I965" s="494"/>
      <c r="J965" s="494"/>
      <c r="K965" s="494"/>
      <c r="L965" s="494"/>
      <c r="M965" s="494"/>
      <c r="N965" s="494"/>
      <c r="O965" s="494"/>
      <c r="P965" s="494"/>
      <c r="Q965" s="494"/>
    </row>
    <row r="966" ht="25.15" customHeight="true" x14ac:dyDescent="0.2">
      <c r="C966" s="494"/>
      <c r="D966" s="494"/>
      <c r="E966" s="494"/>
      <c r="F966" s="494"/>
      <c r="G966" s="494"/>
      <c r="H966" s="494"/>
      <c r="I966" s="494"/>
      <c r="J966" s="494"/>
      <c r="K966" s="494"/>
      <c r="L966" s="494"/>
      <c r="M966" s="494"/>
      <c r="N966" s="494"/>
      <c r="O966" s="494"/>
      <c r="P966" s="494"/>
      <c r="Q966" s="494"/>
    </row>
    <row r="967" ht="25.15" customHeight="true" x14ac:dyDescent="0.2">
      <c r="C967" s="494"/>
      <c r="D967" s="494"/>
      <c r="E967" s="494"/>
      <c r="F967" s="494"/>
      <c r="G967" s="494"/>
      <c r="H967" s="494"/>
      <c r="I967" s="494"/>
      <c r="J967" s="494"/>
      <c r="K967" s="494"/>
      <c r="L967" s="494"/>
      <c r="M967" s="494"/>
      <c r="N967" s="494"/>
      <c r="O967" s="494"/>
      <c r="P967" s="494"/>
      <c r="Q967" s="494"/>
    </row>
    <row r="968" ht="25.15" customHeight="true" x14ac:dyDescent="0.2">
      <c r="C968" s="494"/>
      <c r="D968" s="494"/>
      <c r="E968" s="494"/>
      <c r="F968" s="494"/>
      <c r="G968" s="494"/>
      <c r="H968" s="494"/>
      <c r="I968" s="494"/>
      <c r="J968" s="494"/>
      <c r="K968" s="494"/>
      <c r="L968" s="494"/>
      <c r="M968" s="494"/>
      <c r="N968" s="494"/>
      <c r="O968" s="494"/>
      <c r="P968" s="494"/>
      <c r="Q968" s="494"/>
    </row>
    <row r="969" ht="25.15" customHeight="true" x14ac:dyDescent="0.2">
      <c r="C969" s="494"/>
      <c r="D969" s="494"/>
      <c r="E969" s="494"/>
      <c r="F969" s="494"/>
      <c r="G969" s="494"/>
      <c r="H969" s="494"/>
      <c r="I969" s="494"/>
      <c r="J969" s="494"/>
      <c r="K969" s="494"/>
      <c r="L969" s="494"/>
      <c r="M969" s="494"/>
      <c r="N969" s="494"/>
      <c r="O969" s="494"/>
      <c r="P969" s="494"/>
      <c r="Q969" s="494"/>
    </row>
    <row r="970" ht="25.15" customHeight="true" x14ac:dyDescent="0.2">
      <c r="C970" s="494"/>
      <c r="D970" s="494"/>
      <c r="E970" s="494"/>
      <c r="F970" s="494"/>
      <c r="G970" s="494"/>
      <c r="H970" s="494"/>
      <c r="I970" s="494"/>
      <c r="J970" s="494"/>
      <c r="K970" s="494"/>
      <c r="L970" s="494"/>
      <c r="M970" s="494"/>
      <c r="N970" s="494"/>
      <c r="O970" s="494"/>
      <c r="P970" s="494"/>
      <c r="Q970" s="494"/>
    </row>
    <row r="971" ht="25.15" customHeight="true" x14ac:dyDescent="0.2">
      <c r="C971" s="494"/>
      <c r="D971" s="494"/>
      <c r="E971" s="494"/>
      <c r="F971" s="494"/>
      <c r="G971" s="494"/>
      <c r="H971" s="494"/>
      <c r="I971" s="494"/>
      <c r="J971" s="494"/>
      <c r="K971" s="494"/>
      <c r="L971" s="494"/>
      <c r="M971" s="494"/>
      <c r="N971" s="494"/>
      <c r="O971" s="494"/>
      <c r="P971" s="494"/>
      <c r="Q971" s="494"/>
    </row>
    <row r="972" ht="25.15" customHeight="true" x14ac:dyDescent="0.2">
      <c r="C972" s="494"/>
      <c r="D972" s="494"/>
      <c r="E972" s="494"/>
      <c r="F972" s="494"/>
      <c r="G972" s="494"/>
      <c r="H972" s="494"/>
      <c r="I972" s="494"/>
      <c r="J972" s="494"/>
      <c r="K972" s="494"/>
      <c r="L972" s="494"/>
      <c r="M972" s="494"/>
      <c r="N972" s="494"/>
      <c r="O972" s="494"/>
      <c r="P972" s="494"/>
      <c r="Q972" s="494"/>
    </row>
    <row r="973" ht="25.15" customHeight="true" x14ac:dyDescent="0.2">
      <c r="C973" s="494"/>
      <c r="D973" s="494"/>
      <c r="E973" s="494"/>
      <c r="F973" s="494"/>
      <c r="G973" s="494"/>
      <c r="H973" s="494"/>
      <c r="I973" s="494"/>
      <c r="J973" s="494"/>
      <c r="K973" s="494"/>
      <c r="L973" s="494"/>
      <c r="M973" s="494"/>
      <c r="N973" s="494"/>
      <c r="O973" s="494"/>
      <c r="P973" s="494"/>
      <c r="Q973" s="494"/>
    </row>
    <row r="974" ht="25.15" customHeight="true" x14ac:dyDescent="0.2">
      <c r="C974" s="494"/>
      <c r="D974" s="494"/>
      <c r="E974" s="494"/>
      <c r="F974" s="494"/>
      <c r="G974" s="494"/>
      <c r="H974" s="494"/>
      <c r="I974" s="494"/>
      <c r="J974" s="494"/>
      <c r="K974" s="494"/>
      <c r="L974" s="494"/>
      <c r="M974" s="494"/>
      <c r="N974" s="494"/>
      <c r="O974" s="494"/>
      <c r="P974" s="494"/>
      <c r="Q974" s="494"/>
    </row>
    <row r="975" ht="25.15" customHeight="true" x14ac:dyDescent="0.2">
      <c r="C975" s="494"/>
      <c r="D975" s="494"/>
      <c r="E975" s="494"/>
      <c r="F975" s="494"/>
      <c r="G975" s="494"/>
      <c r="H975" s="494"/>
      <c r="I975" s="494"/>
      <c r="J975" s="494"/>
      <c r="K975" s="494"/>
      <c r="L975" s="494"/>
      <c r="M975" s="494"/>
      <c r="N975" s="494"/>
      <c r="O975" s="494"/>
      <c r="P975" s="494"/>
      <c r="Q975" s="494"/>
    </row>
    <row r="976" ht="25.15" customHeight="true" x14ac:dyDescent="0.2">
      <c r="C976" s="494"/>
      <c r="D976" s="494"/>
      <c r="E976" s="494"/>
      <c r="F976" s="494"/>
      <c r="G976" s="494"/>
      <c r="H976" s="494"/>
      <c r="I976" s="494"/>
      <c r="J976" s="494"/>
      <c r="K976" s="494"/>
      <c r="L976" s="494"/>
      <c r="M976" s="494"/>
      <c r="N976" s="494"/>
      <c r="O976" s="494"/>
      <c r="P976" s="494"/>
      <c r="Q976" s="494"/>
    </row>
    <row r="977" ht="25.15" customHeight="true" x14ac:dyDescent="0.2">
      <c r="C977" s="494"/>
      <c r="D977" s="494"/>
      <c r="E977" s="494"/>
      <c r="F977" s="494"/>
      <c r="G977" s="494"/>
      <c r="H977" s="494"/>
      <c r="I977" s="494"/>
      <c r="J977" s="494"/>
      <c r="K977" s="494"/>
      <c r="L977" s="494"/>
      <c r="M977" s="494"/>
      <c r="N977" s="494"/>
      <c r="O977" s="494"/>
      <c r="P977" s="494"/>
      <c r="Q977" s="494"/>
    </row>
    <row r="978" ht="25.15" customHeight="true" x14ac:dyDescent="0.2">
      <c r="C978" s="494"/>
      <c r="D978" s="494"/>
      <c r="E978" s="494"/>
      <c r="F978" s="494"/>
      <c r="G978" s="494"/>
      <c r="H978" s="494"/>
      <c r="I978" s="494"/>
      <c r="J978" s="494"/>
      <c r="K978" s="494"/>
      <c r="L978" s="494"/>
      <c r="M978" s="494"/>
      <c r="N978" s="494"/>
      <c r="O978" s="494"/>
      <c r="P978" s="494"/>
      <c r="Q978" s="494"/>
    </row>
    <row r="979" ht="25.15" customHeight="true" x14ac:dyDescent="0.2">
      <c r="C979" s="494"/>
      <c r="D979" s="494"/>
      <c r="E979" s="494"/>
      <c r="F979" s="494"/>
      <c r="G979" s="494"/>
      <c r="H979" s="494"/>
      <c r="I979" s="494"/>
      <c r="J979" s="494"/>
      <c r="K979" s="494"/>
      <c r="L979" s="494"/>
      <c r="M979" s="494"/>
      <c r="N979" s="494"/>
      <c r="O979" s="494"/>
      <c r="P979" s="494"/>
      <c r="Q979" s="494"/>
    </row>
    <row r="980" ht="25.15" customHeight="true" x14ac:dyDescent="0.2">
      <c r="C980" s="494"/>
      <c r="D980" s="494"/>
      <c r="E980" s="494"/>
      <c r="F980" s="494"/>
      <c r="G980" s="494"/>
      <c r="H980" s="494"/>
      <c r="I980" s="494"/>
      <c r="J980" s="494"/>
      <c r="K980" s="494"/>
      <c r="L980" s="494"/>
      <c r="M980" s="494"/>
      <c r="N980" s="494"/>
      <c r="O980" s="494"/>
      <c r="P980" s="494"/>
      <c r="Q980" s="494"/>
    </row>
    <row r="981" ht="25.15" customHeight="true" x14ac:dyDescent="0.2">
      <c r="C981" s="494"/>
      <c r="D981" s="494"/>
      <c r="E981" s="494"/>
      <c r="F981" s="494"/>
      <c r="G981" s="494"/>
      <c r="H981" s="494"/>
      <c r="I981" s="494"/>
      <c r="J981" s="494"/>
      <c r="K981" s="494"/>
      <c r="L981" s="494"/>
      <c r="M981" s="494"/>
      <c r="N981" s="494"/>
      <c r="O981" s="494"/>
      <c r="P981" s="494"/>
      <c r="Q981" s="494"/>
    </row>
    <row r="982" ht="25.15" customHeight="true" x14ac:dyDescent="0.2">
      <c r="C982" s="494"/>
      <c r="D982" s="494"/>
      <c r="E982" s="494"/>
      <c r="F982" s="494"/>
      <c r="G982" s="494"/>
      <c r="H982" s="494"/>
      <c r="I982" s="494"/>
      <c r="J982" s="494"/>
      <c r="K982" s="494"/>
      <c r="L982" s="494"/>
      <c r="M982" s="494"/>
      <c r="N982" s="494"/>
      <c r="O982" s="494"/>
      <c r="P982" s="494"/>
      <c r="Q982" s="494"/>
    </row>
    <row r="983" ht="25.15" customHeight="true" x14ac:dyDescent="0.2">
      <c r="C983" s="494"/>
      <c r="D983" s="494"/>
      <c r="E983" s="494"/>
      <c r="F983" s="494"/>
      <c r="G983" s="494"/>
      <c r="H983" s="494"/>
      <c r="I983" s="494"/>
      <c r="J983" s="494"/>
      <c r="K983" s="494"/>
      <c r="L983" s="494"/>
      <c r="M983" s="494"/>
      <c r="N983" s="494"/>
      <c r="O983" s="494"/>
      <c r="P983" s="494"/>
      <c r="Q983" s="494"/>
    </row>
    <row r="984" ht="25.15" customHeight="true" x14ac:dyDescent="0.2">
      <c r="C984" s="494"/>
      <c r="D984" s="494"/>
      <c r="E984" s="494"/>
      <c r="F984" s="494"/>
      <c r="G984" s="494"/>
      <c r="H984" s="494"/>
      <c r="I984" s="494"/>
      <c r="J984" s="494"/>
      <c r="K984" s="494"/>
      <c r="L984" s="494"/>
      <c r="M984" s="494"/>
      <c r="N984" s="494"/>
      <c r="O984" s="494"/>
      <c r="P984" s="494"/>
      <c r="Q984" s="494"/>
    </row>
    <row r="985" ht="25.15" customHeight="true" x14ac:dyDescent="0.2">
      <c r="C985" s="494"/>
      <c r="D985" s="494"/>
      <c r="E985" s="494"/>
      <c r="F985" s="494"/>
      <c r="G985" s="494"/>
      <c r="H985" s="494"/>
      <c r="I985" s="494"/>
      <c r="J985" s="494"/>
      <c r="K985" s="494"/>
      <c r="L985" s="494"/>
      <c r="M985" s="494"/>
      <c r="N985" s="494"/>
      <c r="O985" s="494"/>
      <c r="P985" s="494"/>
      <c r="Q985" s="494"/>
    </row>
    <row r="986" ht="25.15" customHeight="true" x14ac:dyDescent="0.2">
      <c r="C986" s="494"/>
      <c r="D986" s="494"/>
      <c r="E986" s="494"/>
      <c r="F986" s="494"/>
      <c r="G986" s="494"/>
      <c r="H986" s="494"/>
      <c r="I986" s="494"/>
      <c r="J986" s="494"/>
      <c r="K986" s="494"/>
      <c r="L986" s="494"/>
      <c r="M986" s="494"/>
      <c r="N986" s="494"/>
      <c r="O986" s="494"/>
      <c r="P986" s="494"/>
      <c r="Q986" s="494"/>
    </row>
    <row r="987" ht="25.15" customHeight="true" x14ac:dyDescent="0.2">
      <c r="C987" s="494"/>
      <c r="D987" s="494"/>
      <c r="E987" s="494"/>
      <c r="F987" s="494"/>
      <c r="G987" s="494"/>
      <c r="H987" s="494"/>
      <c r="I987" s="494"/>
      <c r="J987" s="494"/>
      <c r="K987" s="494"/>
      <c r="L987" s="494"/>
      <c r="M987" s="494"/>
      <c r="N987" s="494"/>
      <c r="O987" s="494"/>
      <c r="P987" s="494"/>
      <c r="Q987" s="494"/>
    </row>
    <row r="988" ht="25.15" customHeight="true" x14ac:dyDescent="0.2">
      <c r="C988" s="494"/>
      <c r="D988" s="494"/>
      <c r="E988" s="494"/>
      <c r="F988" s="494"/>
      <c r="G988" s="494"/>
      <c r="H988" s="494"/>
      <c r="I988" s="494"/>
      <c r="J988" s="494"/>
      <c r="K988" s="494"/>
      <c r="L988" s="494"/>
      <c r="M988" s="494"/>
      <c r="N988" s="494"/>
      <c r="O988" s="494"/>
      <c r="P988" s="494"/>
      <c r="Q988" s="494"/>
    </row>
    <row r="989" ht="25.15" customHeight="true" x14ac:dyDescent="0.2">
      <c r="C989" s="494"/>
      <c r="D989" s="494"/>
      <c r="E989" s="494"/>
      <c r="F989" s="494"/>
      <c r="G989" s="494"/>
      <c r="H989" s="494"/>
      <c r="I989" s="494"/>
      <c r="J989" s="494"/>
      <c r="K989" s="494"/>
      <c r="L989" s="494"/>
      <c r="M989" s="494"/>
      <c r="N989" s="494"/>
      <c r="O989" s="494"/>
      <c r="P989" s="494"/>
      <c r="Q989" s="494"/>
    </row>
    <row r="990" ht="25.15" customHeight="true" x14ac:dyDescent="0.2">
      <c r="C990" s="494"/>
      <c r="D990" s="494"/>
      <c r="E990" s="494"/>
      <c r="F990" s="494"/>
      <c r="G990" s="494"/>
      <c r="H990" s="494"/>
      <c r="I990" s="494"/>
      <c r="J990" s="494"/>
      <c r="K990" s="494"/>
      <c r="L990" s="494"/>
      <c r="M990" s="494"/>
      <c r="N990" s="494"/>
      <c r="O990" s="494"/>
      <c r="P990" s="494"/>
      <c r="Q990" s="494"/>
    </row>
    <row r="991" ht="25.15" customHeight="true" x14ac:dyDescent="0.2">
      <c r="C991" s="494"/>
      <c r="D991" s="494"/>
      <c r="E991" s="494"/>
      <c r="F991" s="494"/>
      <c r="G991" s="494"/>
      <c r="H991" s="494"/>
      <c r="I991" s="494"/>
      <c r="J991" s="494"/>
      <c r="K991" s="494"/>
      <c r="L991" s="494"/>
      <c r="M991" s="494"/>
      <c r="N991" s="494"/>
      <c r="O991" s="494"/>
      <c r="P991" s="494"/>
      <c r="Q991" s="494"/>
    </row>
    <row r="992" ht="25.15" customHeight="true" x14ac:dyDescent="0.2">
      <c r="C992" s="494"/>
      <c r="D992" s="494"/>
      <c r="E992" s="494"/>
      <c r="F992" s="494"/>
      <c r="G992" s="494"/>
      <c r="H992" s="494"/>
      <c r="I992" s="494"/>
      <c r="J992" s="494"/>
      <c r="K992" s="494"/>
      <c r="L992" s="494"/>
      <c r="M992" s="494"/>
      <c r="N992" s="494"/>
      <c r="O992" s="494"/>
      <c r="P992" s="494"/>
      <c r="Q992" s="494"/>
    </row>
    <row r="993" ht="25.15" customHeight="true" x14ac:dyDescent="0.2">
      <c r="C993" s="494"/>
      <c r="D993" s="494"/>
      <c r="E993" s="494"/>
      <c r="F993" s="494"/>
      <c r="G993" s="494"/>
      <c r="H993" s="494"/>
      <c r="I993" s="494"/>
      <c r="J993" s="494"/>
      <c r="K993" s="494"/>
      <c r="L993" s="494"/>
      <c r="M993" s="494"/>
      <c r="N993" s="494"/>
      <c r="O993" s="494"/>
      <c r="P993" s="494"/>
      <c r="Q993" s="494"/>
    </row>
    <row r="994" ht="25.15" customHeight="true" x14ac:dyDescent="0.2">
      <c r="C994" s="494"/>
      <c r="D994" s="494"/>
      <c r="E994" s="494"/>
      <c r="F994" s="494"/>
      <c r="G994" s="494"/>
      <c r="H994" s="494"/>
      <c r="I994" s="494"/>
      <c r="J994" s="494"/>
      <c r="K994" s="494"/>
      <c r="L994" s="494"/>
      <c r="M994" s="494"/>
      <c r="N994" s="494"/>
      <c r="O994" s="494"/>
      <c r="P994" s="494"/>
      <c r="Q994" s="494"/>
    </row>
    <row r="995" ht="25.15" customHeight="true" x14ac:dyDescent="0.2">
      <c r="C995" s="494"/>
      <c r="D995" s="494"/>
      <c r="E995" s="494"/>
      <c r="F995" s="494"/>
      <c r="G995" s="494"/>
      <c r="H995" s="494"/>
      <c r="I995" s="494"/>
      <c r="J995" s="494"/>
      <c r="K995" s="494"/>
      <c r="L995" s="494"/>
      <c r="M995" s="494"/>
      <c r="N995" s="494"/>
      <c r="O995" s="494"/>
      <c r="P995" s="494"/>
      <c r="Q995" s="494"/>
    </row>
    <row r="996" ht="25.15" customHeight="true" x14ac:dyDescent="0.2">
      <c r="C996" s="494"/>
      <c r="D996" s="494"/>
      <c r="E996" s="494"/>
      <c r="F996" s="494"/>
      <c r="G996" s="494"/>
      <c r="H996" s="494"/>
      <c r="I996" s="494"/>
      <c r="J996" s="494"/>
      <c r="K996" s="494"/>
      <c r="L996" s="494"/>
      <c r="M996" s="494"/>
      <c r="N996" s="494"/>
      <c r="O996" s="494"/>
      <c r="P996" s="494"/>
      <c r="Q996" s="494"/>
    </row>
    <row r="997" ht="25.15" customHeight="true" x14ac:dyDescent="0.2">
      <c r="C997" s="494"/>
      <c r="D997" s="494"/>
      <c r="E997" s="494"/>
      <c r="F997" s="494"/>
      <c r="G997" s="494"/>
      <c r="H997" s="494"/>
      <c r="I997" s="494"/>
      <c r="J997" s="494"/>
      <c r="K997" s="494"/>
      <c r="L997" s="494"/>
      <c r="M997" s="494"/>
      <c r="N997" s="494"/>
      <c r="O997" s="494"/>
      <c r="P997" s="494"/>
      <c r="Q997" s="494"/>
    </row>
    <row r="998" ht="25.15" customHeight="true" x14ac:dyDescent="0.2">
      <c r="C998" s="494"/>
      <c r="D998" s="494"/>
      <c r="E998" s="494"/>
      <c r="F998" s="494"/>
      <c r="G998" s="494"/>
      <c r="H998" s="494"/>
      <c r="I998" s="494"/>
      <c r="J998" s="494"/>
      <c r="K998" s="494"/>
      <c r="L998" s="494"/>
      <c r="M998" s="494"/>
      <c r="N998" s="494"/>
      <c r="O998" s="494"/>
      <c r="P998" s="494"/>
      <c r="Q998" s="494"/>
    </row>
    <row r="999" ht="25.15" customHeight="true" x14ac:dyDescent="0.2">
      <c r="C999" s="494"/>
      <c r="D999" s="494"/>
      <c r="E999" s="494"/>
      <c r="F999" s="494"/>
      <c r="G999" s="494"/>
      <c r="H999" s="494"/>
      <c r="I999" s="494"/>
      <c r="J999" s="494"/>
      <c r="K999" s="494"/>
      <c r="L999" s="494"/>
      <c r="M999" s="494"/>
      <c r="N999" s="494"/>
      <c r="O999" s="494"/>
      <c r="P999" s="494"/>
      <c r="Q999" s="494"/>
    </row>
    <row r="1000" ht="25.15" customHeight="true" x14ac:dyDescent="0.2">
      <c r="C1000" s="494"/>
      <c r="D1000" s="494"/>
      <c r="E1000" s="494"/>
      <c r="F1000" s="494"/>
      <c r="G1000" s="494"/>
      <c r="H1000" s="494"/>
      <c r="I1000" s="494"/>
      <c r="J1000" s="494"/>
      <c r="K1000" s="494"/>
      <c r="L1000" s="494"/>
      <c r="M1000" s="494"/>
      <c r="N1000" s="494"/>
      <c r="O1000" s="494"/>
      <c r="P1000" s="494"/>
      <c r="Q1000" s="494"/>
    </row>
    <row r="1001" ht="25.15" customHeight="true" x14ac:dyDescent="0.2">
      <c r="C1001" s="494"/>
      <c r="D1001" s="494"/>
      <c r="E1001" s="494"/>
      <c r="F1001" s="494"/>
      <c r="G1001" s="494"/>
      <c r="H1001" s="494"/>
      <c r="I1001" s="494"/>
      <c r="J1001" s="494"/>
      <c r="K1001" s="494"/>
      <c r="L1001" s="494"/>
      <c r="M1001" s="494"/>
      <c r="N1001" s="494"/>
      <c r="O1001" s="494"/>
      <c r="P1001" s="494"/>
      <c r="Q1001" s="494"/>
    </row>
    <row r="1002" ht="25.15" customHeight="true" x14ac:dyDescent="0.2">
      <c r="C1002" s="494"/>
      <c r="D1002" s="494"/>
      <c r="E1002" s="494"/>
      <c r="F1002" s="494"/>
      <c r="G1002" s="494"/>
      <c r="H1002" s="494"/>
      <c r="I1002" s="494"/>
      <c r="J1002" s="494"/>
      <c r="K1002" s="494"/>
      <c r="L1002" s="494"/>
      <c r="M1002" s="494"/>
      <c r="N1002" s="494"/>
      <c r="O1002" s="494"/>
      <c r="P1002" s="494"/>
      <c r="Q1002" s="494"/>
    </row>
    <row r="1003" ht="25.15" customHeight="true" x14ac:dyDescent="0.2">
      <c r="C1003" s="494"/>
      <c r="D1003" s="494"/>
      <c r="E1003" s="494"/>
      <c r="F1003" s="494"/>
      <c r="G1003" s="494"/>
      <c r="H1003" s="494"/>
      <c r="I1003" s="494"/>
      <c r="J1003" s="494"/>
      <c r="K1003" s="494"/>
      <c r="L1003" s="494"/>
      <c r="M1003" s="494"/>
      <c r="N1003" s="494"/>
      <c r="O1003" s="494"/>
      <c r="P1003" s="494"/>
      <c r="Q1003" s="494"/>
    </row>
    <row r="1004" ht="25.15" customHeight="true" x14ac:dyDescent="0.2">
      <c r="C1004" s="494"/>
      <c r="D1004" s="494"/>
      <c r="E1004" s="494"/>
      <c r="F1004" s="494"/>
      <c r="G1004" s="494"/>
      <c r="H1004" s="494"/>
      <c r="I1004" s="494"/>
      <c r="J1004" s="494"/>
      <c r="K1004" s="494"/>
      <c r="L1004" s="494"/>
      <c r="M1004" s="494"/>
      <c r="N1004" s="494"/>
      <c r="O1004" s="494"/>
      <c r="P1004" s="494"/>
      <c r="Q1004" s="494"/>
    </row>
    <row r="1005" ht="25.15" customHeight="true" x14ac:dyDescent="0.2">
      <c r="C1005" s="494"/>
      <c r="D1005" s="494"/>
      <c r="E1005" s="494"/>
      <c r="F1005" s="494"/>
      <c r="G1005" s="494"/>
      <c r="H1005" s="494"/>
      <c r="I1005" s="494"/>
      <c r="J1005" s="494"/>
      <c r="K1005" s="494"/>
      <c r="L1005" s="494"/>
      <c r="M1005" s="494"/>
      <c r="N1005" s="494"/>
      <c r="O1005" s="494"/>
      <c r="P1005" s="494"/>
      <c r="Q1005" s="494"/>
    </row>
    <row r="1006" ht="25.15" customHeight="true" x14ac:dyDescent="0.2">
      <c r="C1006" s="494"/>
      <c r="D1006" s="494"/>
      <c r="E1006" s="494"/>
      <c r="F1006" s="494"/>
      <c r="G1006" s="494"/>
      <c r="H1006" s="494"/>
      <c r="I1006" s="494"/>
      <c r="J1006" s="494"/>
      <c r="K1006" s="494"/>
      <c r="L1006" s="494"/>
      <c r="M1006" s="494"/>
      <c r="N1006" s="494"/>
      <c r="O1006" s="494"/>
      <c r="P1006" s="494"/>
      <c r="Q1006" s="494"/>
    </row>
    <row r="1007" ht="25.15" customHeight="true" x14ac:dyDescent="0.2">
      <c r="C1007" s="494"/>
      <c r="D1007" s="494"/>
      <c r="E1007" s="494"/>
      <c r="F1007" s="494"/>
      <c r="G1007" s="494"/>
      <c r="H1007" s="494"/>
      <c r="I1007" s="494"/>
      <c r="J1007" s="494"/>
      <c r="K1007" s="494"/>
      <c r="L1007" s="494"/>
      <c r="M1007" s="494"/>
      <c r="N1007" s="494"/>
      <c r="O1007" s="494"/>
      <c r="P1007" s="494"/>
      <c r="Q1007" s="494"/>
    </row>
    <row r="1008" ht="25.15" customHeight="true" x14ac:dyDescent="0.2">
      <c r="C1008" s="494"/>
      <c r="D1008" s="494"/>
      <c r="E1008" s="494"/>
      <c r="F1008" s="494"/>
      <c r="G1008" s="494"/>
      <c r="H1008" s="494"/>
      <c r="I1008" s="494"/>
      <c r="J1008" s="494"/>
      <c r="K1008" s="494"/>
      <c r="L1008" s="494"/>
      <c r="M1008" s="494"/>
      <c r="N1008" s="494"/>
      <c r="O1008" s="494"/>
      <c r="P1008" s="494"/>
      <c r="Q1008" s="494"/>
    </row>
    <row r="1009" ht="25.15" customHeight="true" x14ac:dyDescent="0.2">
      <c r="C1009" s="494"/>
      <c r="D1009" s="494"/>
      <c r="E1009" s="494"/>
      <c r="F1009" s="494"/>
      <c r="G1009" s="494"/>
      <c r="H1009" s="494"/>
      <c r="I1009" s="494"/>
      <c r="J1009" s="494"/>
      <c r="K1009" s="494"/>
      <c r="L1009" s="494"/>
      <c r="M1009" s="494"/>
      <c r="N1009" s="494"/>
      <c r="O1009" s="494"/>
      <c r="P1009" s="494"/>
      <c r="Q1009" s="494"/>
    </row>
    <row r="1010" ht="25.15" customHeight="true" x14ac:dyDescent="0.2">
      <c r="C1010" s="494"/>
      <c r="D1010" s="494"/>
      <c r="E1010" s="494"/>
      <c r="F1010" s="494"/>
      <c r="G1010" s="494"/>
      <c r="H1010" s="494"/>
      <c r="I1010" s="494"/>
      <c r="J1010" s="494"/>
      <c r="K1010" s="494"/>
      <c r="L1010" s="494"/>
      <c r="M1010" s="494"/>
      <c r="N1010" s="494"/>
      <c r="O1010" s="494"/>
      <c r="P1010" s="494"/>
      <c r="Q1010" s="494"/>
    </row>
    <row r="1011" ht="25.15" customHeight="true" x14ac:dyDescent="0.2">
      <c r="C1011" s="494"/>
      <c r="D1011" s="494"/>
      <c r="E1011" s="494"/>
      <c r="F1011" s="494"/>
      <c r="G1011" s="494"/>
      <c r="H1011" s="494"/>
      <c r="I1011" s="494"/>
      <c r="J1011" s="494"/>
      <c r="K1011" s="494"/>
      <c r="L1011" s="494"/>
      <c r="M1011" s="494"/>
      <c r="N1011" s="494"/>
      <c r="O1011" s="494"/>
      <c r="P1011" s="494"/>
      <c r="Q1011" s="494"/>
    </row>
    <row r="1012" ht="25.15" customHeight="true" x14ac:dyDescent="0.2">
      <c r="C1012" s="494"/>
      <c r="D1012" s="494"/>
      <c r="E1012" s="494"/>
      <c r="F1012" s="494"/>
      <c r="G1012" s="494"/>
      <c r="H1012" s="494"/>
      <c r="I1012" s="494"/>
      <c r="J1012" s="494"/>
      <c r="K1012" s="494"/>
      <c r="L1012" s="494"/>
      <c r="M1012" s="494"/>
      <c r="N1012" s="494"/>
      <c r="O1012" s="494"/>
      <c r="P1012" s="494"/>
      <c r="Q1012" s="494"/>
    </row>
    <row r="1013" ht="25.15" customHeight="true" x14ac:dyDescent="0.2">
      <c r="C1013" s="494"/>
      <c r="D1013" s="494"/>
      <c r="E1013" s="494"/>
      <c r="F1013" s="494"/>
      <c r="G1013" s="494"/>
      <c r="H1013" s="494"/>
      <c r="I1013" s="494"/>
      <c r="J1013" s="494"/>
      <c r="K1013" s="494"/>
      <c r="L1013" s="494"/>
      <c r="M1013" s="494"/>
      <c r="N1013" s="494"/>
      <c r="O1013" s="494"/>
      <c r="P1013" s="494"/>
      <c r="Q1013" s="494"/>
    </row>
    <row r="1014" ht="25.15" customHeight="true" x14ac:dyDescent="0.2">
      <c r="C1014" s="494"/>
      <c r="D1014" s="494"/>
      <c r="E1014" s="494"/>
      <c r="F1014" s="494"/>
      <c r="G1014" s="494"/>
      <c r="H1014" s="494"/>
      <c r="I1014" s="494"/>
      <c r="J1014" s="494"/>
      <c r="K1014" s="494"/>
      <c r="L1014" s="494"/>
      <c r="M1014" s="494"/>
      <c r="N1014" s="494"/>
      <c r="O1014" s="494"/>
      <c r="P1014" s="494"/>
      <c r="Q1014" s="494"/>
    </row>
    <row r="1015" ht="25.15" customHeight="true" x14ac:dyDescent="0.2">
      <c r="C1015" s="494"/>
      <c r="D1015" s="494"/>
      <c r="E1015" s="494"/>
      <c r="F1015" s="494"/>
      <c r="G1015" s="494"/>
      <c r="H1015" s="494"/>
      <c r="I1015" s="494"/>
      <c r="J1015" s="494"/>
      <c r="K1015" s="494"/>
      <c r="L1015" s="494"/>
      <c r="M1015" s="494"/>
      <c r="N1015" s="494"/>
      <c r="O1015" s="494"/>
      <c r="P1015" s="494"/>
      <c r="Q1015" s="494"/>
    </row>
    <row r="1016" ht="25.15" customHeight="true" x14ac:dyDescent="0.2">
      <c r="C1016" s="494"/>
      <c r="D1016" s="494"/>
      <c r="E1016" s="494"/>
      <c r="F1016" s="494"/>
      <c r="G1016" s="494"/>
      <c r="H1016" s="494"/>
      <c r="I1016" s="494"/>
      <c r="J1016" s="494"/>
      <c r="K1016" s="494"/>
      <c r="L1016" s="494"/>
      <c r="M1016" s="494"/>
      <c r="N1016" s="494"/>
      <c r="O1016" s="494"/>
      <c r="P1016" s="494"/>
      <c r="Q1016" s="494"/>
    </row>
    <row r="1017" ht="25.15" customHeight="true" x14ac:dyDescent="0.2">
      <c r="C1017" s="494"/>
      <c r="D1017" s="494"/>
      <c r="E1017" s="494"/>
      <c r="F1017" s="494"/>
      <c r="G1017" s="494"/>
      <c r="H1017" s="494"/>
      <c r="I1017" s="494"/>
      <c r="J1017" s="494"/>
      <c r="K1017" s="494"/>
      <c r="L1017" s="494"/>
      <c r="M1017" s="494"/>
      <c r="N1017" s="494"/>
      <c r="O1017" s="494"/>
      <c r="P1017" s="494"/>
      <c r="Q1017" s="494"/>
    </row>
    <row r="1018" ht="25.15" customHeight="true" x14ac:dyDescent="0.2">
      <c r="C1018" s="494"/>
      <c r="D1018" s="494"/>
      <c r="E1018" s="494"/>
      <c r="F1018" s="494"/>
      <c r="G1018" s="494"/>
      <c r="H1018" s="494"/>
      <c r="I1018" s="494"/>
      <c r="J1018" s="494"/>
      <c r="K1018" s="494"/>
      <c r="L1018" s="494"/>
      <c r="M1018" s="494"/>
      <c r="N1018" s="494"/>
      <c r="O1018" s="494"/>
      <c r="P1018" s="494"/>
      <c r="Q1018" s="494"/>
    </row>
    <row r="1019" ht="25.15" customHeight="true" x14ac:dyDescent="0.2">
      <c r="C1019" s="494"/>
      <c r="D1019" s="494"/>
      <c r="E1019" s="494"/>
      <c r="F1019" s="494"/>
      <c r="G1019" s="494"/>
      <c r="H1019" s="494"/>
      <c r="I1019" s="494"/>
      <c r="J1019" s="494"/>
      <c r="K1019" s="494"/>
      <c r="L1019" s="494"/>
      <c r="M1019" s="494"/>
      <c r="N1019" s="494"/>
      <c r="O1019" s="494"/>
      <c r="P1019" s="494"/>
      <c r="Q1019" s="494"/>
    </row>
    <row r="1020" ht="25.15" customHeight="true" x14ac:dyDescent="0.2">
      <c r="C1020" s="494"/>
      <c r="D1020" s="494"/>
      <c r="E1020" s="494"/>
      <c r="F1020" s="494"/>
      <c r="G1020" s="494"/>
      <c r="H1020" s="494"/>
      <c r="I1020" s="494"/>
      <c r="J1020" s="494"/>
      <c r="K1020" s="494"/>
      <c r="L1020" s="494"/>
      <c r="M1020" s="494"/>
      <c r="N1020" s="494"/>
      <c r="O1020" s="494"/>
      <c r="P1020" s="494"/>
      <c r="Q1020" s="494"/>
    </row>
    <row r="1021" ht="25.15" customHeight="true" x14ac:dyDescent="0.2">
      <c r="C1021" s="494"/>
      <c r="D1021" s="494"/>
      <c r="E1021" s="494"/>
      <c r="F1021" s="494"/>
      <c r="G1021" s="494"/>
      <c r="H1021" s="494"/>
      <c r="I1021" s="494"/>
      <c r="J1021" s="494"/>
      <c r="K1021" s="494"/>
      <c r="L1021" s="494"/>
      <c r="M1021" s="494"/>
      <c r="N1021" s="494"/>
      <c r="O1021" s="494"/>
      <c r="P1021" s="494"/>
      <c r="Q1021" s="494"/>
    </row>
    <row r="1022" ht="25.15" customHeight="true" x14ac:dyDescent="0.2">
      <c r="C1022" s="494"/>
      <c r="D1022" s="494"/>
      <c r="E1022" s="494"/>
      <c r="F1022" s="494"/>
      <c r="G1022" s="494"/>
      <c r="H1022" s="494"/>
      <c r="I1022" s="494"/>
      <c r="J1022" s="494"/>
      <c r="K1022" s="494"/>
      <c r="L1022" s="494"/>
      <c r="M1022" s="494"/>
      <c r="N1022" s="494"/>
      <c r="O1022" s="494"/>
      <c r="P1022" s="494"/>
      <c r="Q1022" s="494"/>
    </row>
    <row r="1023" ht="25.15" customHeight="true" x14ac:dyDescent="0.2">
      <c r="C1023" s="494"/>
      <c r="D1023" s="494"/>
      <c r="E1023" s="494"/>
      <c r="F1023" s="494"/>
      <c r="G1023" s="494"/>
      <c r="H1023" s="494"/>
      <c r="I1023" s="494"/>
      <c r="J1023" s="494"/>
      <c r="K1023" s="494"/>
      <c r="L1023" s="494"/>
      <c r="M1023" s="494"/>
      <c r="N1023" s="494"/>
      <c r="O1023" s="494"/>
      <c r="P1023" s="494"/>
      <c r="Q1023" s="494"/>
    </row>
    <row r="1024" ht="25.15" customHeight="true" x14ac:dyDescent="0.2">
      <c r="C1024" s="494"/>
      <c r="D1024" s="494"/>
      <c r="E1024" s="494"/>
      <c r="F1024" s="494"/>
      <c r="G1024" s="494"/>
      <c r="H1024" s="494"/>
      <c r="I1024" s="494"/>
      <c r="J1024" s="494"/>
      <c r="K1024" s="494"/>
      <c r="L1024" s="494"/>
      <c r="M1024" s="494"/>
      <c r="N1024" s="494"/>
      <c r="O1024" s="494"/>
      <c r="P1024" s="494"/>
      <c r="Q1024" s="494"/>
    </row>
    <row r="1025" s="218" customFormat="true" ht="21" customHeight="true" x14ac:dyDescent="0.2">
      <c r="A1025" s="431" t="s">
        <v>297</v>
      </c>
      <c r="B1025" s="431"/>
      <c r="C1025" s="431"/>
      <c r="V1025" s="211"/>
      <c r="W1025" s="211"/>
      <c r="X1025" s="211"/>
      <c r="Y1025" s="211"/>
      <c r="Z1025" s="211"/>
      <c r="AA1025" s="211"/>
      <c r="AB1025" s="211"/>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s="223"/>
      <c r="BV1025" s="224"/>
      <c r="BW1025" s="224"/>
      <c r="BX1025" s="224"/>
      <c r="BY1025" s="224"/>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432" t="s">
        <v>182</v>
      </c>
      <c r="B1026" s="433"/>
      <c r="C1026" s="434" t="s">
        <v>183</v>
      </c>
      <c r="V1026" s="211"/>
      <c r="W1026" s="211"/>
      <c r="X1026" s="211"/>
      <c r="Y1026" s="211"/>
      <c r="Z1026" s="211"/>
      <c r="AA1026" s="211"/>
      <c r="AB1026" s="211"/>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s="223"/>
      <c r="BV1026" s="224"/>
      <c r="BW1026" s="224"/>
      <c r="BX1026" s="224"/>
      <c r="BY1026" s="224"/>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35" t="s">
        <v>184</v>
      </c>
      <c r="B1027" s="436" t="s">
        <v>259</v>
      </c>
      <c r="C1027" s="437">
        <v>7990</v>
      </c>
      <c r="V1027" s="211"/>
      <c r="W1027" s="211"/>
      <c r="X1027" s="211"/>
      <c r="Y1027" s="211"/>
      <c r="Z1027" s="211"/>
      <c r="AA1027" s="211"/>
      <c r="AB1027" s="211"/>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s="223"/>
      <c r="BV1027" s="224"/>
      <c r="BW1027" s="224"/>
      <c r="BX1027" s="224"/>
      <c r="BY1027" s="224"/>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38" t="s">
        <v>186</v>
      </c>
      <c r="B1028" s="439" t="s">
        <v>185</v>
      </c>
      <c r="C1028" s="440">
        <v>7990</v>
      </c>
      <c r="V1028" s="211"/>
      <c r="W1028" s="211"/>
      <c r="X1028" s="211"/>
      <c r="Y1028" s="211"/>
      <c r="Z1028" s="211"/>
      <c r="AA1028" s="211"/>
      <c r="AB1028" s="211"/>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s="223"/>
      <c r="BV1028" s="224"/>
      <c r="BW1028" s="224"/>
      <c r="BX1028" s="224"/>
      <c r="BY1028" s="224"/>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38" t="s">
        <v>187</v>
      </c>
      <c r="B1029" s="439" t="s">
        <v>260</v>
      </c>
      <c r="C1029" s="440">
        <v>7990</v>
      </c>
      <c r="V1029" s="211"/>
      <c r="W1029" s="211"/>
      <c r="X1029" s="211"/>
      <c r="Y1029" s="211"/>
      <c r="Z1029" s="211"/>
      <c r="AA1029" s="211"/>
      <c r="AB1029" s="211"/>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s="223"/>
      <c r="BV1029" s="224"/>
      <c r="BW1029" s="224"/>
      <c r="BX1029" s="224"/>
      <c r="BY1029" s="224"/>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38" t="s">
        <v>188</v>
      </c>
      <c r="B1030" s="439" t="s">
        <v>185</v>
      </c>
      <c r="C1030" s="440">
        <v>7990</v>
      </c>
      <c r="V1030" s="211"/>
      <c r="W1030" s="211"/>
      <c r="X1030" s="211"/>
      <c r="Y1030" s="211"/>
      <c r="Z1030" s="211"/>
      <c r="AA1030" s="211"/>
      <c r="AB1030" s="211"/>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s="223"/>
      <c r="BV1030" s="224"/>
      <c r="BW1030" s="224"/>
      <c r="BX1030" s="224"/>
      <c r="BY1030" s="224"/>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777" t="s">
        <v>190</v>
      </c>
      <c r="B1031" s="439" t="s">
        <v>191</v>
      </c>
      <c r="C1031" s="440">
        <v>3289</v>
      </c>
      <c r="V1031" s="211"/>
      <c r="W1031" s="211"/>
      <c r="X1031" s="211"/>
      <c r="Y1031" s="211"/>
      <c r="Z1031" s="211"/>
      <c r="AA1031" s="211"/>
      <c r="AB1031" s="211"/>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s="223"/>
      <c r="BV1031" s="224"/>
      <c r="BW1031" s="224"/>
      <c r="BX1031" s="224"/>
      <c r="BY1031" s="224"/>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777"/>
      <c r="B1032" s="439" t="s">
        <v>192</v>
      </c>
      <c r="C1032" s="440">
        <v>4701</v>
      </c>
      <c r="V1032" s="211"/>
      <c r="W1032" s="211"/>
      <c r="X1032" s="211"/>
      <c r="Y1032" s="211"/>
      <c r="Z1032" s="211"/>
      <c r="AA1032" s="211"/>
      <c r="AB1032" s="211"/>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s="223"/>
      <c r="BV1032" s="224"/>
      <c r="BW1032" s="224"/>
      <c r="BX1032" s="224"/>
      <c r="BY1032" s="224"/>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778"/>
      <c r="B1033" s="441" t="s">
        <v>193</v>
      </c>
      <c r="C1033" s="442">
        <v>0</v>
      </c>
      <c r="V1033" s="211"/>
      <c r="W1033" s="211"/>
      <c r="X1033" s="211"/>
      <c r="Y1033" s="211"/>
      <c r="Z1033" s="211"/>
      <c r="AA1033" s="211"/>
      <c r="AB1033" s="211"/>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73"/>
      <c r="BB1033" s="136"/>
      <c r="BC1033" s="473"/>
      <c r="BD1033" s="473"/>
      <c r="BE1033" s="473"/>
      <c r="BF1033" s="473"/>
      <c r="BG1033" s="473"/>
      <c r="BH1033" s="473"/>
      <c r="BI1033" s="473"/>
      <c r="BJ1033" s="473"/>
      <c r="BK1033" s="473"/>
      <c r="BL1033" s="473"/>
      <c r="BM1033" s="473"/>
      <c r="BN1033" s="473"/>
      <c r="BO1033" s="473"/>
      <c r="BP1033" s="473"/>
      <c r="BQ1033" s="473"/>
      <c r="BR1033" s="473"/>
      <c r="BS1033" s="473"/>
      <c r="BT1033" s="473"/>
      <c r="BU1033" s="473"/>
      <c r="BV1033" s="211"/>
      <c r="BW1033" s="211"/>
      <c r="BX1033" s="211"/>
      <c r="BY1033" s="211"/>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443" t="s">
        <v>298</v>
      </c>
      <c r="B1034" s="443"/>
      <c r="C1034" s="443"/>
      <c r="V1034" s="211"/>
      <c r="W1034" s="211"/>
      <c r="X1034" s="211"/>
      <c r="Y1034" s="211"/>
      <c r="Z1034" s="211"/>
      <c r="AA1034" s="211"/>
      <c r="AB1034" s="211"/>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s="223"/>
      <c r="BV1034" s="224"/>
      <c r="BW1034" s="224"/>
      <c r="BX1034" s="224"/>
      <c r="BY1034" s="224"/>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2"/>
      <c r="V1035" s="211"/>
      <c r="W1035" s="211"/>
      <c r="X1035" s="211"/>
      <c r="Y1035" s="211"/>
      <c r="Z1035" s="211"/>
      <c r="AA1035" s="211"/>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472"/>
      <c r="BB1035" s="238"/>
      <c r="BC1035" s="472"/>
      <c r="BD1035" s="472"/>
      <c r="BE1035" s="472"/>
      <c r="BF1035" s="472"/>
      <c r="BG1035" s="472"/>
      <c r="BH1035" s="472"/>
      <c r="BI1035" s="472"/>
      <c r="BJ1035" s="472"/>
      <c r="BK1035" s="472"/>
      <c r="BL1035" s="472"/>
      <c r="BM1035" s="472"/>
      <c r="BN1035" s="472"/>
      <c r="BO1035" s="472"/>
      <c r="BP1035" s="472"/>
      <c r="BQ1035" s="472"/>
      <c r="BR1035" s="472"/>
      <c r="BS1035" s="472"/>
      <c r="BT1035" s="472"/>
      <c r="BU1035" s="472"/>
      <c r="BV1035" s="211"/>
      <c r="BW1035" s="211"/>
      <c r="BX1035" s="211"/>
      <c r="BY1035" s="211"/>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119</v>
      </c>
      <c r="B1036" s="118" t="s">
        <v>120</v>
      </c>
    </row>
    <row r="1037" ht="15" customHeight="true" x14ac:dyDescent="0.2">
      <c r="A1037" s="293" t="str">
        <f>R15</f>
        <v>Hiperendemica</v>
      </c>
      <c r="B1037" s="293">
        <f>BR122+BR123</f>
        <v>8245.4503970000114</v>
      </c>
    </row>
    <row r="1038" ht="15" customHeight="true" x14ac:dyDescent="0.2">
      <c r="A1038" s="293" t="str">
        <f>S15</f>
        <v>Luanda</v>
      </c>
      <c r="B1038" s="293">
        <f>BS122+BS123</f>
        <v>10131.38638200007</v>
      </c>
    </row>
    <row r="1039" ht="15" customHeight="true" x14ac:dyDescent="0.2">
      <c r="A1039" s="293" t="str">
        <f>T15</f>
        <v>Mesoendemica Estavel</v>
      </c>
      <c r="B1039" s="293">
        <f>BT122+BT123</f>
        <v>15161.382866999978</v>
      </c>
    </row>
    <row r="1040" ht="15" customHeight="true" x14ac:dyDescent="0.2">
      <c r="A1040" s="293" t="str">
        <f>U15</f>
        <v>Mesoendemica Instavel</v>
      </c>
      <c r="B1040" s="293">
        <f>BU122+BU123</f>
        <v>6997.1648440000145</v>
      </c>
    </row>
    <row r="1041" ht="15" customHeight="true" x14ac:dyDescent="0.2">
      <c r="A1041" s="293">
        <f>V15</f>
        <v>0</v>
      </c>
      <c r="B1041" s="293">
        <f>BV122+BV123</f>
        <v>0</v>
      </c>
    </row>
    <row r="1042" ht="15" customHeight="true" x14ac:dyDescent="0.2">
      <c r="A1042" s="293">
        <f>W15</f>
        <v>0</v>
      </c>
      <c r="B1042" s="293">
        <f>BW122+BW123</f>
        <v>0</v>
      </c>
    </row>
    <row r="1043" ht="15" customHeight="true" x14ac:dyDescent="0.2">
      <c r="A1043" s="293">
        <f>X15</f>
        <v>0</v>
      </c>
      <c r="B1043" s="293">
        <f>BX122+XR123</f>
        <v>0</v>
      </c>
    </row>
    <row r="1044" ht="15" customHeight="true" x14ac:dyDescent="0.2">
      <c r="A1044" s="293">
        <f>Y15</f>
        <v>0</v>
      </c>
      <c r="B1044" s="293">
        <f>BY122+BY123</f>
        <v>0</v>
      </c>
    </row>
    <row r="1045" ht="15" customHeight="true" x14ac:dyDescent="0.2">
      <c r="A1045" s="293">
        <f>Z15</f>
        <v>0</v>
      </c>
      <c r="B1045" s="293">
        <f>BZ122+BZ123</f>
        <v>0</v>
      </c>
    </row>
    <row r="1046" ht="15" customHeight="true" x14ac:dyDescent="0.2">
      <c r="A1046" s="238">
        <f>AA15</f>
        <v>0</v>
      </c>
      <c r="B1046" s="293">
        <f>CA122+CA123</f>
        <v>0</v>
      </c>
    </row>
    <row r="1047" ht="15" customHeight="true" x14ac:dyDescent="0.2">
      <c r="A1047" s="238">
        <f>AB15</f>
        <v>0</v>
      </c>
      <c r="B1047" s="293">
        <f>CB122+CB123</f>
        <v>0</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4</v>
      </c>
      <c r="B1072" s="238" t="s">
        <v>136</v>
      </c>
    </row>
    <row r="1100" s="211" customFormat="true" ht="17.1" customHeight="true" x14ac:dyDescent="0.2">
      <c r="A1100" s="681"/>
      <c r="B1100" s="676"/>
      <c r="BA1100" s="472"/>
      <c r="BB1100" s="238"/>
      <c r="BC1100" s="472"/>
      <c r="BD1100" s="472"/>
      <c r="BE1100" s="472"/>
      <c r="BF1100" s="472"/>
      <c r="BG1100" s="472"/>
      <c r="BH1100" s="472"/>
      <c r="BI1100" s="472"/>
      <c r="BJ1100" s="472"/>
      <c r="BK1100" s="472"/>
      <c r="BL1100" s="472"/>
      <c r="BM1100" s="472"/>
      <c r="BN1100" s="472"/>
      <c r="BO1100" s="472"/>
      <c r="BP1100" s="472"/>
      <c r="BQ1100" s="472"/>
      <c r="BR1100" s="472"/>
      <c r="BS1100" s="472"/>
      <c r="BT1100" s="472"/>
      <c r="BU1100" s="472"/>
    </row>
    <row r="1101" s="211" customFormat="true" ht="17.1" customHeight="true" x14ac:dyDescent="0.2">
      <c r="A1101" s="682"/>
      <c r="B1101" s="677"/>
      <c r="BA1101" s="472"/>
      <c r="BB1101" s="238"/>
      <c r="BC1101" s="472"/>
      <c r="BD1101" s="472"/>
      <c r="BE1101" s="472"/>
      <c r="BF1101" s="472"/>
      <c r="BG1101" s="472"/>
      <c r="BH1101" s="472"/>
      <c r="BI1101" s="472"/>
      <c r="BJ1101" s="472"/>
      <c r="BK1101" s="472"/>
      <c r="BL1101" s="472"/>
      <c r="BM1101" s="472"/>
      <c r="BN1101" s="472"/>
      <c r="BO1101" s="472"/>
      <c r="BP1101" s="472"/>
      <c r="BQ1101" s="472"/>
      <c r="BR1101" s="472"/>
      <c r="BS1101" s="472"/>
      <c r="BT1101" s="472"/>
      <c r="BU1101" s="472"/>
    </row>
    <row r="1102" s="211" customFormat="true" ht="15" customHeight="true" x14ac:dyDescent="0.2">
      <c r="BA1102" s="472"/>
      <c r="BB1102" s="238"/>
      <c r="BC1102" s="472"/>
      <c r="BD1102" s="472"/>
      <c r="BE1102" s="472"/>
      <c r="BF1102" s="472"/>
      <c r="BG1102" s="472"/>
      <c r="BH1102" s="472"/>
      <c r="BI1102" s="472"/>
      <c r="BJ1102" s="472"/>
      <c r="BK1102" s="472"/>
      <c r="BL1102" s="472"/>
      <c r="BM1102" s="472"/>
      <c r="BN1102" s="472"/>
      <c r="BO1102" s="472"/>
      <c r="BP1102" s="472"/>
      <c r="BQ1102" s="472"/>
      <c r="BR1102" s="472"/>
      <c r="BS1102" s="472"/>
      <c r="BT1102" s="472"/>
      <c r="BU1102" s="472"/>
    </row>
    <row r="1103" s="211" customFormat="true" ht="15" customHeight="true" x14ac:dyDescent="0.2">
      <c r="BA1103" s="472"/>
      <c r="BB1103" s="238"/>
      <c r="BC1103" s="472"/>
      <c r="BD1103" s="472"/>
      <c r="BE1103" s="472"/>
      <c r="BF1103" s="472"/>
      <c r="BG1103" s="472"/>
      <c r="BH1103" s="472"/>
      <c r="BI1103" s="472"/>
      <c r="BJ1103" s="472"/>
      <c r="BK1103" s="472"/>
      <c r="BL1103" s="472"/>
      <c r="BM1103" s="472"/>
      <c r="BN1103" s="472"/>
      <c r="BO1103" s="472"/>
      <c r="BP1103" s="472"/>
      <c r="BQ1103" s="472"/>
      <c r="BR1103" s="472"/>
      <c r="BS1103" s="472"/>
      <c r="BT1103" s="472"/>
      <c r="BU1103" s="472"/>
    </row>
    <row r="1104" s="211" customFormat="true" ht="15" customHeight="true" x14ac:dyDescent="0.2">
      <c r="BA1104" s="472"/>
      <c r="BB1104" s="238"/>
      <c r="BC1104" s="472"/>
      <c r="BD1104" s="472"/>
      <c r="BE1104" s="472"/>
      <c r="BF1104" s="472"/>
      <c r="BG1104" s="472"/>
      <c r="BH1104" s="472"/>
      <c r="BI1104" s="472"/>
      <c r="BJ1104" s="472"/>
      <c r="BK1104" s="472"/>
      <c r="BL1104" s="472"/>
      <c r="BM1104" s="472"/>
      <c r="BN1104" s="472"/>
      <c r="BO1104" s="472"/>
      <c r="BP1104" s="472"/>
      <c r="BQ1104" s="472"/>
      <c r="BR1104" s="472"/>
      <c r="BS1104" s="472"/>
      <c r="BT1104" s="472"/>
      <c r="BU1104" s="472"/>
    </row>
    <row r="1105" s="211" customFormat="true" ht="15" customHeight="true" x14ac:dyDescent="0.2">
      <c r="BA1105" s="472"/>
      <c r="BB1105" s="238"/>
      <c r="BC1105" s="472"/>
      <c r="BD1105" s="472"/>
      <c r="BE1105" s="472"/>
      <c r="BF1105" s="472"/>
      <c r="BG1105" s="472"/>
      <c r="BH1105" s="472"/>
      <c r="BI1105" s="472"/>
      <c r="BJ1105" s="472"/>
      <c r="BK1105" s="472"/>
      <c r="BL1105" s="472"/>
      <c r="BM1105" s="472"/>
      <c r="BN1105" s="472"/>
      <c r="BO1105" s="472"/>
      <c r="BP1105" s="472"/>
      <c r="BQ1105" s="472"/>
      <c r="BR1105" s="472"/>
      <c r="BS1105" s="472"/>
      <c r="BT1105" s="472"/>
      <c r="BU1105" s="472"/>
    </row>
    <row r="1106" s="211" customFormat="true" ht="15" customHeight="true" x14ac:dyDescent="0.2">
      <c r="BA1106" s="472"/>
      <c r="BB1106" s="238"/>
      <c r="BC1106" s="472"/>
      <c r="BD1106" s="472"/>
      <c r="BE1106" s="472"/>
      <c r="BF1106" s="472"/>
      <c r="BG1106" s="472"/>
      <c r="BH1106" s="472"/>
      <c r="BI1106" s="472"/>
      <c r="BJ1106" s="472"/>
      <c r="BK1106" s="472"/>
      <c r="BL1106" s="472"/>
      <c r="BM1106" s="472"/>
      <c r="BN1106" s="472"/>
      <c r="BO1106" s="472"/>
      <c r="BP1106" s="472"/>
      <c r="BQ1106" s="472"/>
      <c r="BR1106" s="472"/>
      <c r="BS1106" s="472"/>
      <c r="BT1106" s="472"/>
      <c r="BU1106" s="472"/>
    </row>
    <row r="1107" s="211" customFormat="true" ht="15" customHeight="true" x14ac:dyDescent="0.2">
      <c r="BA1107" s="472"/>
      <c r="BB1107" s="238"/>
      <c r="BC1107" s="472"/>
      <c r="BD1107" s="472"/>
      <c r="BE1107" s="472"/>
      <c r="BF1107" s="472"/>
      <c r="BG1107" s="472"/>
      <c r="BH1107" s="472"/>
      <c r="BI1107" s="472"/>
      <c r="BJ1107" s="472"/>
      <c r="BK1107" s="472"/>
      <c r="BL1107" s="472"/>
      <c r="BM1107" s="472"/>
      <c r="BN1107" s="472"/>
      <c r="BO1107" s="472"/>
      <c r="BP1107" s="472"/>
      <c r="BQ1107" s="472"/>
      <c r="BR1107" s="472"/>
      <c r="BS1107" s="472"/>
      <c r="BT1107" s="472"/>
      <c r="BU1107" s="472"/>
    </row>
    <row r="1108" s="211" customFormat="true" ht="15" customHeight="true" x14ac:dyDescent="0.2">
      <c r="BA1108" s="472"/>
      <c r="BB1108" s="238"/>
      <c r="BC1108" s="472"/>
      <c r="BD1108" s="472"/>
      <c r="BE1108" s="472"/>
      <c r="BF1108" s="472"/>
      <c r="BG1108" s="472"/>
      <c r="BH1108" s="472"/>
      <c r="BI1108" s="472"/>
      <c r="BJ1108" s="472"/>
      <c r="BK1108" s="472"/>
      <c r="BL1108" s="472"/>
      <c r="BM1108" s="472"/>
      <c r="BN1108" s="472"/>
      <c r="BO1108" s="472"/>
      <c r="BP1108" s="472"/>
      <c r="BQ1108" s="472"/>
      <c r="BR1108" s="472"/>
      <c r="BS1108" s="472"/>
      <c r="BT1108" s="472"/>
      <c r="BU1108" s="472"/>
    </row>
    <row r="1109" s="211" customFormat="true" ht="15" customHeight="true" x14ac:dyDescent="0.2">
      <c r="BA1109" s="472"/>
      <c r="BB1109" s="238"/>
      <c r="BC1109" s="472"/>
      <c r="BD1109" s="472"/>
      <c r="BE1109" s="472"/>
      <c r="BF1109" s="472"/>
      <c r="BG1109" s="472"/>
      <c r="BH1109" s="472"/>
      <c r="BI1109" s="472"/>
      <c r="BJ1109" s="472"/>
      <c r="BK1109" s="472"/>
      <c r="BL1109" s="472"/>
      <c r="BM1109" s="472"/>
      <c r="BN1109" s="472"/>
      <c r="BO1109" s="472"/>
      <c r="BP1109" s="472"/>
      <c r="BQ1109" s="472"/>
      <c r="BR1109" s="472"/>
      <c r="BS1109" s="472"/>
      <c r="BT1109" s="472"/>
      <c r="BU1109" s="472"/>
    </row>
    <row r="1110" s="211" customFormat="true" ht="15" customHeight="true" x14ac:dyDescent="0.2">
      <c r="BA1110" s="472"/>
      <c r="BB1110" s="238"/>
      <c r="BC1110" s="472"/>
      <c r="BD1110" s="472"/>
      <c r="BE1110" s="472"/>
      <c r="BF1110" s="472"/>
      <c r="BG1110" s="472"/>
      <c r="BH1110" s="472"/>
      <c r="BI1110" s="472"/>
      <c r="BJ1110" s="472"/>
      <c r="BK1110" s="472"/>
      <c r="BL1110" s="472"/>
      <c r="BM1110" s="472"/>
      <c r="BN1110" s="472"/>
      <c r="BO1110" s="472"/>
      <c r="BP1110" s="472"/>
      <c r="BQ1110" s="472"/>
      <c r="BR1110" s="472"/>
      <c r="BS1110" s="472"/>
      <c r="BT1110" s="472"/>
      <c r="BU1110" s="472"/>
    </row>
    <row r="1111" s="211" customFormat="true" ht="15" customHeight="true" x14ac:dyDescent="0.2">
      <c r="BA1111" s="472"/>
      <c r="BB1111" s="238"/>
      <c r="BC1111" s="472"/>
      <c r="BD1111" s="472"/>
      <c r="BE1111" s="472"/>
      <c r="BF1111" s="472"/>
      <c r="BG1111" s="472"/>
      <c r="BH1111" s="472"/>
      <c r="BI1111" s="472"/>
      <c r="BJ1111" s="472"/>
      <c r="BK1111" s="472"/>
      <c r="BL1111" s="472"/>
      <c r="BM1111" s="472"/>
      <c r="BN1111" s="472"/>
      <c r="BO1111" s="472"/>
      <c r="BP1111" s="472"/>
      <c r="BQ1111" s="472"/>
      <c r="BR1111" s="472"/>
      <c r="BS1111" s="472"/>
      <c r="BT1111" s="472"/>
      <c r="BU1111" s="472"/>
    </row>
    <row r="1112" s="211" customFormat="true" ht="15" customHeight="true" x14ac:dyDescent="0.2">
      <c r="BA1112" s="472"/>
      <c r="BB1112" s="238"/>
      <c r="BC1112" s="472"/>
      <c r="BD1112" s="472"/>
      <c r="BE1112" s="472"/>
      <c r="BF1112" s="472"/>
      <c r="BG1112" s="472"/>
      <c r="BH1112" s="472"/>
      <c r="BI1112" s="472"/>
      <c r="BJ1112" s="472"/>
      <c r="BK1112" s="472"/>
      <c r="BL1112" s="472"/>
      <c r="BM1112" s="472"/>
      <c r="BN1112" s="472"/>
      <c r="BO1112" s="472"/>
      <c r="BP1112" s="472"/>
      <c r="BQ1112" s="472"/>
      <c r="BR1112" s="472"/>
      <c r="BS1112" s="472"/>
      <c r="BT1112" s="472"/>
      <c r="BU1112" s="472"/>
    </row>
    <row r="1113" s="211" customFormat="true" ht="15" customHeight="true" x14ac:dyDescent="0.2">
      <c r="BA1113" s="472"/>
      <c r="BB1113" s="238"/>
      <c r="BC1113" s="472"/>
      <c r="BD1113" s="472"/>
      <c r="BE1113" s="472"/>
      <c r="BF1113" s="472"/>
      <c r="BG1113" s="472"/>
      <c r="BH1113" s="472"/>
      <c r="BI1113" s="472"/>
      <c r="BJ1113" s="472"/>
      <c r="BK1113" s="472"/>
      <c r="BL1113" s="472"/>
      <c r="BM1113" s="472"/>
      <c r="BN1113" s="472"/>
      <c r="BO1113" s="472"/>
      <c r="BP1113" s="472"/>
      <c r="BQ1113" s="472"/>
      <c r="BR1113" s="472"/>
      <c r="BS1113" s="472"/>
      <c r="BT1113" s="472"/>
      <c r="BU1113" s="472"/>
    </row>
    <row r="1114" s="211" customFormat="true" ht="17.1" customHeight="true" x14ac:dyDescent="0.2">
      <c r="A1114" s="682"/>
      <c r="B1114" s="677"/>
      <c r="C1114" s="678"/>
      <c r="D1114" s="678"/>
      <c r="E1114" s="678"/>
      <c r="F1114" s="678"/>
      <c r="G1114" s="678"/>
      <c r="H1114" s="678"/>
      <c r="I1114" s="678"/>
      <c r="J1114" s="678"/>
      <c r="K1114" s="678"/>
      <c r="L1114" s="678"/>
      <c r="M1114" s="678"/>
      <c r="N1114" s="678"/>
      <c r="O1114" s="678"/>
      <c r="P1114" s="678"/>
      <c r="Q1114" s="678"/>
      <c r="R1114" s="678"/>
      <c r="S1114" s="678"/>
      <c r="T1114" s="678"/>
      <c r="U1114" s="678"/>
      <c r="BA1114" s="472"/>
      <c r="BB1114" s="238"/>
      <c r="BC1114" s="472"/>
      <c r="BD1114" s="472"/>
      <c r="BE1114" s="472"/>
      <c r="BF1114" s="472"/>
      <c r="BG1114" s="472"/>
      <c r="BH1114" s="472"/>
      <c r="BI1114" s="472"/>
      <c r="BJ1114" s="472"/>
      <c r="BK1114" s="472"/>
      <c r="BL1114" s="472"/>
      <c r="BM1114" s="472"/>
      <c r="BN1114" s="472"/>
      <c r="BO1114" s="472"/>
      <c r="BP1114" s="472"/>
      <c r="BQ1114" s="472"/>
      <c r="BR1114" s="472"/>
      <c r="BS1114" s="472"/>
      <c r="BT1114" s="472"/>
      <c r="BU1114" s="472"/>
    </row>
    <row r="1115" s="211" customFormat="true" ht="17.1" customHeight="true" x14ac:dyDescent="0.2">
      <c r="A1115" s="682"/>
      <c r="B1115" s="677"/>
      <c r="C1115" s="678"/>
      <c r="D1115" s="678"/>
      <c r="E1115" s="678"/>
      <c r="F1115" s="678"/>
      <c r="G1115" s="678"/>
      <c r="H1115" s="678"/>
      <c r="I1115" s="678"/>
      <c r="J1115" s="678"/>
      <c r="K1115" s="678"/>
      <c r="L1115" s="678"/>
      <c r="M1115" s="678"/>
      <c r="N1115" s="678"/>
      <c r="O1115" s="678"/>
      <c r="P1115" s="678"/>
      <c r="Q1115" s="678"/>
      <c r="R1115" s="678"/>
      <c r="S1115" s="678"/>
      <c r="T1115" s="678"/>
      <c r="U1115" s="678"/>
      <c r="BA1115" s="472"/>
      <c r="BB1115" s="238"/>
      <c r="BC1115" s="472"/>
      <c r="BD1115" s="472"/>
      <c r="BE1115" s="472"/>
      <c r="BF1115" s="472"/>
      <c r="BG1115" s="472"/>
      <c r="BH1115" s="472"/>
      <c r="BI1115" s="472"/>
      <c r="BJ1115" s="472"/>
      <c r="BK1115" s="472"/>
      <c r="BL1115" s="472"/>
      <c r="BM1115" s="472"/>
      <c r="BN1115" s="472"/>
      <c r="BO1115" s="472"/>
      <c r="BP1115" s="472"/>
      <c r="BQ1115" s="472"/>
      <c r="BR1115" s="472"/>
      <c r="BS1115" s="472"/>
      <c r="BT1115" s="472"/>
      <c r="BU1115" s="472"/>
    </row>
    <row r="1116" s="211" customFormat="true" ht="17.1" customHeight="true" x14ac:dyDescent="0.2">
      <c r="A1116" s="682"/>
      <c r="B1116" s="677"/>
      <c r="C1116" s="678"/>
      <c r="D1116" s="678"/>
      <c r="E1116" s="678"/>
      <c r="F1116" s="678"/>
      <c r="G1116" s="678"/>
      <c r="H1116" s="678"/>
      <c r="I1116" s="678"/>
      <c r="J1116" s="678"/>
      <c r="K1116" s="678"/>
      <c r="L1116" s="678"/>
      <c r="M1116" s="678"/>
      <c r="N1116" s="678"/>
      <c r="O1116" s="678"/>
      <c r="P1116" s="678"/>
      <c r="Q1116" s="678"/>
      <c r="R1116" s="678"/>
      <c r="S1116" s="678"/>
      <c r="T1116" s="678"/>
      <c r="U1116" s="678"/>
      <c r="BA1116" s="472"/>
      <c r="BB1116" s="238"/>
      <c r="BC1116" s="472"/>
      <c r="BD1116" s="472"/>
      <c r="BE1116" s="472"/>
      <c r="BF1116" s="472"/>
      <c r="BG1116" s="472"/>
      <c r="BH1116" s="472"/>
      <c r="BI1116" s="472"/>
      <c r="BJ1116" s="472"/>
      <c r="BK1116" s="472"/>
      <c r="BL1116" s="472"/>
      <c r="BM1116" s="472"/>
      <c r="BN1116" s="472"/>
      <c r="BO1116" s="472"/>
      <c r="BP1116" s="472"/>
      <c r="BQ1116" s="472"/>
      <c r="BR1116" s="472"/>
      <c r="BS1116" s="472"/>
      <c r="BT1116" s="472"/>
      <c r="BU1116" s="472"/>
    </row>
    <row r="1117" s="211" customFormat="true" ht="17.1" customHeight="true" x14ac:dyDescent="0.2">
      <c r="A1117" s="683"/>
      <c r="B1117" s="679"/>
      <c r="C1117" s="680"/>
      <c r="D1117" s="680"/>
      <c r="E1117" s="680"/>
      <c r="F1117" s="680"/>
      <c r="G1117" s="680"/>
      <c r="H1117" s="680"/>
      <c r="I1117" s="680"/>
      <c r="J1117" s="680"/>
      <c r="K1117" s="680"/>
      <c r="L1117" s="680"/>
      <c r="M1117" s="680"/>
      <c r="N1117" s="680"/>
      <c r="O1117" s="680"/>
      <c r="P1117" s="680"/>
      <c r="Q1117" s="680"/>
      <c r="R1117" s="680"/>
      <c r="S1117" s="680"/>
      <c r="T1117" s="680"/>
      <c r="U1117" s="680"/>
      <c r="BA1117" s="472"/>
      <c r="BB1117" s="238"/>
      <c r="BC1117" s="472"/>
      <c r="BD1117" s="472"/>
      <c r="BE1117" s="472"/>
      <c r="BF1117" s="472"/>
      <c r="BG1117" s="472"/>
      <c r="BH1117" s="472"/>
      <c r="BI1117" s="472"/>
      <c r="BJ1117" s="472"/>
      <c r="BK1117" s="472"/>
      <c r="BL1117" s="472"/>
      <c r="BM1117" s="472"/>
      <c r="BN1117" s="472"/>
      <c r="BO1117" s="472"/>
      <c r="BP1117" s="472"/>
      <c r="BQ1117" s="472"/>
      <c r="BR1117" s="472"/>
      <c r="BS1117" s="472"/>
      <c r="BT1117" s="472"/>
      <c r="BU1117" s="472"/>
    </row>
    <row r="1118" s="211" customFormat="true" ht="15" customHeight="true" x14ac:dyDescent="0.2">
      <c r="BA1118" s="472"/>
      <c r="BB1118" s="238"/>
      <c r="BC1118" s="472"/>
      <c r="BD1118" s="472"/>
      <c r="BE1118" s="472"/>
      <c r="BF1118" s="472"/>
      <c r="BG1118" s="472"/>
      <c r="BH1118" s="472"/>
      <c r="BI1118" s="472"/>
      <c r="BJ1118" s="472"/>
      <c r="BK1118" s="472"/>
      <c r="BL1118" s="472"/>
      <c r="BM1118" s="472"/>
      <c r="BN1118" s="472"/>
      <c r="BO1118" s="472"/>
      <c r="BP1118" s="472"/>
      <c r="BQ1118" s="472"/>
      <c r="BR1118" s="472"/>
      <c r="BS1118" s="472"/>
      <c r="BT1118" s="472"/>
      <c r="BU1118" s="472"/>
    </row>
    <row r="1119" s="211" customFormat="true" ht="15" customHeight="true" x14ac:dyDescent="0.2">
      <c r="BA1119" s="472"/>
      <c r="BB1119" s="238"/>
      <c r="BC1119" s="472"/>
      <c r="BD1119" s="472"/>
      <c r="BE1119" s="472"/>
      <c r="BF1119" s="472"/>
      <c r="BG1119" s="472"/>
      <c r="BH1119" s="472"/>
      <c r="BI1119" s="472"/>
      <c r="BJ1119" s="472"/>
      <c r="BK1119" s="472"/>
      <c r="BL1119" s="472"/>
      <c r="BM1119" s="472"/>
      <c r="BN1119" s="472"/>
      <c r="BO1119" s="472"/>
      <c r="BP1119" s="472"/>
      <c r="BQ1119" s="472"/>
      <c r="BR1119" s="472"/>
      <c r="BS1119" s="472"/>
      <c r="BT1119" s="472"/>
      <c r="BU1119" s="472"/>
    </row>
    <row r="1120" s="211" customFormat="true" ht="15" customHeight="true" x14ac:dyDescent="0.2">
      <c r="BA1120" s="472"/>
      <c r="BB1120" s="238"/>
      <c r="BC1120" s="472"/>
      <c r="BD1120" s="472"/>
      <c r="BE1120" s="472"/>
      <c r="BF1120" s="472"/>
      <c r="BG1120" s="472"/>
      <c r="BH1120" s="472"/>
      <c r="BI1120" s="472"/>
      <c r="BJ1120" s="472"/>
      <c r="BK1120" s="472"/>
      <c r="BL1120" s="472"/>
      <c r="BM1120" s="472"/>
      <c r="BN1120" s="472"/>
      <c r="BO1120" s="472"/>
      <c r="BP1120" s="472"/>
      <c r="BQ1120" s="472"/>
      <c r="BR1120" s="472"/>
      <c r="BS1120" s="472"/>
      <c r="BT1120" s="472"/>
      <c r="BU1120" s="472"/>
    </row>
    <row r="1121" s="211" customFormat="true" ht="15" customHeight="true" x14ac:dyDescent="0.2">
      <c r="BA1121" s="472"/>
      <c r="BB1121" s="238"/>
      <c r="BC1121" s="472"/>
      <c r="BD1121" s="472"/>
      <c r="BE1121" s="472"/>
      <c r="BF1121" s="472"/>
      <c r="BG1121" s="472"/>
      <c r="BH1121" s="472"/>
      <c r="BI1121" s="472"/>
      <c r="BJ1121" s="472"/>
      <c r="BK1121" s="472"/>
      <c r="BL1121" s="472"/>
      <c r="BM1121" s="472"/>
      <c r="BN1121" s="472"/>
      <c r="BO1121" s="472"/>
      <c r="BP1121" s="472"/>
      <c r="BQ1121" s="472"/>
      <c r="BR1121" s="472"/>
      <c r="BS1121" s="472"/>
      <c r="BT1121" s="472"/>
      <c r="BU1121" s="472"/>
    </row>
    <row r="1122" s="211" customFormat="true" ht="15" customHeight="true" x14ac:dyDescent="0.2">
      <c r="BA1122" s="472"/>
      <c r="BB1122" s="238"/>
      <c r="BC1122" s="472"/>
      <c r="BD1122" s="472"/>
      <c r="BE1122" s="472"/>
      <c r="BF1122" s="472"/>
      <c r="BG1122" s="472"/>
      <c r="BH1122" s="472"/>
      <c r="BI1122" s="472"/>
      <c r="BJ1122" s="472"/>
      <c r="BK1122" s="472"/>
      <c r="BL1122" s="472"/>
      <c r="BM1122" s="472"/>
      <c r="BN1122" s="472"/>
      <c r="BO1122" s="472"/>
      <c r="BP1122" s="472"/>
      <c r="BQ1122" s="472"/>
      <c r="BR1122" s="472"/>
      <c r="BS1122" s="472"/>
      <c r="BT1122" s="472"/>
      <c r="BU1122" s="472"/>
    </row>
    <row r="1123" s="211" customFormat="true" ht="15" customHeight="true" x14ac:dyDescent="0.2">
      <c r="BA1123" s="472"/>
      <c r="BB1123" s="238"/>
      <c r="BC1123" s="472"/>
      <c r="BD1123" s="472"/>
      <c r="BE1123" s="472"/>
      <c r="BF1123" s="472"/>
      <c r="BG1123" s="472"/>
      <c r="BH1123" s="472"/>
      <c r="BI1123" s="472"/>
      <c r="BJ1123" s="472"/>
      <c r="BK1123" s="472"/>
      <c r="BL1123" s="472"/>
      <c r="BM1123" s="472"/>
      <c r="BN1123" s="472"/>
      <c r="BO1123" s="472"/>
      <c r="BP1123" s="472"/>
      <c r="BQ1123" s="472"/>
      <c r="BR1123" s="472"/>
      <c r="BS1123" s="472"/>
      <c r="BT1123" s="472"/>
      <c r="BU1123" s="472"/>
    </row>
    <row r="1124" s="211" customFormat="true" ht="15" customHeight="true" x14ac:dyDescent="0.2">
      <c r="BA1124" s="472"/>
      <c r="BB1124" s="238"/>
      <c r="BC1124" s="472"/>
      <c r="BD1124" s="472"/>
      <c r="BE1124" s="472"/>
      <c r="BF1124" s="472"/>
      <c r="BG1124" s="472"/>
      <c r="BH1124" s="472"/>
      <c r="BI1124" s="472"/>
      <c r="BJ1124" s="472"/>
      <c r="BK1124" s="472"/>
      <c r="BL1124" s="472"/>
      <c r="BM1124" s="472"/>
      <c r="BN1124" s="472"/>
      <c r="BO1124" s="472"/>
      <c r="BP1124" s="472"/>
      <c r="BQ1124" s="472"/>
      <c r="BR1124" s="472"/>
      <c r="BS1124" s="472"/>
      <c r="BT1124" s="472"/>
      <c r="BU1124" s="472"/>
    </row>
    <row r="1125" s="211" customFormat="true" ht="15" customHeight="true" x14ac:dyDescent="0.2">
      <c r="BA1125" s="472"/>
      <c r="BB1125" s="238"/>
      <c r="BC1125" s="472"/>
      <c r="BD1125" s="472"/>
      <c r="BE1125" s="472"/>
      <c r="BF1125" s="472"/>
      <c r="BG1125" s="472"/>
      <c r="BH1125" s="472"/>
      <c r="BI1125" s="472"/>
      <c r="BJ1125" s="472"/>
      <c r="BK1125" s="472"/>
      <c r="BL1125" s="472"/>
      <c r="BM1125" s="472"/>
      <c r="BN1125" s="472"/>
      <c r="BO1125" s="472"/>
      <c r="BP1125" s="472"/>
      <c r="BQ1125" s="472"/>
      <c r="BR1125" s="472"/>
      <c r="BS1125" s="472"/>
      <c r="BT1125" s="472"/>
      <c r="BU1125" s="472"/>
    </row>
    <row r="1126" s="211" customFormat="true" ht="15" customHeight="true" x14ac:dyDescent="0.2">
      <c r="BA1126" s="472"/>
      <c r="BB1126" s="238"/>
      <c r="BC1126" s="472"/>
      <c r="BD1126" s="472"/>
      <c r="BE1126" s="472"/>
      <c r="BF1126" s="472"/>
      <c r="BG1126" s="472"/>
      <c r="BH1126" s="472"/>
      <c r="BI1126" s="472"/>
      <c r="BJ1126" s="472"/>
      <c r="BK1126" s="472"/>
      <c r="BL1126" s="472"/>
      <c r="BM1126" s="472"/>
      <c r="BN1126" s="472"/>
      <c r="BO1126" s="472"/>
      <c r="BP1126" s="472"/>
      <c r="BQ1126" s="472"/>
      <c r="BR1126" s="472"/>
      <c r="BS1126" s="472"/>
      <c r="BT1126" s="472"/>
      <c r="BU1126" s="472"/>
    </row>
    <row r="1127" s="211" customFormat="true" ht="15" customHeight="true" x14ac:dyDescent="0.2">
      <c r="BA1127" s="472"/>
      <c r="BB1127" s="238"/>
      <c r="BC1127" s="472"/>
      <c r="BD1127" s="472"/>
      <c r="BE1127" s="472"/>
      <c r="BF1127" s="472"/>
      <c r="BG1127" s="472"/>
      <c r="BH1127" s="472"/>
      <c r="BI1127" s="472"/>
      <c r="BJ1127" s="472"/>
      <c r="BK1127" s="472"/>
      <c r="BL1127" s="472"/>
      <c r="BM1127" s="472"/>
      <c r="BN1127" s="472"/>
      <c r="BO1127" s="472"/>
      <c r="BP1127" s="472"/>
      <c r="BQ1127" s="472"/>
      <c r="BR1127" s="472"/>
      <c r="BS1127" s="472"/>
      <c r="BT1127" s="472"/>
      <c r="BU1127" s="472"/>
    </row>
    <row r="1128" s="211" customFormat="true" ht="15" customHeight="true" x14ac:dyDescent="0.2">
      <c r="BA1128" s="472"/>
      <c r="BB1128" s="238"/>
      <c r="BC1128" s="472"/>
      <c r="BD1128" s="472"/>
      <c r="BE1128" s="472"/>
      <c r="BF1128" s="472"/>
      <c r="BG1128" s="472"/>
      <c r="BH1128" s="472"/>
      <c r="BI1128" s="472"/>
      <c r="BJ1128" s="472"/>
      <c r="BK1128" s="472"/>
      <c r="BL1128" s="472"/>
      <c r="BM1128" s="472"/>
      <c r="BN1128" s="472"/>
      <c r="BO1128" s="472"/>
      <c r="BP1128" s="472"/>
      <c r="BQ1128" s="472"/>
      <c r="BR1128" s="472"/>
      <c r="BS1128" s="472"/>
      <c r="BT1128" s="472"/>
      <c r="BU1128" s="472"/>
    </row>
    <row r="1129" s="211" customFormat="true" ht="15" customHeight="true" x14ac:dyDescent="0.2">
      <c r="BA1129" s="472"/>
      <c r="BB1129" s="238"/>
      <c r="BC1129" s="472"/>
      <c r="BD1129" s="472"/>
      <c r="BE1129" s="472"/>
      <c r="BF1129" s="472"/>
      <c r="BG1129" s="472"/>
      <c r="BH1129" s="472"/>
      <c r="BI1129" s="472"/>
      <c r="BJ1129" s="472"/>
      <c r="BK1129" s="472"/>
      <c r="BL1129" s="472"/>
      <c r="BM1129" s="472"/>
      <c r="BN1129" s="472"/>
      <c r="BO1129" s="472"/>
      <c r="BP1129" s="472"/>
      <c r="BQ1129" s="472"/>
      <c r="BR1129" s="472"/>
      <c r="BS1129" s="472"/>
      <c r="BT1129" s="472"/>
      <c r="BU1129" s="472"/>
    </row>
    <row r="1130" s="211" customFormat="true" ht="15" customHeight="true" x14ac:dyDescent="0.2">
      <c r="BA1130" s="472"/>
      <c r="BB1130" s="238"/>
      <c r="BC1130" s="472"/>
      <c r="BD1130" s="472"/>
      <c r="BE1130" s="472"/>
      <c r="BF1130" s="472"/>
      <c r="BG1130" s="472"/>
      <c r="BH1130" s="472"/>
      <c r="BI1130" s="472"/>
      <c r="BJ1130" s="472"/>
      <c r="BK1130" s="472"/>
      <c r="BL1130" s="472"/>
      <c r="BM1130" s="472"/>
      <c r="BN1130" s="472"/>
      <c r="BO1130" s="472"/>
      <c r="BP1130" s="472"/>
      <c r="BQ1130" s="472"/>
      <c r="BR1130" s="472"/>
      <c r="BS1130" s="472"/>
      <c r="BT1130" s="472"/>
      <c r="BU1130" s="472"/>
    </row>
    <row r="1131" s="211" customFormat="true" ht="15" customHeight="true" x14ac:dyDescent="0.2">
      <c r="BA1131" s="472"/>
      <c r="BB1131" s="238"/>
      <c r="BC1131" s="472"/>
      <c r="BD1131" s="472"/>
      <c r="BE1131" s="472"/>
      <c r="BF1131" s="472"/>
      <c r="BG1131" s="472"/>
      <c r="BH1131" s="472"/>
      <c r="BI1131" s="472"/>
      <c r="BJ1131" s="472"/>
      <c r="BK1131" s="472"/>
      <c r="BL1131" s="472"/>
      <c r="BM1131" s="472"/>
      <c r="BN1131" s="472"/>
      <c r="BO1131" s="472"/>
      <c r="BP1131" s="472"/>
      <c r="BQ1131" s="472"/>
      <c r="BR1131" s="472"/>
      <c r="BS1131" s="472"/>
      <c r="BT1131" s="472"/>
      <c r="BU1131" s="472"/>
    </row>
    <row r="1132" s="211" customFormat="true" ht="15" customHeight="true" x14ac:dyDescent="0.2">
      <c r="BA1132" s="472"/>
      <c r="BB1132" s="238"/>
      <c r="BC1132" s="472"/>
      <c r="BD1132" s="472"/>
      <c r="BE1132" s="472"/>
      <c r="BF1132" s="472"/>
      <c r="BG1132" s="472"/>
      <c r="BH1132" s="472"/>
      <c r="BI1132" s="472"/>
      <c r="BJ1132" s="472"/>
      <c r="BK1132" s="472"/>
      <c r="BL1132" s="472"/>
      <c r="BM1132" s="472"/>
      <c r="BN1132" s="472"/>
      <c r="BO1132" s="472"/>
      <c r="BP1132" s="472"/>
      <c r="BQ1132" s="472"/>
      <c r="BR1132" s="472"/>
      <c r="BS1132" s="472"/>
      <c r="BT1132" s="472"/>
      <c r="BU1132" s="472"/>
    </row>
    <row r="1133" s="211" customFormat="true" ht="15" customHeight="true" x14ac:dyDescent="0.2">
      <c r="BA1133" s="472"/>
      <c r="BB1133" s="238"/>
      <c r="BC1133" s="472"/>
      <c r="BD1133" s="472"/>
      <c r="BE1133" s="472"/>
      <c r="BF1133" s="472"/>
      <c r="BG1133" s="472"/>
      <c r="BH1133" s="472"/>
      <c r="BI1133" s="472"/>
      <c r="BJ1133" s="472"/>
      <c r="BK1133" s="472"/>
      <c r="BL1133" s="472"/>
      <c r="BM1133" s="472"/>
      <c r="BN1133" s="472"/>
      <c r="BO1133" s="472"/>
      <c r="BP1133" s="472"/>
      <c r="BQ1133" s="472"/>
      <c r="BR1133" s="472"/>
      <c r="BS1133" s="472"/>
      <c r="BT1133" s="472"/>
      <c r="BU1133" s="472"/>
    </row>
    <row r="1134" s="211" customFormat="true" ht="15" customHeight="true" x14ac:dyDescent="0.2">
      <c r="BA1134" s="472"/>
      <c r="BB1134" s="238"/>
      <c r="BC1134" s="472"/>
      <c r="BD1134" s="472"/>
      <c r="BE1134" s="472"/>
      <c r="BF1134" s="472"/>
      <c r="BG1134" s="472"/>
      <c r="BH1134" s="472"/>
      <c r="BI1134" s="472"/>
      <c r="BJ1134" s="472"/>
      <c r="BK1134" s="472"/>
      <c r="BL1134" s="472"/>
      <c r="BM1134" s="472"/>
      <c r="BN1134" s="472"/>
      <c r="BO1134" s="472"/>
      <c r="BP1134" s="472"/>
      <c r="BQ1134" s="472"/>
      <c r="BR1134" s="472"/>
      <c r="BS1134" s="472"/>
      <c r="BT1134" s="472"/>
      <c r="BU1134" s="472"/>
    </row>
    <row r="1135" s="211" customFormat="true" ht="15" customHeight="true" x14ac:dyDescent="0.2">
      <c r="BA1135" s="472"/>
      <c r="BB1135" s="238"/>
      <c r="BC1135" s="472"/>
      <c r="BD1135" s="472"/>
      <c r="BE1135" s="472"/>
      <c r="BF1135" s="472"/>
      <c r="BG1135" s="472"/>
      <c r="BH1135" s="472"/>
      <c r="BI1135" s="472"/>
      <c r="BJ1135" s="472"/>
      <c r="BK1135" s="472"/>
      <c r="BL1135" s="472"/>
      <c r="BM1135" s="472"/>
      <c r="BN1135" s="472"/>
      <c r="BO1135" s="472"/>
      <c r="BP1135" s="472"/>
      <c r="BQ1135" s="472"/>
      <c r="BR1135" s="472"/>
      <c r="BS1135" s="472"/>
      <c r="BT1135" s="472"/>
      <c r="BU1135" s="472"/>
    </row>
    <row r="1136" s="211" customFormat="true" ht="15" customHeight="true" x14ac:dyDescent="0.2">
      <c r="BA1136" s="472"/>
      <c r="BB1136" s="238"/>
      <c r="BC1136" s="472"/>
      <c r="BD1136" s="472"/>
      <c r="BE1136" s="472"/>
      <c r="BF1136" s="472"/>
      <c r="BG1136" s="472"/>
      <c r="BH1136" s="472"/>
      <c r="BI1136" s="472"/>
      <c r="BJ1136" s="472"/>
      <c r="BK1136" s="472"/>
      <c r="BL1136" s="472"/>
      <c r="BM1136" s="472"/>
      <c r="BN1136" s="472"/>
      <c r="BO1136" s="472"/>
      <c r="BP1136" s="472"/>
      <c r="BQ1136" s="472"/>
      <c r="BR1136" s="472"/>
      <c r="BS1136" s="472"/>
      <c r="BT1136" s="472"/>
      <c r="BU1136" s="472"/>
    </row>
    <row r="1137" s="211" customFormat="true" ht="15" customHeight="true" x14ac:dyDescent="0.2">
      <c r="BA1137" s="472"/>
      <c r="BB1137" s="238"/>
      <c r="BC1137" s="472"/>
      <c r="BD1137" s="472"/>
      <c r="BE1137" s="472"/>
      <c r="BF1137" s="472"/>
      <c r="BG1137" s="472"/>
      <c r="BH1137" s="472"/>
      <c r="BI1137" s="472"/>
      <c r="BJ1137" s="472"/>
      <c r="BK1137" s="472"/>
      <c r="BL1137" s="472"/>
      <c r="BM1137" s="472"/>
      <c r="BN1137" s="472"/>
      <c r="BO1137" s="472"/>
      <c r="BP1137" s="472"/>
      <c r="BQ1137" s="472"/>
      <c r="BR1137" s="472"/>
      <c r="BS1137" s="472"/>
      <c r="BT1137" s="472"/>
      <c r="BU1137" s="472"/>
    </row>
    <row r="1138" s="211" customFormat="true" ht="15" customHeight="true" x14ac:dyDescent="0.2">
      <c r="BA1138" s="472"/>
      <c r="BB1138" s="238"/>
      <c r="BC1138" s="472"/>
      <c r="BD1138" s="472"/>
      <c r="BE1138" s="472"/>
      <c r="BF1138" s="472"/>
      <c r="BG1138" s="472"/>
      <c r="BH1138" s="472"/>
      <c r="BI1138" s="472"/>
      <c r="BJ1138" s="472"/>
      <c r="BK1138" s="472"/>
      <c r="BL1138" s="472"/>
      <c r="BM1138" s="472"/>
      <c r="BN1138" s="472"/>
      <c r="BO1138" s="472"/>
      <c r="BP1138" s="472"/>
      <c r="BQ1138" s="472"/>
      <c r="BR1138" s="472"/>
      <c r="BS1138" s="472"/>
      <c r="BT1138" s="472"/>
      <c r="BU1138" s="472"/>
    </row>
    <row r="1139" s="211" customFormat="true" ht="15" customHeight="true" x14ac:dyDescent="0.2">
      <c r="BA1139" s="472"/>
      <c r="BB1139" s="238"/>
      <c r="BC1139" s="472"/>
      <c r="BD1139" s="472"/>
      <c r="BE1139" s="472"/>
      <c r="BF1139" s="472"/>
      <c r="BG1139" s="472"/>
      <c r="BH1139" s="472"/>
      <c r="BI1139" s="472"/>
      <c r="BJ1139" s="472"/>
      <c r="BK1139" s="472"/>
      <c r="BL1139" s="472"/>
      <c r="BM1139" s="472"/>
      <c r="BN1139" s="472"/>
      <c r="BO1139" s="472"/>
      <c r="BP1139" s="472"/>
      <c r="BQ1139" s="472"/>
      <c r="BR1139" s="472"/>
      <c r="BS1139" s="472"/>
      <c r="BT1139" s="472"/>
      <c r="BU1139" s="472"/>
    </row>
    <row r="1140" s="211" customFormat="true" ht="15" customHeight="true" x14ac:dyDescent="0.2">
      <c r="BA1140" s="472"/>
      <c r="BB1140" s="238"/>
      <c r="BC1140" s="472"/>
      <c r="BD1140" s="472"/>
      <c r="BE1140" s="472"/>
      <c r="BF1140" s="472"/>
      <c r="BG1140" s="472"/>
      <c r="BH1140" s="472"/>
      <c r="BI1140" s="472"/>
      <c r="BJ1140" s="472"/>
      <c r="BK1140" s="472"/>
      <c r="BL1140" s="472"/>
      <c r="BM1140" s="472"/>
      <c r="BN1140" s="472"/>
      <c r="BO1140" s="472"/>
      <c r="BP1140" s="472"/>
      <c r="BQ1140" s="472"/>
      <c r="BR1140" s="472"/>
      <c r="BS1140" s="472"/>
      <c r="BT1140" s="472"/>
      <c r="BU1140" s="472"/>
    </row>
    <row r="1141" s="211" customFormat="true" ht="15" customHeight="true" x14ac:dyDescent="0.2">
      <c r="BA1141" s="472"/>
      <c r="BB1141" s="238"/>
      <c r="BC1141" s="472"/>
      <c r="BD1141" s="472"/>
      <c r="BE1141" s="472"/>
      <c r="BF1141" s="472"/>
      <c r="BG1141" s="472"/>
      <c r="BH1141" s="472"/>
      <c r="BI1141" s="472"/>
      <c r="BJ1141" s="472"/>
      <c r="BK1141" s="472"/>
      <c r="BL1141" s="472"/>
      <c r="BM1141" s="472"/>
      <c r="BN1141" s="472"/>
      <c r="BO1141" s="472"/>
      <c r="BP1141" s="472"/>
      <c r="BQ1141" s="472"/>
      <c r="BR1141" s="472"/>
      <c r="BS1141" s="472"/>
      <c r="BT1141" s="472"/>
      <c r="BU1141" s="472"/>
    </row>
    <row r="1142" s="211" customFormat="true" ht="15" customHeight="true" x14ac:dyDescent="0.2">
      <c r="BA1142" s="472"/>
      <c r="BB1142" s="238"/>
      <c r="BC1142" s="472"/>
      <c r="BD1142" s="472"/>
      <c r="BE1142" s="472"/>
      <c r="BF1142" s="472"/>
      <c r="BG1142" s="472"/>
      <c r="BH1142" s="472"/>
      <c r="BI1142" s="472"/>
      <c r="BJ1142" s="472"/>
      <c r="BK1142" s="472"/>
      <c r="BL1142" s="472"/>
      <c r="BM1142" s="472"/>
      <c r="BN1142" s="472"/>
      <c r="BO1142" s="472"/>
      <c r="BP1142" s="472"/>
      <c r="BQ1142" s="472"/>
      <c r="BR1142" s="472"/>
      <c r="BS1142" s="472"/>
      <c r="BT1142" s="472"/>
      <c r="BU1142" s="472"/>
    </row>
    <row r="1143" s="211" customFormat="true" ht="15" customHeight="true" x14ac:dyDescent="0.2">
      <c r="BA1143" s="472"/>
      <c r="BB1143" s="238"/>
      <c r="BC1143" s="472"/>
      <c r="BD1143" s="472"/>
      <c r="BE1143" s="472"/>
      <c r="BF1143" s="472"/>
      <c r="BG1143" s="472"/>
      <c r="BH1143" s="472"/>
      <c r="BI1143" s="472"/>
      <c r="BJ1143" s="472"/>
      <c r="BK1143" s="472"/>
      <c r="BL1143" s="472"/>
      <c r="BM1143" s="472"/>
      <c r="BN1143" s="472"/>
      <c r="BO1143" s="472"/>
      <c r="BP1143" s="472"/>
      <c r="BQ1143" s="472"/>
      <c r="BR1143" s="472"/>
      <c r="BS1143" s="472"/>
      <c r="BT1143" s="472"/>
      <c r="BU1143" s="472"/>
    </row>
    <row r="1144" s="211" customFormat="true" ht="15" customHeight="true" x14ac:dyDescent="0.2">
      <c r="BA1144" s="472"/>
      <c r="BB1144" s="238"/>
      <c r="BC1144" s="472"/>
      <c r="BD1144" s="472"/>
      <c r="BE1144" s="472"/>
      <c r="BF1144" s="472"/>
      <c r="BG1144" s="472"/>
      <c r="BH1144" s="472"/>
      <c r="BI1144" s="472"/>
      <c r="BJ1144" s="472"/>
      <c r="BK1144" s="472"/>
      <c r="BL1144" s="472"/>
      <c r="BM1144" s="472"/>
      <c r="BN1144" s="472"/>
      <c r="BO1144" s="472"/>
      <c r="BP1144" s="472"/>
      <c r="BQ1144" s="472"/>
      <c r="BR1144" s="472"/>
      <c r="BS1144" s="472"/>
      <c r="BT1144" s="472"/>
      <c r="BU1144" s="472"/>
    </row>
    <row r="1145" s="211" customFormat="true" ht="15" customHeight="true" x14ac:dyDescent="0.2">
      <c r="BA1145" s="472"/>
      <c r="BB1145" s="238"/>
      <c r="BC1145" s="472"/>
      <c r="BD1145" s="472"/>
      <c r="BE1145" s="472"/>
      <c r="BF1145" s="472"/>
      <c r="BG1145" s="472"/>
      <c r="BH1145" s="472"/>
      <c r="BI1145" s="472"/>
      <c r="BJ1145" s="472"/>
      <c r="BK1145" s="472"/>
      <c r="BL1145" s="472"/>
      <c r="BM1145" s="472"/>
      <c r="BN1145" s="472"/>
      <c r="BO1145" s="472"/>
      <c r="BP1145" s="472"/>
      <c r="BQ1145" s="472"/>
      <c r="BR1145" s="472"/>
      <c r="BS1145" s="472"/>
      <c r="BT1145" s="472"/>
      <c r="BU1145" s="472"/>
    </row>
    <row r="1146" s="211" customFormat="true" ht="15" customHeight="true" x14ac:dyDescent="0.2">
      <c r="BA1146" s="472"/>
      <c r="BB1146" s="238"/>
      <c r="BC1146" s="472"/>
      <c r="BD1146" s="472"/>
      <c r="BE1146" s="472"/>
      <c r="BF1146" s="472"/>
      <c r="BG1146" s="472"/>
      <c r="BH1146" s="472"/>
      <c r="BI1146" s="472"/>
      <c r="BJ1146" s="472"/>
      <c r="BK1146" s="472"/>
      <c r="BL1146" s="472"/>
      <c r="BM1146" s="472"/>
      <c r="BN1146" s="472"/>
      <c r="BO1146" s="472"/>
      <c r="BP1146" s="472"/>
      <c r="BQ1146" s="472"/>
      <c r="BR1146" s="472"/>
      <c r="BS1146" s="472"/>
      <c r="BT1146" s="472"/>
      <c r="BU1146" s="472"/>
    </row>
    <row r="1147" s="211" customFormat="true" ht="15" customHeight="true" x14ac:dyDescent="0.2">
      <c r="BA1147" s="472"/>
      <c r="BB1147" s="238"/>
      <c r="BC1147" s="472"/>
      <c r="BD1147" s="472"/>
      <c r="BE1147" s="472"/>
      <c r="BF1147" s="472"/>
      <c r="BG1147" s="472"/>
      <c r="BH1147" s="472"/>
      <c r="BI1147" s="472"/>
      <c r="BJ1147" s="472"/>
      <c r="BK1147" s="472"/>
      <c r="BL1147" s="472"/>
      <c r="BM1147" s="472"/>
      <c r="BN1147" s="472"/>
      <c r="BO1147" s="472"/>
      <c r="BP1147" s="472"/>
      <c r="BQ1147" s="472"/>
      <c r="BR1147" s="472"/>
      <c r="BS1147" s="472"/>
      <c r="BT1147" s="472"/>
      <c r="BU1147" s="472"/>
    </row>
    <row r="1148" s="211" customFormat="true" ht="15" customHeight="true" x14ac:dyDescent="0.2">
      <c r="BA1148" s="472"/>
      <c r="BB1148" s="238"/>
      <c r="BC1148" s="472"/>
      <c r="BD1148" s="472"/>
      <c r="BE1148" s="472"/>
      <c r="BF1148" s="472"/>
      <c r="BG1148" s="472"/>
      <c r="BH1148" s="472"/>
      <c r="BI1148" s="472"/>
      <c r="BJ1148" s="472"/>
      <c r="BK1148" s="472"/>
      <c r="BL1148" s="472"/>
      <c r="BM1148" s="472"/>
      <c r="BN1148" s="472"/>
      <c r="BO1148" s="472"/>
      <c r="BP1148" s="472"/>
      <c r="BQ1148" s="472"/>
      <c r="BR1148" s="472"/>
      <c r="BS1148" s="472"/>
      <c r="BT1148" s="472"/>
      <c r="BU1148" s="472"/>
    </row>
    <row r="1149" s="211" customFormat="true" ht="15" customHeight="true" x14ac:dyDescent="0.2">
      <c r="BA1149" s="472"/>
      <c r="BB1149" s="238"/>
      <c r="BC1149" s="472"/>
      <c r="BD1149" s="472"/>
      <c r="BE1149" s="472"/>
      <c r="BF1149" s="472"/>
      <c r="BG1149" s="472"/>
      <c r="BH1149" s="472"/>
      <c r="BI1149" s="472"/>
      <c r="BJ1149" s="472"/>
      <c r="BK1149" s="472"/>
      <c r="BL1149" s="472"/>
      <c r="BM1149" s="472"/>
      <c r="BN1149" s="472"/>
      <c r="BO1149" s="472"/>
      <c r="BP1149" s="472"/>
      <c r="BQ1149" s="472"/>
      <c r="BR1149" s="472"/>
      <c r="BS1149" s="472"/>
      <c r="BT1149" s="472"/>
      <c r="BU1149" s="472"/>
    </row>
    <row r="1150" s="211" customFormat="true" ht="15" customHeight="true" x14ac:dyDescent="0.2">
      <c r="BA1150" s="472"/>
      <c r="BB1150" s="238"/>
      <c r="BC1150" s="472"/>
      <c r="BD1150" s="472"/>
      <c r="BE1150" s="472"/>
      <c r="BF1150" s="472"/>
      <c r="BG1150" s="472"/>
      <c r="BH1150" s="472"/>
      <c r="BI1150" s="472"/>
      <c r="BJ1150" s="472"/>
      <c r="BK1150" s="472"/>
      <c r="BL1150" s="472"/>
      <c r="BM1150" s="472"/>
      <c r="BN1150" s="472"/>
      <c r="BO1150" s="472"/>
      <c r="BP1150" s="472"/>
      <c r="BQ1150" s="472"/>
      <c r="BR1150" s="472"/>
      <c r="BS1150" s="472"/>
      <c r="BT1150" s="472"/>
      <c r="BU1150" s="472"/>
    </row>
    <row r="1151" s="211" customFormat="true" ht="15" customHeight="true" x14ac:dyDescent="0.2">
      <c r="BA1151" s="472"/>
      <c r="BB1151" s="238"/>
      <c r="BC1151" s="472"/>
      <c r="BD1151" s="472"/>
      <c r="BE1151" s="472"/>
      <c r="BF1151" s="472"/>
      <c r="BG1151" s="472"/>
      <c r="BH1151" s="472"/>
      <c r="BI1151" s="472"/>
      <c r="BJ1151" s="472"/>
      <c r="BK1151" s="472"/>
      <c r="BL1151" s="472"/>
      <c r="BM1151" s="472"/>
      <c r="BN1151" s="472"/>
      <c r="BO1151" s="472"/>
      <c r="BP1151" s="472"/>
      <c r="BQ1151" s="472"/>
      <c r="BR1151" s="472"/>
      <c r="BS1151" s="472"/>
      <c r="BT1151" s="472"/>
      <c r="BU1151" s="472"/>
    </row>
    <row r="1152" s="211" customFormat="true" ht="15" customHeight="true" x14ac:dyDescent="0.2">
      <c r="BA1152" s="472"/>
      <c r="BB1152" s="238"/>
      <c r="BC1152" s="472"/>
      <c r="BD1152" s="472"/>
      <c r="BE1152" s="472"/>
      <c r="BF1152" s="472"/>
      <c r="BG1152" s="472"/>
      <c r="BH1152" s="472"/>
      <c r="BI1152" s="472"/>
      <c r="BJ1152" s="472"/>
      <c r="BK1152" s="472"/>
      <c r="BL1152" s="472"/>
      <c r="BM1152" s="472"/>
      <c r="BN1152" s="472"/>
      <c r="BO1152" s="472"/>
      <c r="BP1152" s="472"/>
      <c r="BQ1152" s="472"/>
      <c r="BR1152" s="472"/>
      <c r="BS1152" s="472"/>
      <c r="BT1152" s="472"/>
      <c r="BU1152" s="472"/>
    </row>
    <row r="1153" s="211" customFormat="true" ht="15" customHeight="true" x14ac:dyDescent="0.2">
      <c r="BA1153" s="472"/>
      <c r="BB1153" s="238"/>
      <c r="BC1153" s="472"/>
      <c r="BD1153" s="472"/>
      <c r="BE1153" s="472"/>
      <c r="BF1153" s="472"/>
      <c r="BG1153" s="472"/>
      <c r="BH1153" s="472"/>
      <c r="BI1153" s="472"/>
      <c r="BJ1153" s="472"/>
      <c r="BK1153" s="472"/>
      <c r="BL1153" s="472"/>
      <c r="BM1153" s="472"/>
      <c r="BN1153" s="472"/>
      <c r="BO1153" s="472"/>
      <c r="BP1153" s="472"/>
      <c r="BQ1153" s="472"/>
      <c r="BR1153" s="472"/>
      <c r="BS1153" s="472"/>
      <c r="BT1153" s="472"/>
      <c r="BU1153" s="472"/>
    </row>
    <row r="1154" s="211" customFormat="true" ht="15" customHeight="true" x14ac:dyDescent="0.2">
      <c r="BA1154" s="472"/>
      <c r="BB1154" s="238"/>
      <c r="BC1154" s="472"/>
      <c r="BD1154" s="472"/>
      <c r="BE1154" s="472"/>
      <c r="BF1154" s="472"/>
      <c r="BG1154" s="472"/>
      <c r="BH1154" s="472"/>
      <c r="BI1154" s="472"/>
      <c r="BJ1154" s="472"/>
      <c r="BK1154" s="472"/>
      <c r="BL1154" s="472"/>
      <c r="BM1154" s="472"/>
      <c r="BN1154" s="472"/>
      <c r="BO1154" s="472"/>
      <c r="BP1154" s="472"/>
      <c r="BQ1154" s="472"/>
      <c r="BR1154" s="472"/>
      <c r="BS1154" s="472"/>
      <c r="BT1154" s="472"/>
      <c r="BU1154" s="472"/>
    </row>
    <row r="1155" s="211" customFormat="true" ht="15" customHeight="true" x14ac:dyDescent="0.2">
      <c r="BA1155" s="472"/>
      <c r="BB1155" s="238"/>
      <c r="BC1155" s="472"/>
      <c r="BD1155" s="472"/>
      <c r="BE1155" s="472"/>
      <c r="BF1155" s="472"/>
      <c r="BG1155" s="472"/>
      <c r="BH1155" s="472"/>
      <c r="BI1155" s="472"/>
      <c r="BJ1155" s="472"/>
      <c r="BK1155" s="472"/>
      <c r="BL1155" s="472"/>
      <c r="BM1155" s="472"/>
      <c r="BN1155" s="472"/>
      <c r="BO1155" s="472"/>
      <c r="BP1155" s="472"/>
      <c r="BQ1155" s="472"/>
      <c r="BR1155" s="472"/>
      <c r="BS1155" s="472"/>
      <c r="BT1155" s="472"/>
      <c r="BU1155" s="472"/>
    </row>
    <row r="1156" s="211" customFormat="true" ht="15" customHeight="true" x14ac:dyDescent="0.2">
      <c r="BA1156" s="472"/>
      <c r="BB1156" s="238"/>
      <c r="BC1156" s="472"/>
      <c r="BD1156" s="472"/>
      <c r="BE1156" s="472"/>
      <c r="BF1156" s="472"/>
      <c r="BG1156" s="472"/>
      <c r="BH1156" s="472"/>
      <c r="BI1156" s="472"/>
      <c r="BJ1156" s="472"/>
      <c r="BK1156" s="472"/>
      <c r="BL1156" s="472"/>
      <c r="BM1156" s="472"/>
      <c r="BN1156" s="472"/>
      <c r="BO1156" s="472"/>
      <c r="BP1156" s="472"/>
      <c r="BQ1156" s="472"/>
      <c r="BR1156" s="472"/>
      <c r="BS1156" s="472"/>
      <c r="BT1156" s="472"/>
      <c r="BU1156" s="472"/>
    </row>
    <row r="1157" s="211" customFormat="true" ht="15" customHeight="true" x14ac:dyDescent="0.2">
      <c r="BA1157" s="472"/>
      <c r="BB1157" s="238"/>
      <c r="BC1157" s="472"/>
      <c r="BD1157" s="472"/>
      <c r="BE1157" s="472"/>
      <c r="BF1157" s="472"/>
      <c r="BG1157" s="472"/>
      <c r="BH1157" s="472"/>
      <c r="BI1157" s="472"/>
      <c r="BJ1157" s="472"/>
      <c r="BK1157" s="472"/>
      <c r="BL1157" s="472"/>
      <c r="BM1157" s="472"/>
      <c r="BN1157" s="472"/>
      <c r="BO1157" s="472"/>
      <c r="BP1157" s="472"/>
      <c r="BQ1157" s="472"/>
      <c r="BR1157" s="472"/>
      <c r="BS1157" s="472"/>
      <c r="BT1157" s="472"/>
      <c r="BU1157" s="472"/>
    </row>
    <row r="1158" s="211" customFormat="true" ht="15" customHeight="true" x14ac:dyDescent="0.2">
      <c r="BA1158" s="472"/>
      <c r="BB1158" s="238"/>
      <c r="BC1158" s="472"/>
      <c r="BD1158" s="472"/>
      <c r="BE1158" s="472"/>
      <c r="BF1158" s="472"/>
      <c r="BG1158" s="472"/>
      <c r="BH1158" s="472"/>
      <c r="BI1158" s="472"/>
      <c r="BJ1158" s="472"/>
      <c r="BK1158" s="472"/>
      <c r="BL1158" s="472"/>
      <c r="BM1158" s="472"/>
      <c r="BN1158" s="472"/>
      <c r="BO1158" s="472"/>
      <c r="BP1158" s="472"/>
      <c r="BQ1158" s="472"/>
      <c r="BR1158" s="472"/>
      <c r="BS1158" s="472"/>
      <c r="BT1158" s="472"/>
      <c r="BU1158" s="472"/>
    </row>
    <row r="1159" s="211" customFormat="true" ht="15" customHeight="true" x14ac:dyDescent="0.2">
      <c r="BA1159" s="472"/>
      <c r="BB1159" s="238"/>
      <c r="BC1159" s="472"/>
      <c r="BD1159" s="472"/>
      <c r="BE1159" s="472"/>
      <c r="BF1159" s="472"/>
      <c r="BG1159" s="472"/>
      <c r="BH1159" s="472"/>
      <c r="BI1159" s="472"/>
      <c r="BJ1159" s="472"/>
      <c r="BK1159" s="472"/>
      <c r="BL1159" s="472"/>
      <c r="BM1159" s="472"/>
      <c r="BN1159" s="472"/>
      <c r="BO1159" s="472"/>
      <c r="BP1159" s="472"/>
      <c r="BQ1159" s="472"/>
      <c r="BR1159" s="472"/>
      <c r="BS1159" s="472"/>
      <c r="BT1159" s="472"/>
      <c r="BU1159" s="472"/>
    </row>
    <row r="1160" s="211" customFormat="true" ht="15" customHeight="true" x14ac:dyDescent="0.2">
      <c r="BA1160" s="472"/>
      <c r="BB1160" s="238"/>
      <c r="BC1160" s="472"/>
      <c r="BD1160" s="472"/>
      <c r="BE1160" s="472"/>
      <c r="BF1160" s="472"/>
      <c r="BG1160" s="472"/>
      <c r="BH1160" s="472"/>
      <c r="BI1160" s="472"/>
      <c r="BJ1160" s="472"/>
      <c r="BK1160" s="472"/>
      <c r="BL1160" s="472"/>
      <c r="BM1160" s="472"/>
      <c r="BN1160" s="472"/>
      <c r="BO1160" s="472"/>
      <c r="BP1160" s="472"/>
      <c r="BQ1160" s="472"/>
      <c r="BR1160" s="472"/>
      <c r="BS1160" s="472"/>
      <c r="BT1160" s="472"/>
      <c r="BU1160" s="472"/>
    </row>
    <row r="1161" s="211" customFormat="true" ht="15" customHeight="true" x14ac:dyDescent="0.2">
      <c r="BA1161" s="472"/>
      <c r="BB1161" s="238"/>
      <c r="BC1161" s="472"/>
      <c r="BD1161" s="472"/>
      <c r="BE1161" s="472"/>
      <c r="BF1161" s="472"/>
      <c r="BG1161" s="472"/>
      <c r="BH1161" s="472"/>
      <c r="BI1161" s="472"/>
      <c r="BJ1161" s="472"/>
      <c r="BK1161" s="472"/>
      <c r="BL1161" s="472"/>
      <c r="BM1161" s="472"/>
      <c r="BN1161" s="472"/>
      <c r="BO1161" s="472"/>
      <c r="BP1161" s="472"/>
      <c r="BQ1161" s="472"/>
      <c r="BR1161" s="472"/>
      <c r="BS1161" s="472"/>
      <c r="BT1161" s="472"/>
      <c r="BU1161" s="472"/>
    </row>
    <row r="1162" s="211" customFormat="true" ht="15" customHeight="true" x14ac:dyDescent="0.2">
      <c r="BA1162" s="472"/>
      <c r="BB1162" s="238"/>
      <c r="BC1162" s="472"/>
      <c r="BD1162" s="472"/>
      <c r="BE1162" s="472"/>
      <c r="BF1162" s="472"/>
      <c r="BG1162" s="472"/>
      <c r="BH1162" s="472"/>
      <c r="BI1162" s="472"/>
      <c r="BJ1162" s="472"/>
      <c r="BK1162" s="472"/>
      <c r="BL1162" s="472"/>
      <c r="BM1162" s="472"/>
      <c r="BN1162" s="472"/>
      <c r="BO1162" s="472"/>
      <c r="BP1162" s="472"/>
      <c r="BQ1162" s="472"/>
      <c r="BR1162" s="472"/>
      <c r="BS1162" s="472"/>
      <c r="BT1162" s="472"/>
      <c r="BU1162" s="472"/>
    </row>
    <row r="1163" s="211" customFormat="true" ht="15" customHeight="true" x14ac:dyDescent="0.2">
      <c r="BA1163" s="472"/>
      <c r="BB1163" s="238"/>
      <c r="BC1163" s="472"/>
      <c r="BD1163" s="472"/>
      <c r="BE1163" s="472"/>
      <c r="BF1163" s="472"/>
      <c r="BG1163" s="472"/>
      <c r="BH1163" s="472"/>
      <c r="BI1163" s="472"/>
      <c r="BJ1163" s="472"/>
      <c r="BK1163" s="472"/>
      <c r="BL1163" s="472"/>
      <c r="BM1163" s="472"/>
      <c r="BN1163" s="472"/>
      <c r="BO1163" s="472"/>
      <c r="BP1163" s="472"/>
      <c r="BQ1163" s="472"/>
      <c r="BR1163" s="472"/>
      <c r="BS1163" s="472"/>
      <c r="BT1163" s="472"/>
      <c r="BU1163" s="472"/>
    </row>
    <row r="1164" s="211" customFormat="true" ht="15" customHeight="true" x14ac:dyDescent="0.2">
      <c r="BA1164" s="472"/>
      <c r="BB1164" s="238"/>
      <c r="BC1164" s="472"/>
      <c r="BD1164" s="472"/>
      <c r="BE1164" s="472"/>
      <c r="BF1164" s="472"/>
      <c r="BG1164" s="472"/>
      <c r="BH1164" s="472"/>
      <c r="BI1164" s="472"/>
      <c r="BJ1164" s="472"/>
      <c r="BK1164" s="472"/>
      <c r="BL1164" s="472"/>
      <c r="BM1164" s="472"/>
      <c r="BN1164" s="472"/>
      <c r="BO1164" s="472"/>
      <c r="BP1164" s="472"/>
      <c r="BQ1164" s="472"/>
      <c r="BR1164" s="472"/>
      <c r="BS1164" s="472"/>
      <c r="BT1164" s="472"/>
      <c r="BU1164" s="472"/>
    </row>
    <row r="1165" s="211" customFormat="true" ht="15" customHeight="true" x14ac:dyDescent="0.2">
      <c r="BA1165" s="472"/>
      <c r="BB1165" s="238"/>
      <c r="BC1165" s="472"/>
      <c r="BD1165" s="472"/>
      <c r="BE1165" s="472"/>
      <c r="BF1165" s="472"/>
      <c r="BG1165" s="472"/>
      <c r="BH1165" s="472"/>
      <c r="BI1165" s="472"/>
      <c r="BJ1165" s="472"/>
      <c r="BK1165" s="472"/>
      <c r="BL1165" s="472"/>
      <c r="BM1165" s="472"/>
      <c r="BN1165" s="472"/>
      <c r="BO1165" s="472"/>
      <c r="BP1165" s="472"/>
      <c r="BQ1165" s="472"/>
      <c r="BR1165" s="472"/>
      <c r="BS1165" s="472"/>
      <c r="BT1165" s="472"/>
      <c r="BU1165" s="472"/>
    </row>
    <row r="1166" s="211" customFormat="true" ht="15" customHeight="true" x14ac:dyDescent="0.2">
      <c r="BA1166" s="472"/>
      <c r="BB1166" s="238"/>
      <c r="BC1166" s="472"/>
      <c r="BD1166" s="472"/>
      <c r="BE1166" s="472"/>
      <c r="BF1166" s="472"/>
      <c r="BG1166" s="472"/>
      <c r="BH1166" s="472"/>
      <c r="BI1166" s="472"/>
      <c r="BJ1166" s="472"/>
      <c r="BK1166" s="472"/>
      <c r="BL1166" s="472"/>
      <c r="BM1166" s="472"/>
      <c r="BN1166" s="472"/>
      <c r="BO1166" s="472"/>
      <c r="BP1166" s="472"/>
      <c r="BQ1166" s="472"/>
      <c r="BR1166" s="472"/>
      <c r="BS1166" s="472"/>
      <c r="BT1166" s="472"/>
      <c r="BU1166" s="472"/>
    </row>
    <row r="1167" s="211" customFormat="true" ht="15" customHeight="true" x14ac:dyDescent="0.2">
      <c r="BA1167" s="472"/>
      <c r="BB1167" s="238"/>
      <c r="BC1167" s="472"/>
      <c r="BD1167" s="472"/>
      <c r="BE1167" s="472"/>
      <c r="BF1167" s="472"/>
      <c r="BG1167" s="472"/>
      <c r="BH1167" s="472"/>
      <c r="BI1167" s="472"/>
      <c r="BJ1167" s="472"/>
      <c r="BK1167" s="472"/>
      <c r="BL1167" s="472"/>
      <c r="BM1167" s="472"/>
      <c r="BN1167" s="472"/>
      <c r="BO1167" s="472"/>
      <c r="BP1167" s="472"/>
      <c r="BQ1167" s="472"/>
      <c r="BR1167" s="472"/>
      <c r="BS1167" s="472"/>
      <c r="BT1167" s="472"/>
      <c r="BU1167" s="472"/>
    </row>
    <row r="1168" s="211" customFormat="true" ht="15" customHeight="true" x14ac:dyDescent="0.2">
      <c r="BA1168" s="472"/>
      <c r="BB1168" s="238"/>
      <c r="BC1168" s="472"/>
      <c r="BD1168" s="472"/>
      <c r="BE1168" s="472"/>
      <c r="BF1168" s="472"/>
      <c r="BG1168" s="472"/>
      <c r="BH1168" s="472"/>
      <c r="BI1168" s="472"/>
      <c r="BJ1168" s="472"/>
      <c r="BK1168" s="472"/>
      <c r="BL1168" s="472"/>
      <c r="BM1168" s="472"/>
      <c r="BN1168" s="472"/>
      <c r="BO1168" s="472"/>
      <c r="BP1168" s="472"/>
      <c r="BQ1168" s="472"/>
      <c r="BR1168" s="472"/>
      <c r="BS1168" s="472"/>
      <c r="BT1168" s="472"/>
      <c r="BU1168" s="472"/>
    </row>
    <row r="1169" s="211" customFormat="true" ht="15" customHeight="true" x14ac:dyDescent="0.2">
      <c r="BA1169" s="472"/>
      <c r="BB1169" s="238"/>
      <c r="BC1169" s="472"/>
      <c r="BD1169" s="472"/>
      <c r="BE1169" s="472"/>
      <c r="BF1169" s="472"/>
      <c r="BG1169" s="472"/>
      <c r="BH1169" s="472"/>
      <c r="BI1169" s="472"/>
      <c r="BJ1169" s="472"/>
      <c r="BK1169" s="472"/>
      <c r="BL1169" s="472"/>
      <c r="BM1169" s="472"/>
      <c r="BN1169" s="472"/>
      <c r="BO1169" s="472"/>
      <c r="BP1169" s="472"/>
      <c r="BQ1169" s="472"/>
      <c r="BR1169" s="472"/>
      <c r="BS1169" s="472"/>
      <c r="BT1169" s="472"/>
      <c r="BU1169" s="472"/>
    </row>
    <row r="1170" s="211" customFormat="true" ht="15" customHeight="true" x14ac:dyDescent="0.2">
      <c r="A1170" s="312"/>
      <c r="B1170" s="660"/>
      <c r="C1170" s="661"/>
      <c r="D1170" s="661"/>
      <c r="E1170" s="661"/>
      <c r="F1170" s="661"/>
      <c r="G1170" s="661"/>
      <c r="H1170" s="661"/>
      <c r="I1170" s="661"/>
      <c r="J1170" s="661"/>
      <c r="K1170" s="661"/>
      <c r="L1170" s="661"/>
      <c r="M1170" s="661"/>
      <c r="N1170" s="661"/>
      <c r="O1170" s="661"/>
      <c r="P1170" s="661"/>
      <c r="Q1170" s="661"/>
      <c r="R1170" s="661"/>
      <c r="S1170" s="661"/>
      <c r="T1170" s="661"/>
      <c r="U1170" s="661"/>
      <c r="BA1170" s="472"/>
      <c r="BB1170" s="238"/>
      <c r="BC1170" s="472"/>
      <c r="BD1170" s="472"/>
      <c r="BE1170" s="472"/>
      <c r="BF1170" s="472"/>
      <c r="BG1170" s="472"/>
      <c r="BH1170" s="472"/>
      <c r="BI1170" s="472"/>
      <c r="BJ1170" s="472"/>
      <c r="BK1170" s="472"/>
      <c r="BL1170" s="472"/>
      <c r="BM1170" s="472"/>
      <c r="BN1170" s="472"/>
      <c r="BO1170" s="472"/>
      <c r="BP1170" s="472"/>
      <c r="BQ1170" s="472"/>
      <c r="BR1170" s="472"/>
      <c r="BS1170" s="472"/>
      <c r="BT1170" s="472"/>
      <c r="BU1170" s="472"/>
    </row>
    <row r="1171" s="211" customFormat="true" ht="15" customHeight="true" x14ac:dyDescent="0.2">
      <c r="A1171" s="312"/>
      <c r="B1171" s="660"/>
      <c r="C1171" s="661"/>
      <c r="D1171" s="661"/>
      <c r="E1171" s="661"/>
      <c r="F1171" s="661"/>
      <c r="G1171" s="661"/>
      <c r="H1171" s="661"/>
      <c r="I1171" s="661"/>
      <c r="J1171" s="661"/>
      <c r="K1171" s="661"/>
      <c r="L1171" s="661"/>
      <c r="M1171" s="661"/>
      <c r="N1171" s="661"/>
      <c r="O1171" s="661"/>
      <c r="P1171" s="661"/>
      <c r="Q1171" s="661"/>
      <c r="R1171" s="661"/>
      <c r="S1171" s="661"/>
      <c r="T1171" s="661"/>
      <c r="U1171" s="661"/>
      <c r="BA1171" s="472"/>
      <c r="BB1171" s="238"/>
      <c r="BC1171" s="472"/>
      <c r="BD1171" s="472"/>
      <c r="BE1171" s="472"/>
      <c r="BF1171" s="472"/>
      <c r="BG1171" s="472"/>
      <c r="BH1171" s="472"/>
      <c r="BI1171" s="472"/>
      <c r="BJ1171" s="472"/>
      <c r="BK1171" s="472"/>
      <c r="BL1171" s="472"/>
      <c r="BM1171" s="472"/>
      <c r="BN1171" s="472"/>
      <c r="BO1171" s="472"/>
      <c r="BP1171" s="472"/>
      <c r="BQ1171" s="472"/>
      <c r="BR1171" s="472"/>
      <c r="BS1171" s="472"/>
      <c r="BT1171" s="472"/>
      <c r="BU1171" s="472"/>
    </row>
    <row r="1172" s="211" customFormat="true" ht="15" customHeight="true" x14ac:dyDescent="0.2">
      <c r="A1172" s="312"/>
      <c r="B1172" s="660"/>
      <c r="C1172" s="661"/>
      <c r="D1172" s="661"/>
      <c r="E1172" s="661"/>
      <c r="F1172" s="661"/>
      <c r="G1172" s="661"/>
      <c r="H1172" s="661"/>
      <c r="I1172" s="661"/>
      <c r="J1172" s="661"/>
      <c r="K1172" s="661"/>
      <c r="L1172" s="661"/>
      <c r="M1172" s="661"/>
      <c r="N1172" s="661"/>
      <c r="O1172" s="661"/>
      <c r="P1172" s="661"/>
      <c r="Q1172" s="661"/>
      <c r="R1172" s="661"/>
      <c r="S1172" s="661"/>
      <c r="T1172" s="661"/>
      <c r="U1172" s="661"/>
      <c r="BA1172" s="472"/>
      <c r="BB1172" s="238"/>
      <c r="BC1172" s="472"/>
      <c r="BD1172" s="472"/>
      <c r="BE1172" s="472"/>
      <c r="BF1172" s="472"/>
      <c r="BG1172" s="472"/>
      <c r="BH1172" s="472"/>
      <c r="BI1172" s="472"/>
      <c r="BJ1172" s="472"/>
      <c r="BK1172" s="472"/>
      <c r="BL1172" s="472"/>
      <c r="BM1172" s="472"/>
      <c r="BN1172" s="472"/>
      <c r="BO1172" s="472"/>
      <c r="BP1172" s="472"/>
      <c r="BQ1172" s="472"/>
      <c r="BR1172" s="472"/>
      <c r="BS1172" s="472"/>
      <c r="BT1172" s="472"/>
      <c r="BU1172" s="472"/>
    </row>
    <row r="1173" s="211" customFormat="true" ht="15" customHeight="true" x14ac:dyDescent="0.2">
      <c r="A1173" s="312"/>
      <c r="B1173" s="660"/>
      <c r="C1173" s="661"/>
      <c r="D1173" s="661"/>
      <c r="E1173" s="661"/>
      <c r="F1173" s="661"/>
      <c r="G1173" s="661"/>
      <c r="H1173" s="661"/>
      <c r="I1173" s="661"/>
      <c r="J1173" s="661"/>
      <c r="K1173" s="661"/>
      <c r="L1173" s="661"/>
      <c r="M1173" s="661"/>
      <c r="N1173" s="661"/>
      <c r="O1173" s="661"/>
      <c r="P1173" s="661"/>
      <c r="Q1173" s="661"/>
      <c r="R1173" s="661"/>
      <c r="S1173" s="661"/>
      <c r="T1173" s="661"/>
      <c r="U1173" s="661"/>
      <c r="BA1173" s="472"/>
      <c r="BB1173" s="238"/>
      <c r="BC1173" s="472"/>
      <c r="BD1173" s="472"/>
      <c r="BE1173" s="472"/>
      <c r="BF1173" s="472"/>
      <c r="BG1173" s="472"/>
      <c r="BH1173" s="472"/>
      <c r="BI1173" s="472"/>
      <c r="BJ1173" s="472"/>
      <c r="BK1173" s="472"/>
      <c r="BL1173" s="472"/>
      <c r="BM1173" s="472"/>
      <c r="BN1173" s="472"/>
      <c r="BO1173" s="472"/>
      <c r="BP1173" s="472"/>
      <c r="BQ1173" s="472"/>
      <c r="BR1173" s="472"/>
      <c r="BS1173" s="472"/>
      <c r="BT1173" s="472"/>
      <c r="BU1173" s="472"/>
    </row>
    <row r="1174" s="211" customFormat="true" ht="15" customHeight="true" x14ac:dyDescent="0.2">
      <c r="A1174" s="312"/>
      <c r="B1174" s="660"/>
      <c r="C1174" s="661"/>
      <c r="D1174" s="661"/>
      <c r="E1174" s="661"/>
      <c r="F1174" s="661"/>
      <c r="G1174" s="661"/>
      <c r="H1174" s="661"/>
      <c r="I1174" s="661"/>
      <c r="J1174" s="661"/>
      <c r="K1174" s="661"/>
      <c r="L1174" s="661"/>
      <c r="M1174" s="661"/>
      <c r="N1174" s="661"/>
      <c r="O1174" s="661"/>
      <c r="P1174" s="661"/>
      <c r="Q1174" s="661"/>
      <c r="R1174" s="661"/>
      <c r="S1174" s="661"/>
      <c r="T1174" s="661"/>
      <c r="U1174" s="661"/>
      <c r="BA1174" s="472"/>
      <c r="BB1174" s="238"/>
      <c r="BC1174" s="472"/>
      <c r="BD1174" s="472"/>
      <c r="BE1174" s="472"/>
      <c r="BF1174" s="472"/>
      <c r="BG1174" s="472"/>
      <c r="BH1174" s="472"/>
      <c r="BI1174" s="472"/>
      <c r="BJ1174" s="472"/>
      <c r="BK1174" s="472"/>
      <c r="BL1174" s="472"/>
      <c r="BM1174" s="472"/>
      <c r="BN1174" s="472"/>
      <c r="BO1174" s="472"/>
      <c r="BP1174" s="472"/>
      <c r="BQ1174" s="472"/>
      <c r="BR1174" s="472"/>
      <c r="BS1174" s="472"/>
      <c r="BT1174" s="472"/>
      <c r="BU1174" s="472"/>
    </row>
    <row r="1175" s="211" customFormat="true" ht="15" customHeight="true" x14ac:dyDescent="0.2">
      <c r="A1175" s="312"/>
      <c r="B1175" s="660"/>
      <c r="C1175" s="661"/>
      <c r="D1175" s="661"/>
      <c r="E1175" s="661"/>
      <c r="F1175" s="661"/>
      <c r="G1175" s="661"/>
      <c r="H1175" s="661"/>
      <c r="I1175" s="661"/>
      <c r="J1175" s="661"/>
      <c r="K1175" s="661"/>
      <c r="L1175" s="661"/>
      <c r="M1175" s="661"/>
      <c r="N1175" s="661"/>
      <c r="O1175" s="661"/>
      <c r="P1175" s="661"/>
      <c r="Q1175" s="661"/>
      <c r="R1175" s="661"/>
      <c r="S1175" s="661"/>
      <c r="T1175" s="661"/>
      <c r="U1175" s="661"/>
      <c r="BA1175" s="472"/>
      <c r="BB1175" s="238"/>
      <c r="BC1175" s="472"/>
      <c r="BD1175" s="472"/>
      <c r="BE1175" s="472"/>
      <c r="BF1175" s="472"/>
      <c r="BG1175" s="472"/>
      <c r="BH1175" s="472"/>
      <c r="BI1175" s="472"/>
      <c r="BJ1175" s="472"/>
      <c r="BK1175" s="472"/>
      <c r="BL1175" s="472"/>
      <c r="BM1175" s="472"/>
      <c r="BN1175" s="472"/>
      <c r="BO1175" s="472"/>
      <c r="BP1175" s="472"/>
      <c r="BQ1175" s="472"/>
      <c r="BR1175" s="472"/>
      <c r="BS1175" s="472"/>
      <c r="BT1175" s="472"/>
      <c r="BU1175" s="472"/>
    </row>
    <row r="1176" s="211" customFormat="true" ht="15" customHeight="true" x14ac:dyDescent="0.2">
      <c r="A1176" s="662"/>
      <c r="B1176" s="312"/>
      <c r="C1176" s="663"/>
      <c r="D1176" s="664"/>
      <c r="E1176" s="664"/>
      <c r="F1176" s="664"/>
      <c r="G1176" s="664"/>
      <c r="H1176" s="663"/>
      <c r="I1176" s="664"/>
      <c r="J1176" s="664"/>
      <c r="K1176" s="664"/>
      <c r="L1176" s="664"/>
      <c r="M1176" s="663"/>
      <c r="N1176" s="664"/>
      <c r="O1176" s="664"/>
      <c r="P1176" s="664"/>
      <c r="Q1176" s="664"/>
      <c r="R1176" s="663"/>
      <c r="S1176" s="664"/>
      <c r="T1176" s="664"/>
      <c r="U1176" s="664"/>
      <c r="BA1176" s="472"/>
      <c r="BB1176" s="238"/>
      <c r="BC1176" s="472"/>
      <c r="BD1176" s="472"/>
      <c r="BE1176" s="472"/>
      <c r="BF1176" s="472"/>
      <c r="BG1176" s="472"/>
      <c r="BH1176" s="472"/>
      <c r="BI1176" s="472"/>
      <c r="BJ1176" s="472"/>
      <c r="BK1176" s="472"/>
      <c r="BL1176" s="472"/>
      <c r="BM1176" s="472"/>
      <c r="BN1176" s="472"/>
      <c r="BO1176" s="472"/>
      <c r="BP1176" s="472"/>
      <c r="BQ1176" s="472"/>
      <c r="BR1176" s="472"/>
      <c r="BS1176" s="472"/>
      <c r="BT1176" s="472"/>
      <c r="BU1176" s="472"/>
    </row>
    <row r="1177" s="211" customFormat="true" ht="15" customHeight="true" x14ac:dyDescent="0.2">
      <c r="A1177" s="664"/>
      <c r="B1177" s="664"/>
      <c r="C1177" s="663"/>
      <c r="D1177" s="663"/>
      <c r="E1177" s="663"/>
      <c r="F1177" s="663"/>
      <c r="G1177" s="663"/>
      <c r="H1177" s="663"/>
      <c r="I1177" s="663"/>
      <c r="J1177" s="663"/>
      <c r="K1177" s="663"/>
      <c r="L1177" s="663"/>
      <c r="M1177" s="663"/>
      <c r="N1177" s="663"/>
      <c r="O1177" s="663"/>
      <c r="P1177" s="663"/>
      <c r="Q1177" s="663"/>
      <c r="R1177" s="663"/>
      <c r="S1177" s="663"/>
      <c r="T1177" s="663"/>
      <c r="U1177" s="663"/>
      <c r="BA1177" s="472"/>
      <c r="BB1177" s="238"/>
      <c r="BC1177" s="472"/>
      <c r="BD1177" s="472"/>
      <c r="BE1177" s="472"/>
      <c r="BF1177" s="472"/>
      <c r="BG1177" s="472"/>
      <c r="BH1177" s="472"/>
      <c r="BI1177" s="472"/>
      <c r="BJ1177" s="472"/>
      <c r="BK1177" s="472"/>
      <c r="BL1177" s="472"/>
      <c r="BM1177" s="472"/>
      <c r="BN1177" s="472"/>
      <c r="BO1177" s="472"/>
      <c r="BP1177" s="472"/>
      <c r="BQ1177" s="472"/>
      <c r="BR1177" s="472"/>
      <c r="BS1177" s="472"/>
      <c r="BT1177" s="472"/>
      <c r="BU1177" s="472"/>
    </row>
    <row r="1178" s="211" customFormat="true" ht="15" customHeight="true" x14ac:dyDescent="0.2">
      <c r="BA1178" s="472"/>
      <c r="BB1178" s="238"/>
      <c r="BC1178" s="472"/>
      <c r="BD1178" s="472"/>
      <c r="BE1178" s="472"/>
      <c r="BF1178" s="472"/>
      <c r="BG1178" s="472"/>
      <c r="BH1178" s="472"/>
      <c r="BI1178" s="472"/>
      <c r="BJ1178" s="472"/>
      <c r="BK1178" s="472"/>
      <c r="BL1178" s="472"/>
      <c r="BM1178" s="472"/>
      <c r="BN1178" s="472"/>
      <c r="BO1178" s="472"/>
      <c r="BP1178" s="472"/>
      <c r="BQ1178" s="472"/>
      <c r="BR1178" s="472"/>
      <c r="BS1178" s="472"/>
      <c r="BT1178" s="472"/>
      <c r="BU1178" s="472"/>
    </row>
    <row r="1179" s="211" customFormat="true" ht="15" customHeight="true" x14ac:dyDescent="0.2">
      <c r="BA1179" s="472"/>
      <c r="BB1179" s="238"/>
      <c r="BC1179" s="472"/>
      <c r="BD1179" s="472"/>
      <c r="BE1179" s="472"/>
      <c r="BF1179" s="472"/>
      <c r="BG1179" s="472"/>
      <c r="BH1179" s="472"/>
      <c r="BI1179" s="472"/>
      <c r="BJ1179" s="472"/>
      <c r="BK1179" s="472"/>
      <c r="BL1179" s="472"/>
      <c r="BM1179" s="472"/>
      <c r="BN1179" s="472"/>
      <c r="BO1179" s="472"/>
      <c r="BP1179" s="472"/>
      <c r="BQ1179" s="472"/>
      <c r="BR1179" s="472"/>
      <c r="BS1179" s="472"/>
      <c r="BT1179" s="472"/>
      <c r="BU1179" s="472"/>
    </row>
    <row r="1180" s="211" customFormat="true" ht="15" customHeight="true" x14ac:dyDescent="0.2">
      <c r="BA1180" s="472"/>
      <c r="BB1180" s="238"/>
      <c r="BC1180" s="472"/>
      <c r="BD1180" s="472"/>
      <c r="BE1180" s="472"/>
      <c r="BF1180" s="472"/>
      <c r="BG1180" s="472"/>
      <c r="BH1180" s="472"/>
      <c r="BI1180" s="472"/>
      <c r="BJ1180" s="472"/>
      <c r="BK1180" s="472"/>
      <c r="BL1180" s="472"/>
      <c r="BM1180" s="472"/>
      <c r="BN1180" s="472"/>
      <c r="BO1180" s="472"/>
      <c r="BP1180" s="472"/>
      <c r="BQ1180" s="472"/>
      <c r="BR1180" s="472"/>
      <c r="BS1180" s="472"/>
      <c r="BT1180" s="472"/>
      <c r="BU1180" s="472"/>
    </row>
    <row r="1181" s="211" customFormat="true" ht="15" customHeight="true" x14ac:dyDescent="0.2">
      <c r="BA1181" s="472"/>
      <c r="BB1181" s="238"/>
      <c r="BC1181" s="472"/>
      <c r="BD1181" s="472"/>
      <c r="BE1181" s="472"/>
      <c r="BF1181" s="472"/>
      <c r="BG1181" s="472"/>
      <c r="BH1181" s="472"/>
      <c r="BI1181" s="472"/>
      <c r="BJ1181" s="472"/>
      <c r="BK1181" s="472"/>
      <c r="BL1181" s="472"/>
      <c r="BM1181" s="472"/>
      <c r="BN1181" s="472"/>
      <c r="BO1181" s="472"/>
      <c r="BP1181" s="472"/>
      <c r="BQ1181" s="472"/>
      <c r="BR1181" s="472"/>
      <c r="BS1181" s="472"/>
      <c r="BT1181" s="472"/>
      <c r="BU1181" s="472"/>
    </row>
    <row r="1182" s="211" customFormat="true" ht="15" customHeight="true" x14ac:dyDescent="0.2">
      <c r="BA1182" s="472"/>
      <c r="BB1182" s="238"/>
      <c r="BC1182" s="472"/>
      <c r="BD1182" s="472"/>
      <c r="BE1182" s="472"/>
      <c r="BF1182" s="472"/>
      <c r="BG1182" s="472"/>
      <c r="BH1182" s="472"/>
      <c r="BI1182" s="472"/>
      <c r="BJ1182" s="472"/>
      <c r="BK1182" s="472"/>
      <c r="BL1182" s="472"/>
      <c r="BM1182" s="472"/>
      <c r="BN1182" s="472"/>
      <c r="BO1182" s="472"/>
      <c r="BP1182" s="472"/>
      <c r="BQ1182" s="472"/>
      <c r="BR1182" s="472"/>
      <c r="BS1182" s="472"/>
      <c r="BT1182" s="472"/>
      <c r="BU1182" s="472"/>
    </row>
    <row r="1183" s="211" customFormat="true" ht="15" customHeight="true" x14ac:dyDescent="0.2">
      <c r="BA1183" s="472"/>
      <c r="BB1183" s="238"/>
      <c r="BC1183" s="472"/>
      <c r="BD1183" s="472"/>
      <c r="BE1183" s="472"/>
      <c r="BF1183" s="472"/>
      <c r="BG1183" s="472"/>
      <c r="BH1183" s="472"/>
      <c r="BI1183" s="472"/>
      <c r="BJ1183" s="472"/>
      <c r="BK1183" s="472"/>
      <c r="BL1183" s="472"/>
      <c r="BM1183" s="472"/>
      <c r="BN1183" s="472"/>
      <c r="BO1183" s="472"/>
      <c r="BP1183" s="472"/>
      <c r="BQ1183" s="472"/>
      <c r="BR1183" s="472"/>
      <c r="BS1183" s="472"/>
      <c r="BT1183" s="472"/>
      <c r="BU1183" s="472"/>
    </row>
    <row r="1184" s="211" customFormat="true" ht="15" customHeight="true" x14ac:dyDescent="0.2">
      <c r="BA1184" s="472"/>
      <c r="BB1184" s="238"/>
      <c r="BC1184" s="472"/>
      <c r="BD1184" s="472"/>
      <c r="BE1184" s="472"/>
      <c r="BF1184" s="472"/>
      <c r="BG1184" s="472"/>
      <c r="BH1184" s="472"/>
      <c r="BI1184" s="472"/>
      <c r="BJ1184" s="472"/>
      <c r="BK1184" s="472"/>
      <c r="BL1184" s="472"/>
      <c r="BM1184" s="472"/>
      <c r="BN1184" s="472"/>
      <c r="BO1184" s="472"/>
      <c r="BP1184" s="472"/>
      <c r="BQ1184" s="472"/>
      <c r="BR1184" s="472"/>
      <c r="BS1184" s="472"/>
      <c r="BT1184" s="472"/>
      <c r="BU1184" s="472"/>
    </row>
    <row r="1185" s="211" customFormat="true" ht="15" customHeight="true" x14ac:dyDescent="0.2">
      <c r="BA1185" s="472"/>
      <c r="BB1185" s="238"/>
      <c r="BC1185" s="472"/>
      <c r="BD1185" s="472"/>
      <c r="BE1185" s="472"/>
      <c r="BF1185" s="472"/>
      <c r="BG1185" s="472"/>
      <c r="BH1185" s="472"/>
      <c r="BI1185" s="472"/>
      <c r="BJ1185" s="472"/>
      <c r="BK1185" s="472"/>
      <c r="BL1185" s="472"/>
      <c r="BM1185" s="472"/>
      <c r="BN1185" s="472"/>
      <c r="BO1185" s="472"/>
      <c r="BP1185" s="472"/>
      <c r="BQ1185" s="472"/>
      <c r="BR1185" s="472"/>
      <c r="BS1185" s="472"/>
      <c r="BT1185" s="472"/>
      <c r="BU1185" s="472"/>
    </row>
    <row r="1186" s="211" customFormat="true" ht="15" customHeight="true" x14ac:dyDescent="0.2">
      <c r="BA1186" s="472"/>
      <c r="BB1186" s="238"/>
      <c r="BC1186" s="472"/>
      <c r="BD1186" s="472"/>
      <c r="BE1186" s="472"/>
      <c r="BF1186" s="472"/>
      <c r="BG1186" s="472"/>
      <c r="BH1186" s="472"/>
      <c r="BI1186" s="472"/>
      <c r="BJ1186" s="472"/>
      <c r="BK1186" s="472"/>
      <c r="BL1186" s="472"/>
      <c r="BM1186" s="472"/>
      <c r="BN1186" s="472"/>
      <c r="BO1186" s="472"/>
      <c r="BP1186" s="472"/>
      <c r="BQ1186" s="472"/>
      <c r="BR1186" s="472"/>
      <c r="BS1186" s="472"/>
      <c r="BT1186" s="472"/>
      <c r="BU1186" s="472"/>
    </row>
    <row r="1187" s="211" customFormat="true" ht="15" customHeight="true" x14ac:dyDescent="0.2">
      <c r="BA1187" s="472"/>
      <c r="BB1187" s="238"/>
      <c r="BC1187" s="472"/>
      <c r="BD1187" s="472"/>
      <c r="BE1187" s="472"/>
      <c r="BF1187" s="472"/>
      <c r="BG1187" s="472"/>
      <c r="BH1187" s="472"/>
      <c r="BI1187" s="472"/>
      <c r="BJ1187" s="472"/>
      <c r="BK1187" s="472"/>
      <c r="BL1187" s="472"/>
      <c r="BM1187" s="472"/>
      <c r="BN1187" s="472"/>
      <c r="BO1187" s="472"/>
      <c r="BP1187" s="472"/>
      <c r="BQ1187" s="472"/>
      <c r="BR1187" s="472"/>
      <c r="BS1187" s="472"/>
      <c r="BT1187" s="472"/>
      <c r="BU1187" s="472"/>
    </row>
    <row r="1188" s="211" customFormat="true" ht="15" customHeight="true" x14ac:dyDescent="0.2">
      <c r="BA1188" s="472"/>
      <c r="BB1188" s="238"/>
      <c r="BC1188" s="472"/>
      <c r="BD1188" s="472"/>
      <c r="BE1188" s="472"/>
      <c r="BF1188" s="472"/>
      <c r="BG1188" s="472"/>
      <c r="BH1188" s="472"/>
      <c r="BI1188" s="472"/>
      <c r="BJ1188" s="472"/>
      <c r="BK1188" s="472"/>
      <c r="BL1188" s="472"/>
      <c r="BM1188" s="472"/>
      <c r="BN1188" s="472"/>
      <c r="BO1188" s="472"/>
      <c r="BP1188" s="472"/>
      <c r="BQ1188" s="472"/>
      <c r="BR1188" s="472"/>
      <c r="BS1188" s="472"/>
      <c r="BT1188" s="472"/>
      <c r="BU1188" s="472"/>
    </row>
    <row r="1189" s="211" customFormat="true" ht="15" customHeight="true" x14ac:dyDescent="0.2">
      <c r="BA1189" s="472"/>
      <c r="BB1189" s="238"/>
      <c r="BC1189" s="472"/>
      <c r="BD1189" s="472"/>
      <c r="BE1189" s="472"/>
      <c r="BF1189" s="472"/>
      <c r="BG1189" s="472"/>
      <c r="BH1189" s="472"/>
      <c r="BI1189" s="472"/>
      <c r="BJ1189" s="472"/>
      <c r="BK1189" s="472"/>
      <c r="BL1189" s="472"/>
      <c r="BM1189" s="472"/>
      <c r="BN1189" s="472"/>
      <c r="BO1189" s="472"/>
      <c r="BP1189" s="472"/>
      <c r="BQ1189" s="472"/>
      <c r="BR1189" s="472"/>
      <c r="BS1189" s="472"/>
      <c r="BT1189" s="472"/>
      <c r="BU1189" s="472"/>
    </row>
    <row r="1190" s="211" customFormat="true" ht="15" customHeight="true" x14ac:dyDescent="0.2">
      <c r="BA1190" s="472"/>
      <c r="BB1190" s="238"/>
      <c r="BC1190" s="472"/>
      <c r="BD1190" s="472"/>
      <c r="BE1190" s="472"/>
      <c r="BF1190" s="472"/>
      <c r="BG1190" s="472"/>
      <c r="BH1190" s="472"/>
      <c r="BI1190" s="472"/>
      <c r="BJ1190" s="472"/>
      <c r="BK1190" s="472"/>
      <c r="BL1190" s="472"/>
      <c r="BM1190" s="472"/>
      <c r="BN1190" s="472"/>
      <c r="BO1190" s="472"/>
      <c r="BP1190" s="472"/>
      <c r="BQ1190" s="472"/>
      <c r="BR1190" s="472"/>
      <c r="BS1190" s="472"/>
      <c r="BT1190" s="472"/>
      <c r="BU1190" s="472"/>
    </row>
    <row r="1191" s="211" customFormat="true" ht="15" customHeight="true" x14ac:dyDescent="0.2">
      <c r="BA1191" s="472"/>
      <c r="BB1191" s="238"/>
      <c r="BC1191" s="472"/>
      <c r="BD1191" s="472"/>
      <c r="BE1191" s="472"/>
      <c r="BF1191" s="472"/>
      <c r="BG1191" s="472"/>
      <c r="BH1191" s="472"/>
      <c r="BI1191" s="472"/>
      <c r="BJ1191" s="472"/>
      <c r="BK1191" s="472"/>
      <c r="BL1191" s="472"/>
      <c r="BM1191" s="472"/>
      <c r="BN1191" s="472"/>
      <c r="BO1191" s="472"/>
      <c r="BP1191" s="472"/>
      <c r="BQ1191" s="472"/>
      <c r="BR1191" s="472"/>
      <c r="BS1191" s="472"/>
      <c r="BT1191" s="472"/>
      <c r="BU1191" s="472"/>
    </row>
    <row r="1192" s="211" customFormat="true" ht="15" customHeight="true" x14ac:dyDescent="0.2">
      <c r="BA1192" s="472"/>
      <c r="BB1192" s="238"/>
      <c r="BC1192" s="472"/>
      <c r="BD1192" s="472"/>
      <c r="BE1192" s="472"/>
      <c r="BF1192" s="472"/>
      <c r="BG1192" s="472"/>
      <c r="BH1192" s="472"/>
      <c r="BI1192" s="472"/>
      <c r="BJ1192" s="472"/>
      <c r="BK1192" s="472"/>
      <c r="BL1192" s="472"/>
      <c r="BM1192" s="472"/>
      <c r="BN1192" s="472"/>
      <c r="BO1192" s="472"/>
      <c r="BP1192" s="472"/>
      <c r="BQ1192" s="472"/>
      <c r="BR1192" s="472"/>
      <c r="BS1192" s="472"/>
      <c r="BT1192" s="472"/>
      <c r="BU1192" s="472"/>
    </row>
    <row r="1193" s="211" customFormat="true" ht="15" customHeight="true" x14ac:dyDescent="0.2">
      <c r="BA1193" s="472"/>
      <c r="BB1193" s="238"/>
      <c r="BC1193" s="472"/>
      <c r="BD1193" s="472"/>
      <c r="BE1193" s="472"/>
      <c r="BF1193" s="472"/>
      <c r="BG1193" s="472"/>
      <c r="BH1193" s="472"/>
      <c r="BI1193" s="472"/>
      <c r="BJ1193" s="472"/>
      <c r="BK1193" s="472"/>
      <c r="BL1193" s="472"/>
      <c r="BM1193" s="472"/>
      <c r="BN1193" s="472"/>
      <c r="BO1193" s="472"/>
      <c r="BP1193" s="472"/>
      <c r="BQ1193" s="472"/>
      <c r="BR1193" s="472"/>
      <c r="BS1193" s="472"/>
      <c r="BT1193" s="472"/>
      <c r="BU1193" s="472"/>
    </row>
    <row r="1194" s="211" customFormat="true" ht="15" customHeight="true" x14ac:dyDescent="0.2">
      <c r="BA1194" s="472"/>
      <c r="BB1194" s="238"/>
      <c r="BC1194" s="472"/>
      <c r="BD1194" s="472"/>
      <c r="BE1194" s="472"/>
      <c r="BF1194" s="472"/>
      <c r="BG1194" s="472"/>
      <c r="BH1194" s="472"/>
      <c r="BI1194" s="472"/>
      <c r="BJ1194" s="472"/>
      <c r="BK1194" s="472"/>
      <c r="BL1194" s="472"/>
      <c r="BM1194" s="472"/>
      <c r="BN1194" s="472"/>
      <c r="BO1194" s="472"/>
      <c r="BP1194" s="472"/>
      <c r="BQ1194" s="472"/>
      <c r="BR1194" s="472"/>
      <c r="BS1194" s="472"/>
      <c r="BT1194" s="472"/>
      <c r="BU1194" s="472"/>
    </row>
    <row r="1195" s="211" customFormat="true" ht="15" customHeight="true" x14ac:dyDescent="0.2">
      <c r="BA1195" s="472"/>
      <c r="BB1195" s="238"/>
      <c r="BC1195" s="472"/>
      <c r="BD1195" s="472"/>
      <c r="BE1195" s="472"/>
      <c r="BF1195" s="472"/>
      <c r="BG1195" s="472"/>
      <c r="BH1195" s="472"/>
      <c r="BI1195" s="472"/>
      <c r="BJ1195" s="472"/>
      <c r="BK1195" s="472"/>
      <c r="BL1195" s="472"/>
      <c r="BM1195" s="472"/>
      <c r="BN1195" s="472"/>
      <c r="BO1195" s="472"/>
      <c r="BP1195" s="472"/>
      <c r="BQ1195" s="472"/>
      <c r="BR1195" s="472"/>
      <c r="BS1195" s="472"/>
      <c r="BT1195" s="472"/>
      <c r="BU1195" s="472"/>
    </row>
    <row r="1196" s="211" customFormat="true" ht="15" customHeight="true" x14ac:dyDescent="0.2">
      <c r="BA1196" s="472"/>
      <c r="BB1196" s="238"/>
      <c r="BC1196" s="472"/>
      <c r="BD1196" s="472"/>
      <c r="BE1196" s="472"/>
      <c r="BF1196" s="472"/>
      <c r="BG1196" s="472"/>
      <c r="BH1196" s="472"/>
      <c r="BI1196" s="472"/>
      <c r="BJ1196" s="472"/>
      <c r="BK1196" s="472"/>
      <c r="BL1196" s="472"/>
      <c r="BM1196" s="472"/>
      <c r="BN1196" s="472"/>
      <c r="BO1196" s="472"/>
      <c r="BP1196" s="472"/>
      <c r="BQ1196" s="472"/>
      <c r="BR1196" s="472"/>
      <c r="BS1196" s="472"/>
      <c r="BT1196" s="472"/>
      <c r="BU1196" s="472"/>
    </row>
    <row r="1197" s="211" customFormat="true" ht="15" customHeight="true" x14ac:dyDescent="0.2">
      <c r="BA1197" s="472"/>
      <c r="BB1197" s="238"/>
      <c r="BC1197" s="472"/>
      <c r="BD1197" s="472"/>
      <c r="BE1197" s="472"/>
      <c r="BF1197" s="472"/>
      <c r="BG1197" s="472"/>
      <c r="BH1197" s="472"/>
      <c r="BI1197" s="472"/>
      <c r="BJ1197" s="472"/>
      <c r="BK1197" s="472"/>
      <c r="BL1197" s="472"/>
      <c r="BM1197" s="472"/>
      <c r="BN1197" s="472"/>
      <c r="BO1197" s="472"/>
      <c r="BP1197" s="472"/>
      <c r="BQ1197" s="472"/>
      <c r="BR1197" s="472"/>
      <c r="BS1197" s="472"/>
      <c r="BT1197" s="472"/>
      <c r="BU1197" s="472"/>
    </row>
    <row r="1198" s="211" customFormat="true" ht="15" customHeight="true" x14ac:dyDescent="0.2">
      <c r="BA1198" s="472"/>
      <c r="BB1198" s="238"/>
      <c r="BC1198" s="472"/>
      <c r="BD1198" s="472"/>
      <c r="BE1198" s="472"/>
      <c r="BF1198" s="472"/>
      <c r="BG1198" s="472"/>
      <c r="BH1198" s="472"/>
      <c r="BI1198" s="472"/>
      <c r="BJ1198" s="472"/>
      <c r="BK1198" s="472"/>
      <c r="BL1198" s="472"/>
      <c r="BM1198" s="472"/>
      <c r="BN1198" s="472"/>
      <c r="BO1198" s="472"/>
      <c r="BP1198" s="472"/>
      <c r="BQ1198" s="472"/>
      <c r="BR1198" s="472"/>
      <c r="BS1198" s="472"/>
      <c r="BT1198" s="472"/>
      <c r="BU1198" s="472"/>
    </row>
    <row r="1199" s="211" customFormat="true" ht="15" customHeight="true" x14ac:dyDescent="0.2">
      <c r="BA1199" s="472"/>
      <c r="BB1199" s="238"/>
      <c r="BC1199" s="472"/>
      <c r="BD1199" s="472"/>
      <c r="BE1199" s="472"/>
      <c r="BF1199" s="472"/>
      <c r="BG1199" s="472"/>
      <c r="BH1199" s="472"/>
      <c r="BI1199" s="472"/>
      <c r="BJ1199" s="472"/>
      <c r="BK1199" s="472"/>
      <c r="BL1199" s="472"/>
      <c r="BM1199" s="472"/>
      <c r="BN1199" s="472"/>
      <c r="BO1199" s="472"/>
      <c r="BP1199" s="472"/>
      <c r="BQ1199" s="472"/>
      <c r="BR1199" s="472"/>
      <c r="BS1199" s="472"/>
      <c r="BT1199" s="472"/>
      <c r="BU1199" s="472"/>
    </row>
    <row r="1200" s="211" customFormat="true" ht="15" customHeight="true" x14ac:dyDescent="0.2">
      <c r="BA1200" s="472"/>
      <c r="BB1200" s="238"/>
      <c r="BC1200" s="472"/>
      <c r="BD1200" s="472"/>
      <c r="BE1200" s="472"/>
      <c r="BF1200" s="472"/>
      <c r="BG1200" s="472"/>
      <c r="BH1200" s="472"/>
      <c r="BI1200" s="472"/>
      <c r="BJ1200" s="472"/>
      <c r="BK1200" s="472"/>
      <c r="BL1200" s="472"/>
      <c r="BM1200" s="472"/>
      <c r="BN1200" s="472"/>
      <c r="BO1200" s="472"/>
      <c r="BP1200" s="472"/>
      <c r="BQ1200" s="472"/>
      <c r="BR1200" s="472"/>
      <c r="BS1200" s="472"/>
      <c r="BT1200" s="472"/>
      <c r="BU1200" s="472"/>
    </row>
  </sheetData>
  <mergeCells count="960">
    <mergeCell ref="BA341:BA342"/>
    <mergeCell ref="BA343:BA344"/>
    <mergeCell ref="BA345:BA346"/>
    <mergeCell ref="BA347:BA348"/>
    <mergeCell ref="BA349:BA350"/>
    <mergeCell ref="BA351:BA352"/>
    <mergeCell ref="BA353:BA354"/>
    <mergeCell ref="BA153:BA154"/>
    <mergeCell ref="A108:B108"/>
    <mergeCell ref="A208:B208"/>
    <mergeCell ref="BA261:BA263"/>
    <mergeCell ref="BA264:BA267"/>
    <mergeCell ref="BA268:BA270"/>
    <mergeCell ref="BA271:BA273"/>
    <mergeCell ref="BA274:BA276"/>
    <mergeCell ref="BA277:BA284"/>
    <mergeCell ref="BA151:BA152"/>
    <mergeCell ref="A144:A147"/>
    <mergeCell ref="BA144:BA147"/>
    <mergeCell ref="A148:A150"/>
    <mergeCell ref="BA148:BA150"/>
    <mergeCell ref="A151:A152"/>
    <mergeCell ref="C220:G220"/>
    <mergeCell ref="H220:L220"/>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 ref="BH56:BL56"/>
    <mergeCell ref="BM56:BQ56"/>
    <mergeCell ref="BC120:BG120"/>
    <mergeCell ref="BH120:BL120"/>
    <mergeCell ref="BM120:BQ120"/>
    <mergeCell ref="BA122:BA123"/>
    <mergeCell ref="BA124:BA127"/>
    <mergeCell ref="BA128:BA129"/>
    <mergeCell ref="BC14:BG14"/>
    <mergeCell ref="BH14:BL14"/>
    <mergeCell ref="BM14:BQ14"/>
    <mergeCell ref="BA16:BA17"/>
    <mergeCell ref="BA18:BA21"/>
    <mergeCell ref="BA22:BA23"/>
    <mergeCell ref="BC27:BG27"/>
    <mergeCell ref="BH27:BL27"/>
    <mergeCell ref="BM27:BQ27"/>
    <mergeCell ref="BC133:BG133"/>
    <mergeCell ref="BH133:BL133"/>
    <mergeCell ref="BM133:BQ133"/>
    <mergeCell ref="BA135:BA139"/>
    <mergeCell ref="BA50:BA52"/>
    <mergeCell ref="A53:A55"/>
    <mergeCell ref="BA53:BA55"/>
    <mergeCell ref="A140:A143"/>
    <mergeCell ref="BA140:BA143"/>
    <mergeCell ref="A50:A52"/>
    <mergeCell ref="C56:G56"/>
    <mergeCell ref="H56:L56"/>
    <mergeCell ref="M56:Q56"/>
    <mergeCell ref="A122:A123"/>
    <mergeCell ref="A124:A127"/>
    <mergeCell ref="A128:A129"/>
    <mergeCell ref="A130:A132"/>
    <mergeCell ref="C133:G133"/>
    <mergeCell ref="H133:L133"/>
    <mergeCell ref="A58:A71"/>
    <mergeCell ref="C120:G120"/>
    <mergeCell ref="H120:L120"/>
    <mergeCell ref="M120:Q120"/>
    <mergeCell ref="BC56:BG56"/>
    <mergeCell ref="BA39:BA40"/>
    <mergeCell ref="BA41:BA42"/>
    <mergeCell ref="BA43:BA44"/>
    <mergeCell ref="BA45:BA46"/>
    <mergeCell ref="A47:A49"/>
    <mergeCell ref="BA47:BA49"/>
    <mergeCell ref="BA29:BA30"/>
    <mergeCell ref="A31:A32"/>
    <mergeCell ref="BA31:BA32"/>
    <mergeCell ref="A33:A34"/>
    <mergeCell ref="BA33:BA34"/>
    <mergeCell ref="BA35:BA36"/>
    <mergeCell ref="BA37:BA38"/>
    <mergeCell ref="A39:A40"/>
    <mergeCell ref="A29:A30"/>
    <mergeCell ref="A35:A36"/>
    <mergeCell ref="A37:A38"/>
    <mergeCell ref="A41:A42"/>
    <mergeCell ref="A43:A44"/>
    <mergeCell ref="A45:A46"/>
    <mergeCell ref="C14:G14"/>
    <mergeCell ref="H14:L14"/>
    <mergeCell ref="C27:G27"/>
    <mergeCell ref="H27:L27"/>
    <mergeCell ref="M27:Q27"/>
    <mergeCell ref="M14:Q14"/>
    <mergeCell ref="A16:A17"/>
    <mergeCell ref="A18:A21"/>
    <mergeCell ref="A22:A23"/>
    <mergeCell ref="A24:A26"/>
    <mergeCell ref="M220:Q220"/>
    <mergeCell ref="M133:Q133"/>
    <mergeCell ref="A135:A139"/>
    <mergeCell ref="A153:A165"/>
    <mergeCell ref="A1031:A1033"/>
    <mergeCell ref="C399:F399"/>
    <mergeCell ref="H399:K399"/>
    <mergeCell ref="M399:P399"/>
    <mergeCell ref="C400:E400"/>
    <mergeCell ref="H400:J400"/>
    <mergeCell ref="M400:O400"/>
    <mergeCell ref="A222:A224"/>
    <mergeCell ref="C401:D402"/>
    <mergeCell ref="H401:I402"/>
    <mergeCell ref="M401:N402"/>
    <mergeCell ref="B402:B445"/>
    <mergeCell ref="C403:D403"/>
    <mergeCell ref="H403:I403"/>
    <mergeCell ref="M403:N403"/>
    <mergeCell ref="C404:D404"/>
    <mergeCell ref="H404:I404"/>
    <mergeCell ref="M404:N404"/>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3:D443"/>
    <mergeCell ref="H443:I443"/>
    <mergeCell ref="M443:N443"/>
    <mergeCell ref="C444:D444"/>
    <mergeCell ref="H444:I444"/>
    <mergeCell ref="M444:N444"/>
    <mergeCell ref="C441:D441"/>
    <mergeCell ref="H441:I441"/>
    <mergeCell ref="M441:N441"/>
    <mergeCell ref="C442:D442"/>
    <mergeCell ref="H442:I442"/>
    <mergeCell ref="M442:O442"/>
    <mergeCell ref="C447:D447"/>
    <mergeCell ref="H447:I447"/>
    <mergeCell ref="M447:N447"/>
    <mergeCell ref="C448:D448"/>
    <mergeCell ref="H448:I448"/>
    <mergeCell ref="M448:N448"/>
    <mergeCell ref="C445:D445"/>
    <mergeCell ref="H445:I445"/>
    <mergeCell ref="M445:N445"/>
    <mergeCell ref="C446:E446"/>
    <mergeCell ref="H446:J446"/>
    <mergeCell ref="M446:N446"/>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3:D483"/>
    <mergeCell ref="H483:I483"/>
    <mergeCell ref="M483:N484"/>
    <mergeCell ref="O483:Q483"/>
    <mergeCell ref="C484:D484"/>
    <mergeCell ref="H484:I484"/>
    <mergeCell ref="C481:D481"/>
    <mergeCell ref="H481:I481"/>
    <mergeCell ref="M481:N481"/>
    <mergeCell ref="C482:D482"/>
    <mergeCell ref="H482:I482"/>
    <mergeCell ref="M482:Q482"/>
    <mergeCell ref="C487:D487"/>
    <mergeCell ref="H487:I487"/>
    <mergeCell ref="M487:N487"/>
    <mergeCell ref="C488:D488"/>
    <mergeCell ref="H488:I488"/>
    <mergeCell ref="M488:O488"/>
    <mergeCell ref="C485:D485"/>
    <mergeCell ref="H485:I485"/>
    <mergeCell ref="M485:N485"/>
    <mergeCell ref="C486:D486"/>
    <mergeCell ref="H486:I486"/>
    <mergeCell ref="M486:N486"/>
    <mergeCell ref="M492:N492"/>
    <mergeCell ref="C493:D493"/>
    <mergeCell ref="H493:I493"/>
    <mergeCell ref="M493:N493"/>
    <mergeCell ref="C494:D494"/>
    <mergeCell ref="H494:I494"/>
    <mergeCell ref="M494:N494"/>
    <mergeCell ref="C489:D489"/>
    <mergeCell ref="H489:I489"/>
    <mergeCell ref="M489:N490"/>
    <mergeCell ref="C490:G490"/>
    <mergeCell ref="H490:L490"/>
    <mergeCell ref="C491:D492"/>
    <mergeCell ref="E491:G491"/>
    <mergeCell ref="H491:I492"/>
    <mergeCell ref="J491:L491"/>
    <mergeCell ref="M491:N491"/>
    <mergeCell ref="C497:D498"/>
    <mergeCell ref="H497:I498"/>
    <mergeCell ref="M497:N497"/>
    <mergeCell ref="M498:N498"/>
    <mergeCell ref="C499:D499"/>
    <mergeCell ref="H499:I499"/>
    <mergeCell ref="M499:N499"/>
    <mergeCell ref="C495:D495"/>
    <mergeCell ref="H495:I495"/>
    <mergeCell ref="M495:N495"/>
    <mergeCell ref="C496:E496"/>
    <mergeCell ref="H496:J496"/>
    <mergeCell ref="M496:N496"/>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O529"/>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E541"/>
    <mergeCell ref="H541:J541"/>
    <mergeCell ref="M541:N541"/>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0:D680"/>
    <mergeCell ref="H680:I680"/>
    <mergeCell ref="M680:N680"/>
    <mergeCell ref="C681:D681"/>
    <mergeCell ref="H681:I681"/>
    <mergeCell ref="M681:N681"/>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utton 17">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4994" r:id="rId5"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5" r:id="rId6"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6" r:id="rId7"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7" r:id="rId8"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8" r:id="rId9"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9" r:id="rId10"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5000" r:id="rId11"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1" r:id="rId12"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2" r:id="rId13"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3" r:id="rId14"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4" r:id="rId15"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5" r:id="rId16"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6" r:id="rId17"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7" r:id="rId18"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8" r:id="rId19"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9" r:id="rId20" name="B_Matrix">
              <controlPr defaultSize="0" print="0" autoFill="0" autoPict="0" macro="[0]!GoTo_WATER">
                <anchor moveWithCells="1">
                  <from>
                    <xdr:col>1</xdr:col>
                    <xdr:colOff>228600</xdr:colOff>
                    <xdr:row>398</xdr:row>
                    <xdr:rowOff>85725</xdr:rowOff>
                  </from>
                  <to>
                    <xdr:col>1</xdr:col>
                    <xdr:colOff>1704975</xdr:colOff>
                    <xdr:row>399</xdr:row>
                    <xdr:rowOff>276225</xdr:rowOff>
                  </to>
                </anchor>
              </controlPr>
            </control>
          </mc:Choice>
        </mc:AlternateContent>
        <mc:AlternateContent xmlns:mc="http://schemas.openxmlformats.org/markup-compatibility/2006">
          <mc:Choice Requires="x14">
            <control shapeId="255010" r:id="rId21" name="Button 34">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1" r:id="rId22" name="Button 35">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2" r:id="rId23" name="Button 36">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3" r:id="rId24" name="Button 37">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4" r:id="rId25" name="Button 38">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5" r:id="rId26" name="Button 39">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6" r:id="rId27" name="Button 40">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7" r:id="rId28" name="Button 41">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8" r:id="rId29" name="Button 42">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9" r:id="rId30" name="Button 43">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20" r:id="rId31" name="Button 44">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1" r:id="rId32" name="Button 45">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2" r:id="rId33" name="Button 46">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3" r:id="rId34" name="Button 47">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4" r:id="rId35" name="Button 48">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5" r:id="rId36" name="Button 49">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6" r:id="rId37" name="Button 50">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8" r:id="rId39" name="Button 52">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9" r:id="rId40" name="Button 53">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30" r:id="rId41" name="Button 54">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1" r:id="rId42" name="Button 55">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2" r:id="rId43" name="Button 56">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4" r:id="rId45" name="Button 58">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5" r:id="rId46" name="Button 59">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8" r:id="rId49" name="Button 62">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9" r:id="rId50" name="Button 63">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2" r:id="rId53" name="Button 66">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4" r:id="rId55" name="Button 68">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6A0CA-46CC-475A-8AC5-08CDC3F96C61}">
  <sheetPr codeName="Feuil11"/>
  <dimension ref="A1:CZ1200"/>
  <sheetViews>
    <sheetView showGridLines="false" workbookViewId="0"/>
  </sheetViews>
  <sheetFormatPr defaultColWidth="12.28515625" defaultRowHeight="15" customHeight="true" x14ac:dyDescent="0.2"/>
  <cols>
    <col min="1" max="1" width="31.5703125" style="391" customWidth="true"/>
    <col min="2" max="2" width="41.5703125" style="391" customWidth="true"/>
    <col min="3" max="17" width="10.7109375" style="391" customWidth="true"/>
    <col min="18" max="35" width="12.5703125" style="391" customWidth="true"/>
    <col min="36" max="52" width="12.5703125" style="211" customWidth="true"/>
    <col min="53" max="53" width="31.5703125" style="472" customWidth="true"/>
    <col min="54" max="54" width="41.5703125" style="238" customWidth="true"/>
    <col min="55" max="69" width="9.140625" style="472" customWidth="true"/>
    <col min="70" max="77" width="12.5703125" style="472" customWidth="true"/>
    <col min="78" max="104" width="12.5703125" style="211" customWidth="true"/>
    <col min="105" max="16384" width="12.28515625" style="391"/>
  </cols>
  <sheetData>
    <row r="1" s="111" customFormat="true" ht="18" customHeight="true" x14ac:dyDescent="0.2">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Angola</v>
      </c>
      <c r="B2" s="226"/>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2016</v>
      </c>
      <c r="B3" s="228"/>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94</v>
      </c>
      <c r="B4" s="228"/>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95</v>
      </c>
      <c r="B5" s="228"/>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96</v>
      </c>
      <c r="B6" s="230"/>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132</v>
      </c>
      <c r="B9" s="233" t="str">
        <f>A1025</f>
        <v>DHS16</v>
      </c>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700" t="str">
        <f>B1028</f>
        <v/>
      </c>
      <c r="B10" s="70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700" t="str">
        <f>B1027</f>
        <v/>
      </c>
      <c r="B11" s="702"/>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703"/>
      <c r="B12" s="70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704"/>
      <c r="B13" s="705"/>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697" customFormat="true" ht="15" customHeight="true" x14ac:dyDescent="0.2">
      <c r="A14" s="115" t="s">
        <v>94</v>
      </c>
      <c r="B14" s="208"/>
      <c r="C14" s="2550" t="s">
        <v>113</v>
      </c>
      <c r="D14" s="2551"/>
      <c r="E14" s="2551"/>
      <c r="F14" s="2551"/>
      <c r="G14" s="2552"/>
      <c r="H14" s="2865" t="s">
        <v>38</v>
      </c>
      <c r="I14" s="2866"/>
      <c r="J14" s="2866"/>
      <c r="K14" s="2866"/>
      <c r="L14" s="2867"/>
      <c r="M14" s="2871" t="s">
        <v>37</v>
      </c>
      <c r="N14" s="2872"/>
      <c r="O14" s="2872"/>
      <c r="P14" s="2872"/>
      <c r="Q14" s="2873"/>
      <c r="R14" s="2322" t="s">
        <v>137</v>
      </c>
      <c r="S14" s="2328"/>
      <c r="T14" s="2328"/>
      <c r="U14" s="2328"/>
      <c r="V14" s="2328"/>
      <c r="W14" s="2328"/>
      <c r="X14" s="2328"/>
      <c r="Y14" s="2328"/>
      <c r="Z14" s="2328"/>
      <c r="AA14" s="2328"/>
      <c r="AB14" s="2328"/>
      <c r="AC14" s="2328"/>
      <c r="AD14" s="2328"/>
      <c r="AE14" s="2328"/>
      <c r="AF14" s="2328"/>
      <c r="AG14" s="2328"/>
      <c r="AH14" s="2328"/>
      <c r="AI14" s="2329"/>
      <c r="AJ14" s="2371"/>
      <c r="AK14" s="2371"/>
      <c r="AL14" s="2371"/>
      <c r="AM14" s="2371"/>
      <c r="AN14" s="2371"/>
      <c r="AO14" s="2371"/>
      <c r="AP14" s="2371"/>
      <c r="AQ14" s="2371"/>
      <c r="AR14" s="2371"/>
      <c r="AS14" s="2371"/>
      <c r="AT14" s="2371"/>
      <c r="AU14" s="2371"/>
      <c r="AV14" s="2371"/>
      <c r="AW14" s="2371"/>
      <c r="AX14" s="2371"/>
      <c r="AY14" s="2371"/>
      <c r="AZ14" s="698"/>
      <c r="BA14" s="217" t="s">
        <v>127</v>
      </c>
      <c r="BB14" s="115" t="s">
        <v>94</v>
      </c>
      <c r="BC14" s="2587" t="s">
        <v>113</v>
      </c>
      <c r="BD14" s="2588"/>
      <c r="BE14" s="2588"/>
      <c r="BF14" s="2588"/>
      <c r="BG14" s="2589"/>
      <c r="BH14" s="2590" t="s">
        <v>38</v>
      </c>
      <c r="BI14" s="2588"/>
      <c r="BJ14" s="2588"/>
      <c r="BK14" s="2588"/>
      <c r="BL14" s="2589"/>
      <c r="BM14" s="2590" t="s">
        <v>37</v>
      </c>
      <c r="BN14" s="2588"/>
      <c r="BO14" s="2588"/>
      <c r="BP14" s="2588"/>
      <c r="BQ14" s="2591"/>
      <c r="BR14" s="2043" t="s">
        <v>137</v>
      </c>
      <c r="BS14" s="2044"/>
      <c r="BT14" s="2044"/>
      <c r="BU14" s="2044"/>
      <c r="BV14" s="2044"/>
      <c r="BW14" s="2044"/>
      <c r="BX14" s="2044"/>
      <c r="BY14" s="2045"/>
      <c r="BZ14" s="313"/>
      <c r="CA14" s="313"/>
      <c r="CB14" s="313"/>
      <c r="CC14" s="313"/>
      <c r="CD14" s="313"/>
      <c r="CE14" s="313"/>
      <c r="CF14" s="313"/>
      <c r="CG14" s="313"/>
      <c r="CH14" s="313"/>
      <c r="CI14" s="313"/>
      <c r="CJ14" s="215"/>
      <c r="CK14" s="215"/>
      <c r="CL14" s="215"/>
      <c r="CM14" s="215"/>
      <c r="CN14" s="215"/>
      <c r="CO14" s="215"/>
      <c r="CP14" s="215"/>
      <c r="CQ14" s="215"/>
      <c r="CR14" s="215"/>
      <c r="CS14" s="215"/>
      <c r="CT14" s="215"/>
      <c r="CU14" s="215"/>
      <c r="CV14" s="215"/>
      <c r="CW14" s="215"/>
      <c r="CX14" s="215"/>
      <c r="CY14" s="215"/>
      <c r="CZ14" s="215"/>
    </row>
    <row r="15" s="697" customFormat="true" ht="24" x14ac:dyDescent="0.2">
      <c r="A15" s="182" t="s">
        <v>86</v>
      </c>
      <c r="B15" s="242"/>
      <c r="C15" s="269" t="s">
        <v>0</v>
      </c>
      <c r="D15" s="270" t="s">
        <v>1</v>
      </c>
      <c r="E15" s="270" t="s">
        <v>2</v>
      </c>
      <c r="F15" s="270" t="s">
        <v>3</v>
      </c>
      <c r="G15" s="271" t="s">
        <v>4</v>
      </c>
      <c r="H15" s="1807" t="s">
        <v>0</v>
      </c>
      <c r="I15" s="1767" t="s">
        <v>1</v>
      </c>
      <c r="J15" s="1767" t="s">
        <v>2</v>
      </c>
      <c r="K15" s="1767" t="s">
        <v>3</v>
      </c>
      <c r="L15" s="1768" t="s">
        <v>4</v>
      </c>
      <c r="M15" s="1797" t="s">
        <v>0</v>
      </c>
      <c r="N15" s="1767" t="s">
        <v>1</v>
      </c>
      <c r="O15" s="1767" t="s">
        <v>2</v>
      </c>
      <c r="P15" s="1767" t="s">
        <v>3</v>
      </c>
      <c r="Q15" s="1817" t="s">
        <v>4</v>
      </c>
      <c r="R15" s="1807" t="s">
        <v>317</v>
      </c>
      <c r="S15" s="1767" t="s">
        <v>318</v>
      </c>
      <c r="T15" s="1767" t="s">
        <v>319</v>
      </c>
      <c r="U15" s="1767" t="s">
        <v>320</v>
      </c>
      <c r="V15" s="1767" t="s">
        <v>321</v>
      </c>
      <c r="W15" s="1767" t="s">
        <v>322</v>
      </c>
      <c r="X15" s="1767" t="s">
        <v>323</v>
      </c>
      <c r="Y15" s="1767" t="s">
        <v>324</v>
      </c>
      <c r="Z15" s="1767" t="s">
        <v>325</v>
      </c>
      <c r="AA15" s="1767" t="s">
        <v>326</v>
      </c>
      <c r="AB15" s="1767" t="s">
        <v>231</v>
      </c>
      <c r="AC15" s="1767" t="s">
        <v>327</v>
      </c>
      <c r="AD15" s="1767" t="s">
        <v>328</v>
      </c>
      <c r="AE15" s="1767" t="s">
        <v>329</v>
      </c>
      <c r="AF15" s="1767" t="s">
        <v>330</v>
      </c>
      <c r="AG15" s="1767" t="s">
        <v>331</v>
      </c>
      <c r="AH15" s="1767" t="s">
        <v>332</v>
      </c>
      <c r="AI15" s="1769" t="s">
        <v>333</v>
      </c>
      <c r="AJ15" s="2371"/>
      <c r="AK15" s="2371"/>
      <c r="AL15" s="2371"/>
      <c r="AM15" s="2371"/>
      <c r="AN15" s="2371"/>
      <c r="AO15" s="2371"/>
      <c r="AP15" s="2371"/>
      <c r="AQ15" s="2371"/>
      <c r="AR15" s="2371"/>
      <c r="AS15" s="2371"/>
      <c r="AT15" s="2371"/>
      <c r="AU15" s="2371"/>
      <c r="AV15" s="2371"/>
      <c r="AW15" s="2371"/>
      <c r="AX15" s="2371"/>
      <c r="AY15" s="2371"/>
      <c r="AZ15" s="698"/>
      <c r="BA15" s="192" t="s">
        <v>118</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317</v>
      </c>
      <c r="BS15" s="166" t="s">
        <v>318</v>
      </c>
      <c r="BT15" s="166" t="s">
        <v>319</v>
      </c>
      <c r="BU15" s="166" t="s">
        <v>320</v>
      </c>
      <c r="BV15" s="166" t="s">
        <v>321</v>
      </c>
      <c r="BW15" s="166" t="s">
        <v>322</v>
      </c>
      <c r="BX15" s="166" t="s">
        <v>323</v>
      </c>
      <c r="BY15" s="167" t="s">
        <v>324</v>
      </c>
      <c r="BZ15" s="167" t="s">
        <v>325</v>
      </c>
      <c r="CA15" s="167" t="s">
        <v>326</v>
      </c>
      <c r="CB15" s="167" t="s">
        <v>231</v>
      </c>
      <c r="CC15" s="167" t="s">
        <v>327</v>
      </c>
      <c r="CD15" s="167" t="s">
        <v>328</v>
      </c>
      <c r="CE15" s="167" t="s">
        <v>329</v>
      </c>
      <c r="CF15" s="167" t="s">
        <v>330</v>
      </c>
      <c r="CG15" s="167" t="s">
        <v>331</v>
      </c>
      <c r="CH15" s="167" t="s">
        <v>332</v>
      </c>
      <c r="CI15" s="167" t="s">
        <v>333</v>
      </c>
      <c r="CJ15" s="2159"/>
      <c r="CK15" s="2159"/>
      <c r="CL15" s="2159"/>
      <c r="CM15" s="2159"/>
      <c r="CN15" s="2159"/>
      <c r="CO15" s="2159"/>
      <c r="CP15" s="2159"/>
      <c r="CQ15" s="2159"/>
      <c r="CR15" s="2159"/>
      <c r="CS15" s="2159"/>
      <c r="CT15" s="2159"/>
      <c r="CU15" s="2159"/>
      <c r="CV15" s="2159"/>
      <c r="CW15" s="2159"/>
      <c r="CX15" s="2159"/>
      <c r="CY15" s="2159"/>
      <c r="CZ15" s="2159"/>
    </row>
    <row r="16" s="697" customFormat="true" ht="15" customHeight="true" x14ac:dyDescent="0.2">
      <c r="A16" s="2874" t="s">
        <v>13</v>
      </c>
      <c r="B16" s="1999" t="s">
        <v>14</v>
      </c>
      <c r="C16" s="1842">
        <v>30.869966277693074</v>
      </c>
      <c r="D16" s="1843">
        <v>44.908774416126853</v>
      </c>
      <c r="E16" s="1843">
        <v>79.455499124115249</v>
      </c>
      <c r="F16" s="1843">
        <v>92.969935640776839</v>
      </c>
      <c r="G16" s="1844">
        <v>97.312698650855182</v>
      </c>
      <c r="H16" s="1845">
        <v>67.652143108857814</v>
      </c>
      <c r="I16" s="1843">
        <v>85.619631489816669</v>
      </c>
      <c r="J16" s="1843">
        <v>93.234166662643929</v>
      </c>
      <c r="K16" s="1843">
        <v>94.651904599420163</v>
      </c>
      <c r="L16" s="1846">
        <v>98.446229582275492</v>
      </c>
      <c r="M16" s="1847">
        <v>27.451532111461287</v>
      </c>
      <c r="N16" s="1843">
        <v>30.302568762415412</v>
      </c>
      <c r="O16" s="1843">
        <v>29.757769704455804</v>
      </c>
      <c r="P16" s="1843">
        <v>33.672802537676773</v>
      </c>
      <c r="Q16" s="1844">
        <v>53.674502662485814</v>
      </c>
      <c r="R16" s="1845">
        <v>44.066581099501256</v>
      </c>
      <c r="S16" s="1843">
        <v>63.454900214308211</v>
      </c>
      <c r="T16" s="1843">
        <v>57.49320607440206</v>
      </c>
      <c r="U16" s="1843">
        <v>85.767127005259155</v>
      </c>
      <c r="V16" s="1843">
        <v>56.510166304012678</v>
      </c>
      <c r="W16" s="1843">
        <v>79.006482897253832</v>
      </c>
      <c r="X16" s="1843">
        <v>35.227648234915257</v>
      </c>
      <c r="Y16" s="1843">
        <v>65.588523620036128</v>
      </c>
      <c r="Z16" s="1843">
        <v>56.816824564515379</v>
      </c>
      <c r="AA16" s="1843">
        <v>50.262492756530378</v>
      </c>
      <c r="AB16" s="1843">
        <v>96.048903816468354</v>
      </c>
      <c r="AC16" s="1843">
        <v>56.973569472870665</v>
      </c>
      <c r="AD16" s="1843">
        <v>62.533450321625281</v>
      </c>
      <c r="AE16" s="1843">
        <v>58.831466241680644</v>
      </c>
      <c r="AF16" s="1843">
        <v>46.372034664133977</v>
      </c>
      <c r="AG16" s="1843">
        <v>76.194203294926396</v>
      </c>
      <c r="AH16" s="1843">
        <v>42.571186895119553</v>
      </c>
      <c r="AI16" s="2340">
        <v>69.144415369975746</v>
      </c>
      <c r="AJ16" s="2371"/>
      <c r="AK16" s="2371"/>
      <c r="AL16" s="2371"/>
      <c r="AM16" s="2371"/>
      <c r="AN16" s="2371"/>
      <c r="AO16" s="2371"/>
      <c r="AP16" s="2371"/>
      <c r="AQ16" s="2371"/>
      <c r="AR16" s="2371"/>
      <c r="AS16" s="2371"/>
      <c r="AT16" s="2371"/>
      <c r="AU16" s="2371"/>
      <c r="AV16" s="2371"/>
      <c r="AW16" s="2371"/>
      <c r="AX16" s="2371"/>
      <c r="AY16" s="2371"/>
      <c r="AZ16" s="698"/>
      <c r="BA16" s="2592" t="s">
        <v>13</v>
      </c>
      <c r="BB16" s="147" t="s">
        <v>14</v>
      </c>
      <c r="BC16" s="1197" t="s">
        <v>35</v>
      </c>
      <c r="BD16" s="1217" t="s">
        <v>35</v>
      </c>
      <c r="BE16" s="1217" t="s">
        <v>35</v>
      </c>
      <c r="BF16" s="1217" t="s">
        <v>35</v>
      </c>
      <c r="BG16" s="1238" t="s">
        <v>35</v>
      </c>
      <c r="BH16" s="1259" t="s">
        <v>35</v>
      </c>
      <c r="BI16" s="1217" t="s">
        <v>35</v>
      </c>
      <c r="BJ16" s="1217" t="s">
        <v>35</v>
      </c>
      <c r="BK16" s="1217" t="s">
        <v>35</v>
      </c>
      <c r="BL16" s="1238" t="s">
        <v>35</v>
      </c>
      <c r="BM16" s="1259" t="s">
        <v>35</v>
      </c>
      <c r="BN16" s="1217" t="s">
        <v>35</v>
      </c>
      <c r="BO16" s="1217" t="s">
        <v>35</v>
      </c>
      <c r="BP16" s="1217" t="s">
        <v>35</v>
      </c>
      <c r="BQ16" s="1238" t="s">
        <v>35</v>
      </c>
      <c r="BR16" s="1259" t="s">
        <v>35</v>
      </c>
      <c r="BS16" s="1217" t="s">
        <v>35</v>
      </c>
      <c r="BT16" s="1217" t="s">
        <v>35</v>
      </c>
      <c r="BU16" s="1217" t="s">
        <v>35</v>
      </c>
      <c r="BV16" s="1217" t="s">
        <v>35</v>
      </c>
      <c r="BW16" s="1217" t="s">
        <v>35</v>
      </c>
      <c r="BX16" s="1217" t="s">
        <v>35</v>
      </c>
      <c r="BY16" s="1279" t="s">
        <v>35</v>
      </c>
      <c r="BZ16" s="1279" t="s">
        <v>35</v>
      </c>
      <c r="CA16" s="1279" t="s">
        <v>35</v>
      </c>
      <c r="CB16" s="1279" t="s">
        <v>35</v>
      </c>
      <c r="CC16" s="1279" t="s">
        <v>35</v>
      </c>
      <c r="CD16" s="1279" t="s">
        <v>35</v>
      </c>
      <c r="CE16" s="1279" t="s">
        <v>35</v>
      </c>
      <c r="CF16" s="1279" t="s">
        <v>35</v>
      </c>
      <c r="CG16" s="1279" t="s">
        <v>35</v>
      </c>
      <c r="CH16" s="1279" t="s">
        <v>35</v>
      </c>
      <c r="CI16" s="1279" t="s">
        <v>35</v>
      </c>
      <c r="CJ16" s="2161"/>
      <c r="CK16" s="2161"/>
      <c r="CL16" s="2161"/>
      <c r="CM16" s="2161"/>
      <c r="CN16" s="2161"/>
      <c r="CO16" s="2161"/>
      <c r="CP16" s="2161"/>
      <c r="CQ16" s="2161"/>
      <c r="CR16" s="2161"/>
      <c r="CS16" s="2161"/>
      <c r="CT16" s="2161"/>
      <c r="CU16" s="2161"/>
      <c r="CV16" s="2161"/>
      <c r="CW16" s="2161"/>
      <c r="CX16" s="2161"/>
      <c r="CY16" s="2161"/>
      <c r="CZ16" s="2161"/>
    </row>
    <row r="17" s="697" customFormat="true" ht="15" customHeight="true" x14ac:dyDescent="0.2">
      <c r="A17" s="2875"/>
      <c r="B17" s="2000" t="s">
        <v>51</v>
      </c>
      <c r="C17" s="1848">
        <v>69.130033722306706</v>
      </c>
      <c r="D17" s="1849">
        <v>55.091225583873126</v>
      </c>
      <c r="E17" s="1849">
        <v>20.544500875884751</v>
      </c>
      <c r="F17" s="1849">
        <v>7.0300643592231742</v>
      </c>
      <c r="G17" s="1850">
        <v>2.6873013491448265</v>
      </c>
      <c r="H17" s="1851">
        <v>32.347856891141838</v>
      </c>
      <c r="I17" s="1849">
        <v>14.380368510183217</v>
      </c>
      <c r="J17" s="1849">
        <v>6.7658333373561375</v>
      </c>
      <c r="K17" s="1849">
        <v>5.3480954005799486</v>
      </c>
      <c r="L17" s="1852">
        <v>1.5537704177244367</v>
      </c>
      <c r="M17" s="1853">
        <v>72.548467888538624</v>
      </c>
      <c r="N17" s="1849">
        <v>69.697431237584496</v>
      </c>
      <c r="O17" s="1849">
        <v>70.242230295544147</v>
      </c>
      <c r="P17" s="1849">
        <v>66.327197462323412</v>
      </c>
      <c r="Q17" s="1850">
        <v>46.325497337514363</v>
      </c>
      <c r="R17" s="1851">
        <v>55.933418900498687</v>
      </c>
      <c r="S17" s="1849">
        <v>36.54509978569164</v>
      </c>
      <c r="T17" s="1849">
        <v>42.506793925597854</v>
      </c>
      <c r="U17" s="1849">
        <v>14.23287299474077</v>
      </c>
      <c r="V17" s="1849">
        <v>43.489833695987024</v>
      </c>
      <c r="W17" s="1849">
        <v>20.993517102746058</v>
      </c>
      <c r="X17" s="1849">
        <v>64.772351765084707</v>
      </c>
      <c r="Y17" s="1849">
        <v>34.411476379963794</v>
      </c>
      <c r="Z17" s="1849">
        <v>43.183175435484813</v>
      </c>
      <c r="AA17" s="1849">
        <v>49.737507243469807</v>
      </c>
      <c r="AB17" s="1849">
        <v>3.9510961835316785</v>
      </c>
      <c r="AC17" s="1849">
        <v>43.026430527129449</v>
      </c>
      <c r="AD17" s="1849">
        <v>37.466549678374825</v>
      </c>
      <c r="AE17" s="1849">
        <v>41.168533758319164</v>
      </c>
      <c r="AF17" s="1849">
        <v>53.627965335866115</v>
      </c>
      <c r="AG17" s="1849">
        <v>23.805796705073568</v>
      </c>
      <c r="AH17" s="1849">
        <v>57.428813104880128</v>
      </c>
      <c r="AI17" s="2341">
        <v>30.855584630024286</v>
      </c>
      <c r="AJ17" s="2371"/>
      <c r="AK17" s="2371"/>
      <c r="AL17" s="2371"/>
      <c r="AM17" s="2371"/>
      <c r="AN17" s="2371"/>
      <c r="AO17" s="2371"/>
      <c r="AP17" s="2371"/>
      <c r="AQ17" s="2371"/>
      <c r="AR17" s="2371"/>
      <c r="AS17" s="2371"/>
      <c r="AT17" s="2371"/>
      <c r="AU17" s="2371"/>
      <c r="AV17" s="2371"/>
      <c r="AW17" s="2371"/>
      <c r="AX17" s="2371"/>
      <c r="AY17" s="2371"/>
      <c r="AZ17" s="698"/>
      <c r="BA17" s="2593"/>
      <c r="BB17" s="148" t="s">
        <v>51</v>
      </c>
      <c r="BC17" s="1198" t="s">
        <v>35</v>
      </c>
      <c r="BD17" s="1218" t="s">
        <v>35</v>
      </c>
      <c r="BE17" s="1218" t="s">
        <v>35</v>
      </c>
      <c r="BF17" s="1218" t="s">
        <v>35</v>
      </c>
      <c r="BG17" s="1239" t="s">
        <v>35</v>
      </c>
      <c r="BH17" s="1260" t="s">
        <v>35</v>
      </c>
      <c r="BI17" s="1218" t="s">
        <v>35</v>
      </c>
      <c r="BJ17" s="1218" t="s">
        <v>35</v>
      </c>
      <c r="BK17" s="1218" t="s">
        <v>35</v>
      </c>
      <c r="BL17" s="1239" t="s">
        <v>35</v>
      </c>
      <c r="BM17" s="1260" t="s">
        <v>35</v>
      </c>
      <c r="BN17" s="1218" t="s">
        <v>35</v>
      </c>
      <c r="BO17" s="1218" t="s">
        <v>35</v>
      </c>
      <c r="BP17" s="1218" t="s">
        <v>35</v>
      </c>
      <c r="BQ17" s="1239" t="s">
        <v>35</v>
      </c>
      <c r="BR17" s="1260" t="s">
        <v>35</v>
      </c>
      <c r="BS17" s="1218" t="s">
        <v>35</v>
      </c>
      <c r="BT17" s="1218" t="s">
        <v>35</v>
      </c>
      <c r="BU17" s="1218" t="s">
        <v>35</v>
      </c>
      <c r="BV17" s="1218" t="s">
        <v>35</v>
      </c>
      <c r="BW17" s="1218" t="s">
        <v>35</v>
      </c>
      <c r="BX17" s="1218" t="s">
        <v>35</v>
      </c>
      <c r="BY17" s="1280" t="s">
        <v>35</v>
      </c>
      <c r="BZ17" s="1280" t="s">
        <v>35</v>
      </c>
      <c r="CA17" s="1280" t="s">
        <v>35</v>
      </c>
      <c r="CB17" s="1280" t="s">
        <v>35</v>
      </c>
      <c r="CC17" s="1280" t="s">
        <v>35</v>
      </c>
      <c r="CD17" s="1280" t="s">
        <v>35</v>
      </c>
      <c r="CE17" s="1280" t="s">
        <v>35</v>
      </c>
      <c r="CF17" s="1280" t="s">
        <v>35</v>
      </c>
      <c r="CG17" s="1280" t="s">
        <v>35</v>
      </c>
      <c r="CH17" s="1280" t="s">
        <v>35</v>
      </c>
      <c r="CI17" s="1280" t="s">
        <v>35</v>
      </c>
      <c r="CJ17" s="2163"/>
      <c r="CK17" s="2163"/>
      <c r="CL17" s="2163"/>
      <c r="CM17" s="2163"/>
      <c r="CN17" s="2163"/>
      <c r="CO17" s="2163"/>
      <c r="CP17" s="2163"/>
      <c r="CQ17" s="2163"/>
      <c r="CR17" s="2163"/>
      <c r="CS17" s="2163"/>
      <c r="CT17" s="2163"/>
      <c r="CU17" s="2163"/>
      <c r="CV17" s="2163"/>
      <c r="CW17" s="2163"/>
      <c r="CX17" s="2163"/>
      <c r="CY17" s="2163"/>
      <c r="CZ17" s="2163"/>
    </row>
    <row r="18" s="697" customFormat="true" ht="15" customHeight="true" x14ac:dyDescent="0.2">
      <c r="A18" s="2875" t="s">
        <v>59</v>
      </c>
      <c r="B18" s="2000" t="s">
        <v>15</v>
      </c>
      <c r="C18" s="1848">
        <v>20.801068730356867</v>
      </c>
      <c r="D18" s="1849">
        <v>36.049187988673644</v>
      </c>
      <c r="E18" s="1849">
        <v>70.365044349970816</v>
      </c>
      <c r="F18" s="1849">
        <v>85.032244964471218</v>
      </c>
      <c r="G18" s="1850">
        <v>89.208107600794506</v>
      </c>
      <c r="H18" s="1851">
        <v>56.792281380558798</v>
      </c>
      <c r="I18" s="1849">
        <v>77.065908492436691</v>
      </c>
      <c r="J18" s="1849">
        <v>85.703562874060935</v>
      </c>
      <c r="K18" s="1849">
        <v>86.376142882694424</v>
      </c>
      <c r="L18" s="1852">
        <v>90.837804932669926</v>
      </c>
      <c r="M18" s="1853">
        <v>16.199646803206143</v>
      </c>
      <c r="N18" s="1849">
        <v>21.222428578039793</v>
      </c>
      <c r="O18" s="1849">
        <v>21.604932609394865</v>
      </c>
      <c r="P18" s="1849">
        <v>25.329850392408865</v>
      </c>
      <c r="Q18" s="1850">
        <v>44.755635638673873</v>
      </c>
      <c r="R18" s="1851">
        <v>38.611207739727845</v>
      </c>
      <c r="S18" s="1849">
        <v>58.411459872338767</v>
      </c>
      <c r="T18" s="1849">
        <v>49.869368772430164</v>
      </c>
      <c r="U18" s="1849">
        <v>77.938794164274299</v>
      </c>
      <c r="V18" s="1849">
        <v>54.915724705962809</v>
      </c>
      <c r="W18" s="1849">
        <v>59.163703894302742</v>
      </c>
      <c r="X18" s="1849">
        <v>30.901071139878098</v>
      </c>
      <c r="Y18" s="1849">
        <v>31.395119472550743</v>
      </c>
      <c r="Z18" s="1849">
        <v>52.654255423361462</v>
      </c>
      <c r="AA18" s="1849">
        <v>43.108949372351013</v>
      </c>
      <c r="AB18" s="1849">
        <v>86.937439718403539</v>
      </c>
      <c r="AC18" s="1849">
        <v>46.784212731511268</v>
      </c>
      <c r="AD18" s="1849">
        <v>48.674325630233973</v>
      </c>
      <c r="AE18" s="1849">
        <v>56.128190702922844</v>
      </c>
      <c r="AF18" s="1849">
        <v>35.66251893358276</v>
      </c>
      <c r="AG18" s="1849">
        <v>69.768559307668497</v>
      </c>
      <c r="AH18" s="1849">
        <v>28.350896531775589</v>
      </c>
      <c r="AI18" s="2341">
        <v>58.970237337868824</v>
      </c>
      <c r="AJ18" s="2371"/>
      <c r="AK18" s="2371"/>
      <c r="AL18" s="2371"/>
      <c r="AM18" s="2371"/>
      <c r="AN18" s="2371"/>
      <c r="AO18" s="2371"/>
      <c r="AP18" s="2371"/>
      <c r="AQ18" s="2371"/>
      <c r="AR18" s="2371"/>
      <c r="AS18" s="2371"/>
      <c r="AT18" s="2371"/>
      <c r="AU18" s="2371"/>
      <c r="AV18" s="2371"/>
      <c r="AW18" s="2371"/>
      <c r="AX18" s="2371"/>
      <c r="AY18" s="2371"/>
      <c r="AZ18" s="698"/>
      <c r="BA18" s="2593" t="s">
        <v>59</v>
      </c>
      <c r="BB18" s="148" t="s">
        <v>15</v>
      </c>
      <c r="BC18" s="1198" t="s">
        <v>35</v>
      </c>
      <c r="BD18" s="1218" t="s">
        <v>35</v>
      </c>
      <c r="BE18" s="1218" t="s">
        <v>35</v>
      </c>
      <c r="BF18" s="1218" t="s">
        <v>35</v>
      </c>
      <c r="BG18" s="1239" t="s">
        <v>35</v>
      </c>
      <c r="BH18" s="1260" t="s">
        <v>35</v>
      </c>
      <c r="BI18" s="1218" t="s">
        <v>35</v>
      </c>
      <c r="BJ18" s="1218" t="s">
        <v>35</v>
      </c>
      <c r="BK18" s="1218" t="s">
        <v>35</v>
      </c>
      <c r="BL18" s="1239" t="s">
        <v>35</v>
      </c>
      <c r="BM18" s="1260" t="s">
        <v>35</v>
      </c>
      <c r="BN18" s="1218" t="s">
        <v>35</v>
      </c>
      <c r="BO18" s="1218" t="s">
        <v>35</v>
      </c>
      <c r="BP18" s="1218" t="s">
        <v>35</v>
      </c>
      <c r="BQ18" s="1239" t="s">
        <v>35</v>
      </c>
      <c r="BR18" s="1260" t="s">
        <v>35</v>
      </c>
      <c r="BS18" s="1218" t="s">
        <v>35</v>
      </c>
      <c r="BT18" s="1218" t="s">
        <v>35</v>
      </c>
      <c r="BU18" s="1218" t="s">
        <v>35</v>
      </c>
      <c r="BV18" s="1218" t="s">
        <v>35</v>
      </c>
      <c r="BW18" s="1218" t="s">
        <v>35</v>
      </c>
      <c r="BX18" s="1218" t="s">
        <v>35</v>
      </c>
      <c r="BY18" s="1280" t="s">
        <v>35</v>
      </c>
      <c r="BZ18" s="1280" t="s">
        <v>35</v>
      </c>
      <c r="CA18" s="1280" t="s">
        <v>35</v>
      </c>
      <c r="CB18" s="1280" t="s">
        <v>35</v>
      </c>
      <c r="CC18" s="1280" t="s">
        <v>35</v>
      </c>
      <c r="CD18" s="1280" t="s">
        <v>35</v>
      </c>
      <c r="CE18" s="1280" t="s">
        <v>35</v>
      </c>
      <c r="CF18" s="1280" t="s">
        <v>35</v>
      </c>
      <c r="CG18" s="1280" t="s">
        <v>35</v>
      </c>
      <c r="CH18" s="1280" t="s">
        <v>35</v>
      </c>
      <c r="CI18" s="1280" t="s">
        <v>35</v>
      </c>
      <c r="CJ18" s="2163"/>
      <c r="CK18" s="2163"/>
      <c r="CL18" s="2163"/>
      <c r="CM18" s="2163"/>
      <c r="CN18" s="2163"/>
      <c r="CO18" s="2163"/>
      <c r="CP18" s="2163"/>
      <c r="CQ18" s="2163"/>
      <c r="CR18" s="2163"/>
      <c r="CS18" s="2163"/>
      <c r="CT18" s="2163"/>
      <c r="CU18" s="2163"/>
      <c r="CV18" s="2163"/>
      <c r="CW18" s="2163"/>
      <c r="CX18" s="2163"/>
      <c r="CY18" s="2163"/>
      <c r="CZ18" s="2163"/>
    </row>
    <row r="19" s="697" customFormat="true" ht="15" customHeight="true" x14ac:dyDescent="0.2">
      <c r="A19" s="2875"/>
      <c r="B19" s="2000" t="s">
        <v>16</v>
      </c>
      <c r="C19" s="1848">
        <v>9.0923138893821527</v>
      </c>
      <c r="D19" s="1849">
        <v>7.3839325964898812</v>
      </c>
      <c r="E19" s="1849">
        <v>8.6049530739551727</v>
      </c>
      <c r="F19" s="1849">
        <v>7.7849249594914021</v>
      </c>
      <c r="G19" s="1850">
        <v>7.9996184265207475</v>
      </c>
      <c r="H19" s="1851">
        <v>9.4014426410663816</v>
      </c>
      <c r="I19" s="1849">
        <v>8.1867721294709632</v>
      </c>
      <c r="J19" s="1849">
        <v>7.3743044026937152</v>
      </c>
      <c r="K19" s="1849">
        <v>8.1543538565779983</v>
      </c>
      <c r="L19" s="1852">
        <v>7.5479828285840931</v>
      </c>
      <c r="M19" s="1853">
        <v>10.396957073988137</v>
      </c>
      <c r="N19" s="1849">
        <v>8.2786492331806532</v>
      </c>
      <c r="O19" s="1849">
        <v>7.2800480802541108</v>
      </c>
      <c r="P19" s="1849">
        <v>7.4970520651114274</v>
      </c>
      <c r="Q19" s="1850">
        <v>7.8394351463012306</v>
      </c>
      <c r="R19" s="1851">
        <v>4.8774974700959293</v>
      </c>
      <c r="S19" s="1849">
        <v>4.8922752357844388</v>
      </c>
      <c r="T19" s="1849">
        <v>4.593238931467484</v>
      </c>
      <c r="U19" s="1849">
        <v>7.5216963677370376</v>
      </c>
      <c r="V19" s="1849">
        <v>1.4430226944446938</v>
      </c>
      <c r="W19" s="1849">
        <v>19.31581857389018</v>
      </c>
      <c r="X19" s="1849">
        <v>3.8510453235948745</v>
      </c>
      <c r="Y19" s="1849">
        <v>33.576178509823755</v>
      </c>
      <c r="Z19" s="1849">
        <v>2.7033325882477479</v>
      </c>
      <c r="AA19" s="1849">
        <v>6.7950887204121919</v>
      </c>
      <c r="AB19" s="1849">
        <v>8.9921350967441906</v>
      </c>
      <c r="AC19" s="1849">
        <v>9.2655297906166929</v>
      </c>
      <c r="AD19" s="1849">
        <v>12.495122709500148</v>
      </c>
      <c r="AE19" s="1849">
        <v>2.2873643515971103</v>
      </c>
      <c r="AF19" s="1849">
        <v>6.4840239577817549</v>
      </c>
      <c r="AG19" s="1849">
        <v>5.6835482035579057</v>
      </c>
      <c r="AH19" s="1849">
        <v>12.193816104138905</v>
      </c>
      <c r="AI19" s="2341">
        <v>9.6328124150868408</v>
      </c>
      <c r="AJ19" s="2371"/>
      <c r="AK19" s="2371"/>
      <c r="AL19" s="2371"/>
      <c r="AM19" s="2371"/>
      <c r="AN19" s="2371"/>
      <c r="AO19" s="2371"/>
      <c r="AP19" s="2371"/>
      <c r="AQ19" s="2371"/>
      <c r="AR19" s="2371"/>
      <c r="AS19" s="2371"/>
      <c r="AT19" s="2371"/>
      <c r="AU19" s="2371"/>
      <c r="AV19" s="2371"/>
      <c r="AW19" s="2371"/>
      <c r="AX19" s="2371"/>
      <c r="AY19" s="2371"/>
      <c r="AZ19" s="698"/>
      <c r="BA19" s="2593"/>
      <c r="BB19" s="148" t="s">
        <v>16</v>
      </c>
      <c r="BC19" s="1198" t="s">
        <v>35</v>
      </c>
      <c r="BD19" s="1218" t="s">
        <v>35</v>
      </c>
      <c r="BE19" s="1218" t="s">
        <v>35</v>
      </c>
      <c r="BF19" s="1218" t="s">
        <v>35</v>
      </c>
      <c r="BG19" s="1239" t="s">
        <v>35</v>
      </c>
      <c r="BH19" s="1260" t="s">
        <v>35</v>
      </c>
      <c r="BI19" s="1218" t="s">
        <v>35</v>
      </c>
      <c r="BJ19" s="1218" t="s">
        <v>35</v>
      </c>
      <c r="BK19" s="1218" t="s">
        <v>35</v>
      </c>
      <c r="BL19" s="1239" t="s">
        <v>35</v>
      </c>
      <c r="BM19" s="1260" t="s">
        <v>35</v>
      </c>
      <c r="BN19" s="1218" t="s">
        <v>35</v>
      </c>
      <c r="BO19" s="1218" t="s">
        <v>35</v>
      </c>
      <c r="BP19" s="1218" t="s">
        <v>35</v>
      </c>
      <c r="BQ19" s="1239" t="s">
        <v>35</v>
      </c>
      <c r="BR19" s="1260" t="s">
        <v>35</v>
      </c>
      <c r="BS19" s="1218" t="s">
        <v>35</v>
      </c>
      <c r="BT19" s="1218" t="s">
        <v>35</v>
      </c>
      <c r="BU19" s="1218" t="s">
        <v>35</v>
      </c>
      <c r="BV19" s="1218" t="s">
        <v>35</v>
      </c>
      <c r="BW19" s="1218" t="s">
        <v>35</v>
      </c>
      <c r="BX19" s="1218" t="s">
        <v>35</v>
      </c>
      <c r="BY19" s="1280" t="s">
        <v>35</v>
      </c>
      <c r="BZ19" s="1280" t="s">
        <v>35</v>
      </c>
      <c r="CA19" s="1280" t="s">
        <v>35</v>
      </c>
      <c r="CB19" s="1280" t="s">
        <v>35</v>
      </c>
      <c r="CC19" s="1280" t="s">
        <v>35</v>
      </c>
      <c r="CD19" s="1280" t="s">
        <v>35</v>
      </c>
      <c r="CE19" s="1280" t="s">
        <v>35</v>
      </c>
      <c r="CF19" s="1280" t="s">
        <v>35</v>
      </c>
      <c r="CG19" s="1280" t="s">
        <v>35</v>
      </c>
      <c r="CH19" s="1280" t="s">
        <v>35</v>
      </c>
      <c r="CI19" s="1280" t="s">
        <v>35</v>
      </c>
      <c r="CJ19" s="2163"/>
      <c r="CK19" s="2163"/>
      <c r="CL19" s="2163"/>
      <c r="CM19" s="2163"/>
      <c r="CN19" s="2163"/>
      <c r="CO19" s="2163"/>
      <c r="CP19" s="2163"/>
      <c r="CQ19" s="2163"/>
      <c r="CR19" s="2163"/>
      <c r="CS19" s="2163"/>
      <c r="CT19" s="2163"/>
      <c r="CU19" s="2163"/>
      <c r="CV19" s="2163"/>
      <c r="CW19" s="2163"/>
      <c r="CX19" s="2163"/>
      <c r="CY19" s="2163"/>
      <c r="CZ19" s="2163"/>
    </row>
    <row r="20" s="697" customFormat="true" ht="15" customHeight="true" x14ac:dyDescent="0.2">
      <c r="A20" s="2875"/>
      <c r="B20" s="2000" t="s">
        <v>22</v>
      </c>
      <c r="C20" s="1848">
        <v>26.248445082126675</v>
      </c>
      <c r="D20" s="1849">
        <v>27.181958635654084</v>
      </c>
      <c r="E20" s="1849">
        <v>13.342306209481572</v>
      </c>
      <c r="F20" s="1849">
        <v>5.4589612885186005</v>
      </c>
      <c r="G20" s="1850">
        <v>2.3691111553185418</v>
      </c>
      <c r="H20" s="1851">
        <v>18.760151081802181</v>
      </c>
      <c r="I20" s="1849">
        <v>11.219247995864444</v>
      </c>
      <c r="J20" s="1849">
        <v>5.5273560486868059</v>
      </c>
      <c r="K20" s="1849">
        <v>4.6815055499023428</v>
      </c>
      <c r="L20" s="1852">
        <v>1.3834354519153231</v>
      </c>
      <c r="M20" s="1853">
        <v>28.592497891681106</v>
      </c>
      <c r="N20" s="1849">
        <v>24.022215448293498</v>
      </c>
      <c r="O20" s="1849">
        <v>29.737727484348316</v>
      </c>
      <c r="P20" s="1849">
        <v>31.389047629751644</v>
      </c>
      <c r="Q20" s="1850">
        <v>20.605387927659926</v>
      </c>
      <c r="R20" s="1851">
        <v>24.679372759041595</v>
      </c>
      <c r="S20" s="1849">
        <v>13.116490572857591</v>
      </c>
      <c r="T20" s="1849">
        <v>23.678213002951164</v>
      </c>
      <c r="U20" s="1849">
        <v>2.984825391782985</v>
      </c>
      <c r="V20" s="1849">
        <v>16.030966362857168</v>
      </c>
      <c r="W20" s="1849">
        <v>12.27442166854105</v>
      </c>
      <c r="X20" s="1849">
        <v>27.444728312527911</v>
      </c>
      <c r="Y20" s="1849">
        <v>24.370235695748516</v>
      </c>
      <c r="Z20" s="1849">
        <v>20.293348083412084</v>
      </c>
      <c r="AA20" s="1849">
        <v>18.800398823460171</v>
      </c>
      <c r="AB20" s="1849">
        <v>4.0704251848525388</v>
      </c>
      <c r="AC20" s="1849">
        <v>14.360336081391607</v>
      </c>
      <c r="AD20" s="1849">
        <v>1.9387241658429575</v>
      </c>
      <c r="AE20" s="1849">
        <v>26.138710348379878</v>
      </c>
      <c r="AF20" s="1849">
        <v>15.09272787518762</v>
      </c>
      <c r="AG20" s="1849">
        <v>4.8017627873205289</v>
      </c>
      <c r="AH20" s="1849">
        <v>36.626341775591662</v>
      </c>
      <c r="AI20" s="2341">
        <v>26.58086090404786</v>
      </c>
      <c r="AJ20" s="2371"/>
      <c r="AK20" s="2371"/>
      <c r="AL20" s="2371"/>
      <c r="AM20" s="2371"/>
      <c r="AN20" s="2371"/>
      <c r="AO20" s="2371"/>
      <c r="AP20" s="2371"/>
      <c r="AQ20" s="2371"/>
      <c r="AR20" s="2371"/>
      <c r="AS20" s="2371"/>
      <c r="AT20" s="2371"/>
      <c r="AU20" s="2371"/>
      <c r="AV20" s="2371"/>
      <c r="AW20" s="2371"/>
      <c r="AX20" s="2371"/>
      <c r="AY20" s="2371"/>
      <c r="AZ20" s="698"/>
      <c r="BA20" s="2593"/>
      <c r="BB20" s="148" t="s">
        <v>22</v>
      </c>
      <c r="BC20" s="1198" t="s">
        <v>35</v>
      </c>
      <c r="BD20" s="1218" t="s">
        <v>35</v>
      </c>
      <c r="BE20" s="1218" t="s">
        <v>35</v>
      </c>
      <c r="BF20" s="1218" t="s">
        <v>35</v>
      </c>
      <c r="BG20" s="1239" t="s">
        <v>35</v>
      </c>
      <c r="BH20" s="1260" t="s">
        <v>35</v>
      </c>
      <c r="BI20" s="1218" t="s">
        <v>35</v>
      </c>
      <c r="BJ20" s="1218" t="s">
        <v>35</v>
      </c>
      <c r="BK20" s="1218" t="s">
        <v>35</v>
      </c>
      <c r="BL20" s="1239" t="s">
        <v>35</v>
      </c>
      <c r="BM20" s="1260" t="s">
        <v>35</v>
      </c>
      <c r="BN20" s="1218" t="s">
        <v>35</v>
      </c>
      <c r="BO20" s="1218" t="s">
        <v>35</v>
      </c>
      <c r="BP20" s="1218" t="s">
        <v>35</v>
      </c>
      <c r="BQ20" s="1239" t="s">
        <v>35</v>
      </c>
      <c r="BR20" s="1260" t="s">
        <v>35</v>
      </c>
      <c r="BS20" s="1218" t="s">
        <v>35</v>
      </c>
      <c r="BT20" s="1218" t="s">
        <v>35</v>
      </c>
      <c r="BU20" s="1218" t="s">
        <v>35</v>
      </c>
      <c r="BV20" s="1218" t="s">
        <v>35</v>
      </c>
      <c r="BW20" s="1218" t="s">
        <v>35</v>
      </c>
      <c r="BX20" s="1218" t="s">
        <v>35</v>
      </c>
      <c r="BY20" s="1280" t="s">
        <v>35</v>
      </c>
      <c r="BZ20" s="1280" t="s">
        <v>35</v>
      </c>
      <c r="CA20" s="1280" t="s">
        <v>35</v>
      </c>
      <c r="CB20" s="1280" t="s">
        <v>35</v>
      </c>
      <c r="CC20" s="1280" t="s">
        <v>35</v>
      </c>
      <c r="CD20" s="1280" t="s">
        <v>35</v>
      </c>
      <c r="CE20" s="1280" t="s">
        <v>35</v>
      </c>
      <c r="CF20" s="1280" t="s">
        <v>35</v>
      </c>
      <c r="CG20" s="1280" t="s">
        <v>35</v>
      </c>
      <c r="CH20" s="1280" t="s">
        <v>35</v>
      </c>
      <c r="CI20" s="1280" t="s">
        <v>35</v>
      </c>
      <c r="CJ20" s="2163"/>
      <c r="CK20" s="2163"/>
      <c r="CL20" s="2163"/>
      <c r="CM20" s="2163"/>
      <c r="CN20" s="2163"/>
      <c r="CO20" s="2163"/>
      <c r="CP20" s="2163"/>
      <c r="CQ20" s="2163"/>
      <c r="CR20" s="2163"/>
      <c r="CS20" s="2163"/>
      <c r="CT20" s="2163"/>
      <c r="CU20" s="2163"/>
      <c r="CV20" s="2163"/>
      <c r="CW20" s="2163"/>
      <c r="CX20" s="2163"/>
      <c r="CY20" s="2163"/>
      <c r="CZ20" s="2163"/>
    </row>
    <row r="21" s="697" customFormat="true" ht="15" customHeight="true" x14ac:dyDescent="0.2">
      <c r="A21" s="2875"/>
      <c r="B21" s="2000" t="s">
        <v>17</v>
      </c>
      <c r="C21" s="1848">
        <v>43.858172298134235</v>
      </c>
      <c r="D21" s="1849">
        <v>29.384920779182629</v>
      </c>
      <c r="E21" s="1849">
        <v>7.6876963665924389</v>
      </c>
      <c r="F21" s="1849">
        <v>1.7238687875188377</v>
      </c>
      <c r="G21" s="1850">
        <v>0.42316281736615613</v>
      </c>
      <c r="H21" s="1851">
        <v>15.046124896572376</v>
      </c>
      <c r="I21" s="1849">
        <v>3.5280713822277368</v>
      </c>
      <c r="J21" s="1849">
        <v>1.3947766745586794</v>
      </c>
      <c r="K21" s="1849">
        <v>0.7879977108253805</v>
      </c>
      <c r="L21" s="1852">
        <v>0.23077678683063074</v>
      </c>
      <c r="M21" s="1853">
        <v>44.810898231124611</v>
      </c>
      <c r="N21" s="1849">
        <v>46.476706740485909</v>
      </c>
      <c r="O21" s="1849">
        <v>41.377291826002647</v>
      </c>
      <c r="P21" s="1849">
        <v>35.784049912728157</v>
      </c>
      <c r="Q21" s="1850">
        <v>26.79954128736507</v>
      </c>
      <c r="R21" s="1851">
        <v>31.831922031134507</v>
      </c>
      <c r="S21" s="1849">
        <v>23.579774319019091</v>
      </c>
      <c r="T21" s="1849">
        <v>21.859179293151193</v>
      </c>
      <c r="U21" s="1849">
        <v>11.554684076205525</v>
      </c>
      <c r="V21" s="1849">
        <v>27.610286236735078</v>
      </c>
      <c r="W21" s="1849">
        <v>9.2460558632659637</v>
      </c>
      <c r="X21" s="1849">
        <v>37.803155223999141</v>
      </c>
      <c r="Y21" s="1849">
        <v>10.658466321876933</v>
      </c>
      <c r="Z21" s="1849">
        <v>24.349063904979008</v>
      </c>
      <c r="AA21" s="1849">
        <v>31.295563083776738</v>
      </c>
      <c r="AB21" s="1849">
        <v>0</v>
      </c>
      <c r="AC21" s="1849">
        <v>29.589921396480573</v>
      </c>
      <c r="AD21" s="1849">
        <v>36.891827494422962</v>
      </c>
      <c r="AE21" s="1849">
        <v>15.445734597099953</v>
      </c>
      <c r="AF21" s="1849">
        <v>42.760729233448004</v>
      </c>
      <c r="AG21" s="1849">
        <v>19.746129701453075</v>
      </c>
      <c r="AH21" s="1849">
        <v>22.828945588493603</v>
      </c>
      <c r="AI21" s="2341">
        <v>4.8160893429965466</v>
      </c>
      <c r="AJ21" s="2371"/>
      <c r="AK21" s="2371"/>
      <c r="AL21" s="2371"/>
      <c r="AM21" s="2371"/>
      <c r="AN21" s="2371"/>
      <c r="AO21" s="2371"/>
      <c r="AP21" s="2371"/>
      <c r="AQ21" s="2371"/>
      <c r="AR21" s="2371"/>
      <c r="AS21" s="2371"/>
      <c r="AT21" s="2371"/>
      <c r="AU21" s="2371"/>
      <c r="AV21" s="2371"/>
      <c r="AW21" s="2371"/>
      <c r="AX21" s="2371"/>
      <c r="AY21" s="2371"/>
      <c r="AZ21" s="698"/>
      <c r="BA21" s="2593"/>
      <c r="BB21" s="148" t="s">
        <v>17</v>
      </c>
      <c r="BC21" s="1198" t="s">
        <v>35</v>
      </c>
      <c r="BD21" s="1218" t="s">
        <v>35</v>
      </c>
      <c r="BE21" s="1218" t="s">
        <v>35</v>
      </c>
      <c r="BF21" s="1218" t="s">
        <v>35</v>
      </c>
      <c r="BG21" s="1239" t="s">
        <v>35</v>
      </c>
      <c r="BH21" s="1260" t="s">
        <v>35</v>
      </c>
      <c r="BI21" s="1218" t="s">
        <v>35</v>
      </c>
      <c r="BJ21" s="1218" t="s">
        <v>35</v>
      </c>
      <c r="BK21" s="1218" t="s">
        <v>35</v>
      </c>
      <c r="BL21" s="1239" t="s">
        <v>35</v>
      </c>
      <c r="BM21" s="1260" t="s">
        <v>35</v>
      </c>
      <c r="BN21" s="1218" t="s">
        <v>35</v>
      </c>
      <c r="BO21" s="1218" t="s">
        <v>35</v>
      </c>
      <c r="BP21" s="1218" t="s">
        <v>35</v>
      </c>
      <c r="BQ21" s="1239" t="s">
        <v>35</v>
      </c>
      <c r="BR21" s="1260" t="s">
        <v>35</v>
      </c>
      <c r="BS21" s="1218" t="s">
        <v>35</v>
      </c>
      <c r="BT21" s="1218" t="s">
        <v>35</v>
      </c>
      <c r="BU21" s="1218" t="s">
        <v>35</v>
      </c>
      <c r="BV21" s="1218" t="s">
        <v>35</v>
      </c>
      <c r="BW21" s="1218" t="s">
        <v>35</v>
      </c>
      <c r="BX21" s="1218" t="s">
        <v>35</v>
      </c>
      <c r="BY21" s="1280" t="s">
        <v>35</v>
      </c>
      <c r="BZ21" s="1280" t="s">
        <v>35</v>
      </c>
      <c r="CA21" s="1280" t="s">
        <v>35</v>
      </c>
      <c r="CB21" s="1280" t="s">
        <v>35</v>
      </c>
      <c r="CC21" s="1280" t="s">
        <v>35</v>
      </c>
      <c r="CD21" s="1280" t="s">
        <v>35</v>
      </c>
      <c r="CE21" s="1280" t="s">
        <v>35</v>
      </c>
      <c r="CF21" s="1280" t="s">
        <v>35</v>
      </c>
      <c r="CG21" s="1280" t="s">
        <v>35</v>
      </c>
      <c r="CH21" s="1280" t="s">
        <v>35</v>
      </c>
      <c r="CI21" s="1280" t="s">
        <v>35</v>
      </c>
      <c r="CJ21" s="2163"/>
      <c r="CK21" s="2163"/>
      <c r="CL21" s="2163"/>
      <c r="CM21" s="2163"/>
      <c r="CN21" s="2163"/>
      <c r="CO21" s="2163"/>
      <c r="CP21" s="2163"/>
      <c r="CQ21" s="2163"/>
      <c r="CR21" s="2163"/>
      <c r="CS21" s="2163"/>
      <c r="CT21" s="2163"/>
      <c r="CU21" s="2163"/>
      <c r="CV21" s="2163"/>
      <c r="CW21" s="2163"/>
      <c r="CX21" s="2163"/>
      <c r="CY21" s="2163"/>
      <c r="CZ21" s="2163"/>
    </row>
    <row r="22" s="697" customFormat="true" ht="15" customHeight="true" x14ac:dyDescent="0.2">
      <c r="A22" s="2875" t="s">
        <v>54</v>
      </c>
      <c r="B22" s="2000" t="s">
        <v>49</v>
      </c>
      <c r="C22" s="1848">
        <v>30.415808090511543</v>
      </c>
      <c r="D22" s="1849">
        <v>17.00069554526134</v>
      </c>
      <c r="E22" s="1849">
        <v>10.89648392384027</v>
      </c>
      <c r="F22" s="1849">
        <v>8.3873759196374422</v>
      </c>
      <c r="G22" s="1850">
        <v>8.2294059880310968</v>
      </c>
      <c r="H22" s="1851">
        <v>14.202921470311841</v>
      </c>
      <c r="I22" s="1849">
        <v>9.6029498072664463</v>
      </c>
      <c r="J22" s="1849">
        <v>7.9227260125838637</v>
      </c>
      <c r="K22" s="1849">
        <v>8.6261620724037726</v>
      </c>
      <c r="L22" s="1852">
        <v>7.6718223234642977</v>
      </c>
      <c r="M22" s="1853">
        <v>39.091295723297897</v>
      </c>
      <c r="N22" s="1849">
        <v>28.062192460073259</v>
      </c>
      <c r="O22" s="1849">
        <v>25.203576067692975</v>
      </c>
      <c r="P22" s="1849">
        <v>22.838134285782818</v>
      </c>
      <c r="Q22" s="1850">
        <v>14.905265891458278</v>
      </c>
      <c r="R22" s="1851">
        <v>11.215549983755642</v>
      </c>
      <c r="S22" s="1849">
        <v>7.7282568357592192</v>
      </c>
      <c r="T22" s="1849">
        <v>8.4337477126325098</v>
      </c>
      <c r="U22" s="1849">
        <v>8.8013727991879414</v>
      </c>
      <c r="V22" s="1849">
        <v>2.5604236449624507</v>
      </c>
      <c r="W22" s="1849">
        <v>24.612558749600851</v>
      </c>
      <c r="X22" s="1849">
        <v>11.081469894481408</v>
      </c>
      <c r="Y22" s="1849">
        <v>51.678478886064958</v>
      </c>
      <c r="Z22" s="1849">
        <v>4.8834002443907494</v>
      </c>
      <c r="AA22" s="1849">
        <v>13.61631038310219</v>
      </c>
      <c r="AB22" s="1849">
        <v>9.3736838864048746</v>
      </c>
      <c r="AC22" s="1849">
        <v>16.530905181158943</v>
      </c>
      <c r="AD22" s="1849">
        <v>20.427064570048827</v>
      </c>
      <c r="AE22" s="1849">
        <v>3.9156768252262357</v>
      </c>
      <c r="AF22" s="1849">
        <v>15.384474058749619</v>
      </c>
      <c r="AG22" s="1849">
        <v>7.5326566626548628</v>
      </c>
      <c r="AH22" s="1849">
        <v>30.074984656168528</v>
      </c>
      <c r="AI22" s="2341">
        <v>14.041376367049677</v>
      </c>
      <c r="AJ22" s="2371"/>
      <c r="AK22" s="2371"/>
      <c r="AL22" s="2371"/>
      <c r="AM22" s="2371"/>
      <c r="AN22" s="2371"/>
      <c r="AO22" s="2371"/>
      <c r="AP22" s="2371"/>
      <c r="AQ22" s="2371"/>
      <c r="AR22" s="2371"/>
      <c r="AS22" s="2371"/>
      <c r="AT22" s="2371"/>
      <c r="AU22" s="2371"/>
      <c r="AV22" s="2371"/>
      <c r="AW22" s="2371"/>
      <c r="AX22" s="2371"/>
      <c r="AY22" s="2371"/>
      <c r="AZ22" s="698"/>
      <c r="BA22" s="2593" t="s">
        <v>54</v>
      </c>
      <c r="BB22" s="148" t="s">
        <v>49</v>
      </c>
      <c r="BC22" s="1198" t="s">
        <v>35</v>
      </c>
      <c r="BD22" s="1218" t="s">
        <v>35</v>
      </c>
      <c r="BE22" s="1218" t="s">
        <v>35</v>
      </c>
      <c r="BF22" s="1218" t="s">
        <v>35</v>
      </c>
      <c r="BG22" s="1239" t="s">
        <v>35</v>
      </c>
      <c r="BH22" s="1260" t="s">
        <v>35</v>
      </c>
      <c r="BI22" s="1218" t="s">
        <v>35</v>
      </c>
      <c r="BJ22" s="1218" t="s">
        <v>35</v>
      </c>
      <c r="BK22" s="1218" t="s">
        <v>35</v>
      </c>
      <c r="BL22" s="1239" t="s">
        <v>35</v>
      </c>
      <c r="BM22" s="1260" t="s">
        <v>35</v>
      </c>
      <c r="BN22" s="1218" t="s">
        <v>35</v>
      </c>
      <c r="BO22" s="1218" t="s">
        <v>35</v>
      </c>
      <c r="BP22" s="1218" t="s">
        <v>35</v>
      </c>
      <c r="BQ22" s="1239" t="s">
        <v>35</v>
      </c>
      <c r="BR22" s="1260" t="s">
        <v>35</v>
      </c>
      <c r="BS22" s="1218" t="s">
        <v>35</v>
      </c>
      <c r="BT22" s="1218" t="s">
        <v>35</v>
      </c>
      <c r="BU22" s="1218" t="s">
        <v>35</v>
      </c>
      <c r="BV22" s="1218" t="s">
        <v>35</v>
      </c>
      <c r="BW22" s="1218" t="s">
        <v>35</v>
      </c>
      <c r="BX22" s="1218" t="s">
        <v>35</v>
      </c>
      <c r="BY22" s="1280" t="s">
        <v>35</v>
      </c>
      <c r="BZ22" s="1280" t="s">
        <v>35</v>
      </c>
      <c r="CA22" s="1280" t="s">
        <v>35</v>
      </c>
      <c r="CB22" s="1280" t="s">
        <v>35</v>
      </c>
      <c r="CC22" s="1280" t="s">
        <v>35</v>
      </c>
      <c r="CD22" s="1280" t="s">
        <v>35</v>
      </c>
      <c r="CE22" s="1280" t="s">
        <v>35</v>
      </c>
      <c r="CF22" s="1280" t="s">
        <v>35</v>
      </c>
      <c r="CG22" s="1280" t="s">
        <v>35</v>
      </c>
      <c r="CH22" s="1280" t="s">
        <v>35</v>
      </c>
      <c r="CI22" s="1280" t="s">
        <v>35</v>
      </c>
      <c r="CJ22" s="2163"/>
      <c r="CK22" s="2163"/>
      <c r="CL22" s="2163"/>
      <c r="CM22" s="2163"/>
      <c r="CN22" s="2163"/>
      <c r="CO22" s="2163"/>
      <c r="CP22" s="2163"/>
      <c r="CQ22" s="2163"/>
      <c r="CR22" s="2163"/>
      <c r="CS22" s="2163"/>
      <c r="CT22" s="2163"/>
      <c r="CU22" s="2163"/>
      <c r="CV22" s="2163"/>
      <c r="CW22" s="2163"/>
      <c r="CX22" s="2163"/>
      <c r="CY22" s="2163"/>
      <c r="CZ22" s="2163"/>
    </row>
    <row r="23" s="697" customFormat="true" ht="15" customHeight="true" x14ac:dyDescent="0.2">
      <c r="A23" s="2876"/>
      <c r="B23" s="2001" t="s">
        <v>48</v>
      </c>
      <c r="C23" s="1856">
        <v>69.584191909488453</v>
      </c>
      <c r="D23" s="1857">
        <v>82.999304454738663</v>
      </c>
      <c r="E23" s="1857">
        <v>89.103516076159721</v>
      </c>
      <c r="F23" s="1857">
        <v>91.612624080362636</v>
      </c>
      <c r="G23" s="1858">
        <v>91.770594011968868</v>
      </c>
      <c r="H23" s="1859">
        <v>85.797078529688022</v>
      </c>
      <c r="I23" s="1857">
        <v>90.397050192733502</v>
      </c>
      <c r="J23" s="1857">
        <v>92.077273987416248</v>
      </c>
      <c r="K23" s="1857">
        <v>91.37383792759627</v>
      </c>
      <c r="L23" s="1860">
        <v>92.32817767653566</v>
      </c>
      <c r="M23" s="1861">
        <v>60.908704276702039</v>
      </c>
      <c r="N23" s="1857">
        <v>71.937807539926695</v>
      </c>
      <c r="O23" s="1857">
        <v>74.796423932306979</v>
      </c>
      <c r="P23" s="1857">
        <v>77.161865714217143</v>
      </c>
      <c r="Q23" s="1858">
        <v>85.094734108541743</v>
      </c>
      <c r="R23" s="1859">
        <v>88.784450016244378</v>
      </c>
      <c r="S23" s="1857">
        <v>92.271743164240803</v>
      </c>
      <c r="T23" s="1857">
        <v>91.566252287367504</v>
      </c>
      <c r="U23" s="1857">
        <v>91.198627200811984</v>
      </c>
      <c r="V23" s="1857">
        <v>97.439576355037573</v>
      </c>
      <c r="W23" s="1857">
        <v>75.387441250399164</v>
      </c>
      <c r="X23" s="1857">
        <v>88.918530105518585</v>
      </c>
      <c r="Y23" s="1857">
        <v>48.321521113935027</v>
      </c>
      <c r="Z23" s="1857">
        <v>95.116599755609272</v>
      </c>
      <c r="AA23" s="1857">
        <v>86.383689616897769</v>
      </c>
      <c r="AB23" s="1857">
        <v>90.626316113595351</v>
      </c>
      <c r="AC23" s="1857">
        <v>83.469094818841114</v>
      </c>
      <c r="AD23" s="1857">
        <v>79.572935429951187</v>
      </c>
      <c r="AE23" s="1857">
        <v>96.084323174773786</v>
      </c>
      <c r="AF23" s="1857">
        <v>84.615525941250382</v>
      </c>
      <c r="AG23" s="1857">
        <v>92.467343337345156</v>
      </c>
      <c r="AH23" s="1857">
        <v>69.925015343831475</v>
      </c>
      <c r="AI23" s="2342">
        <v>85.958623632950406</v>
      </c>
      <c r="AJ23" s="2371"/>
      <c r="AK23" s="2371"/>
      <c r="AL23" s="2371"/>
      <c r="AM23" s="2371"/>
      <c r="AN23" s="2371"/>
      <c r="AO23" s="2371"/>
      <c r="AP23" s="2371"/>
      <c r="AQ23" s="2371"/>
      <c r="AR23" s="2371"/>
      <c r="AS23" s="2371"/>
      <c r="AT23" s="2371"/>
      <c r="AU23" s="2371"/>
      <c r="AV23" s="2371"/>
      <c r="AW23" s="2371"/>
      <c r="AX23" s="2371"/>
      <c r="AY23" s="2371"/>
      <c r="AZ23" s="698"/>
      <c r="BA23" s="2594"/>
      <c r="BB23" s="149" t="s">
        <v>48</v>
      </c>
      <c r="BC23" s="1199" t="s">
        <v>35</v>
      </c>
      <c r="BD23" s="1219" t="s">
        <v>35</v>
      </c>
      <c r="BE23" s="1219" t="s">
        <v>35</v>
      </c>
      <c r="BF23" s="1219" t="s">
        <v>35</v>
      </c>
      <c r="BG23" s="1240" t="s">
        <v>35</v>
      </c>
      <c r="BH23" s="1261" t="s">
        <v>35</v>
      </c>
      <c r="BI23" s="1219" t="s">
        <v>35</v>
      </c>
      <c r="BJ23" s="1219" t="s">
        <v>35</v>
      </c>
      <c r="BK23" s="1219" t="s">
        <v>35</v>
      </c>
      <c r="BL23" s="1240" t="s">
        <v>35</v>
      </c>
      <c r="BM23" s="1261" t="s">
        <v>35</v>
      </c>
      <c r="BN23" s="1219" t="s">
        <v>35</v>
      </c>
      <c r="BO23" s="1219" t="s">
        <v>35</v>
      </c>
      <c r="BP23" s="1219" t="s">
        <v>35</v>
      </c>
      <c r="BQ23" s="1240" t="s">
        <v>35</v>
      </c>
      <c r="BR23" s="1261" t="s">
        <v>35</v>
      </c>
      <c r="BS23" s="1219" t="s">
        <v>35</v>
      </c>
      <c r="BT23" s="1219" t="s">
        <v>35</v>
      </c>
      <c r="BU23" s="1219" t="s">
        <v>35</v>
      </c>
      <c r="BV23" s="1219" t="s">
        <v>35</v>
      </c>
      <c r="BW23" s="1219" t="s">
        <v>35</v>
      </c>
      <c r="BX23" s="1219" t="s">
        <v>35</v>
      </c>
      <c r="BY23" s="1281" t="s">
        <v>35</v>
      </c>
      <c r="BZ23" s="1281" t="s">
        <v>35</v>
      </c>
      <c r="CA23" s="1281" t="s">
        <v>35</v>
      </c>
      <c r="CB23" s="1281" t="s">
        <v>35</v>
      </c>
      <c r="CC23" s="1281" t="s">
        <v>35</v>
      </c>
      <c r="CD23" s="1281" t="s">
        <v>35</v>
      </c>
      <c r="CE23" s="1281" t="s">
        <v>35</v>
      </c>
      <c r="CF23" s="1281" t="s">
        <v>35</v>
      </c>
      <c r="CG23" s="1281" t="s">
        <v>35</v>
      </c>
      <c r="CH23" s="1281" t="s">
        <v>35</v>
      </c>
      <c r="CI23" s="1281" t="s">
        <v>35</v>
      </c>
      <c r="CJ23" s="2165"/>
      <c r="CK23" s="2165"/>
      <c r="CL23" s="2165"/>
      <c r="CM23" s="2165"/>
      <c r="CN23" s="2165"/>
      <c r="CO23" s="2165"/>
      <c r="CP23" s="2165"/>
      <c r="CQ23" s="2165"/>
      <c r="CR23" s="2165"/>
      <c r="CS23" s="2165"/>
      <c r="CT23" s="2165"/>
      <c r="CU23" s="2165"/>
      <c r="CV23" s="2165"/>
      <c r="CW23" s="2165"/>
      <c r="CX23" s="2165"/>
      <c r="CY23" s="2165"/>
      <c r="CZ23" s="2165"/>
    </row>
    <row r="24" s="131" customFormat="true" ht="15" hidden="true" customHeight="true" x14ac:dyDescent="0.2">
      <c r="A24" s="2534" t="s">
        <v>47</v>
      </c>
      <c r="B24" s="248" t="s">
        <v>58</v>
      </c>
      <c r="C24" s="254"/>
      <c r="D24" s="255"/>
      <c r="E24" s="255"/>
      <c r="F24" s="255"/>
      <c r="G24" s="256"/>
      <c r="H24" s="257"/>
      <c r="I24" s="255"/>
      <c r="J24" s="255"/>
      <c r="K24" s="255"/>
      <c r="L24" s="258"/>
      <c r="M24" s="254"/>
      <c r="N24" s="255"/>
      <c r="O24" s="255"/>
      <c r="P24" s="255"/>
      <c r="Q24" s="256"/>
      <c r="R24" s="257"/>
      <c r="S24" s="255"/>
      <c r="T24" s="255"/>
      <c r="U24" s="255"/>
      <c r="V24" s="255"/>
      <c r="W24" s="255"/>
      <c r="X24" s="255"/>
      <c r="Y24" s="255"/>
      <c r="Z24" s="255"/>
      <c r="AA24" s="255"/>
      <c r="AB24" s="258"/>
      <c r="AC24" s="258"/>
      <c r="AD24" s="258"/>
      <c r="AE24" s="258"/>
      <c r="AF24" s="258"/>
      <c r="AG24" s="258"/>
      <c r="AH24" s="258"/>
      <c r="AI24" s="258"/>
      <c r="AJ24" s="664"/>
      <c r="AK24" s="664"/>
      <c r="AL24" s="664"/>
      <c r="AM24" s="664"/>
      <c r="AN24" s="664"/>
      <c r="AO24" s="664"/>
      <c r="AP24" s="664"/>
      <c r="AQ24" s="664"/>
      <c r="AR24" s="664"/>
      <c r="AS24" s="664"/>
      <c r="AT24" s="664"/>
      <c r="AU24" s="664"/>
      <c r="AV24" s="664"/>
      <c r="AW24" s="664"/>
      <c r="AX24" s="664"/>
      <c r="AY24" s="664"/>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535"/>
      <c r="B25" s="240" t="s">
        <v>152</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0"/>
      <c r="AA25" s="260"/>
      <c r="AB25" s="263"/>
      <c r="AC25" s="263"/>
      <c r="AD25" s="263"/>
      <c r="AE25" s="263"/>
      <c r="AF25" s="263"/>
      <c r="AG25" s="263"/>
      <c r="AH25" s="263"/>
      <c r="AI25" s="263"/>
      <c r="AJ25" s="664"/>
      <c r="AK25" s="664"/>
      <c r="AL25" s="664"/>
      <c r="AM25" s="664"/>
      <c r="AN25" s="664"/>
      <c r="AO25" s="664"/>
      <c r="AP25" s="664"/>
      <c r="AQ25" s="664"/>
      <c r="AR25" s="664"/>
      <c r="AS25" s="664"/>
      <c r="AT25" s="664"/>
      <c r="AU25" s="664"/>
      <c r="AV25" s="664"/>
      <c r="AW25" s="664"/>
      <c r="AX25" s="664"/>
      <c r="AY25" s="664"/>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536"/>
      <c r="B26" s="241" t="s">
        <v>46</v>
      </c>
      <c r="C26" s="264"/>
      <c r="D26" s="265"/>
      <c r="E26" s="265"/>
      <c r="F26" s="265"/>
      <c r="G26" s="266"/>
      <c r="H26" s="267"/>
      <c r="I26" s="265"/>
      <c r="J26" s="265"/>
      <c r="K26" s="265"/>
      <c r="L26" s="268"/>
      <c r="M26" s="264"/>
      <c r="N26" s="265"/>
      <c r="O26" s="265"/>
      <c r="P26" s="265"/>
      <c r="Q26" s="266"/>
      <c r="R26" s="2037"/>
      <c r="S26" s="2038"/>
      <c r="T26" s="2038"/>
      <c r="U26" s="2038"/>
      <c r="V26" s="2038"/>
      <c r="W26" s="2038"/>
      <c r="X26" s="2038"/>
      <c r="Y26" s="2038"/>
      <c r="Z26" s="2038"/>
      <c r="AA26" s="2038"/>
      <c r="AB26" s="2079"/>
      <c r="AC26" s="2079"/>
      <c r="AD26" s="2079"/>
      <c r="AE26" s="2079"/>
      <c r="AF26" s="2079"/>
      <c r="AG26" s="2079"/>
      <c r="AH26" s="2079"/>
      <c r="AI26" s="2079"/>
      <c r="AJ26" s="664"/>
      <c r="AK26" s="664"/>
      <c r="AL26" s="664"/>
      <c r="AM26" s="664"/>
      <c r="AN26" s="664"/>
      <c r="AO26" s="664"/>
      <c r="AP26" s="664"/>
      <c r="AQ26" s="664"/>
      <c r="AR26" s="664"/>
      <c r="AS26" s="664"/>
      <c r="AT26" s="664"/>
      <c r="AU26" s="664"/>
      <c r="AV26" s="664"/>
      <c r="AW26" s="664"/>
      <c r="AX26" s="664"/>
      <c r="AY26" s="664"/>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697" customFormat="true" ht="15" customHeight="true" x14ac:dyDescent="0.2">
      <c r="A27" s="130"/>
      <c r="B27" s="183"/>
      <c r="C27" s="2567" t="s">
        <v>113</v>
      </c>
      <c r="D27" s="2568"/>
      <c r="E27" s="2568"/>
      <c r="F27" s="2568"/>
      <c r="G27" s="2569"/>
      <c r="H27" s="2879" t="s">
        <v>38</v>
      </c>
      <c r="I27" s="2869"/>
      <c r="J27" s="2869"/>
      <c r="K27" s="2869"/>
      <c r="L27" s="2870"/>
      <c r="M27" s="2868" t="s">
        <v>37</v>
      </c>
      <c r="N27" s="2869"/>
      <c r="O27" s="2869"/>
      <c r="P27" s="2869"/>
      <c r="Q27" s="2870"/>
      <c r="R27" s="2323" t="s">
        <v>137</v>
      </c>
      <c r="S27" s="2330"/>
      <c r="T27" s="2330"/>
      <c r="U27" s="2330"/>
      <c r="V27" s="2330"/>
      <c r="W27" s="2330"/>
      <c r="X27" s="2330"/>
      <c r="Y27" s="2330"/>
      <c r="Z27" s="2330"/>
      <c r="AA27" s="2330"/>
      <c r="AB27" s="2330"/>
      <c r="AC27" s="2330"/>
      <c r="AD27" s="2330"/>
      <c r="AE27" s="2330"/>
      <c r="AF27" s="2330"/>
      <c r="AG27" s="2330"/>
      <c r="AH27" s="2330"/>
      <c r="AI27" s="2331"/>
      <c r="AJ27" s="2371"/>
      <c r="AK27" s="2371"/>
      <c r="AL27" s="2371"/>
      <c r="AM27" s="2371"/>
      <c r="AN27" s="2371"/>
      <c r="AO27" s="2371"/>
      <c r="AP27" s="2371"/>
      <c r="AQ27" s="2371"/>
      <c r="AR27" s="2371"/>
      <c r="AS27" s="2371"/>
      <c r="AT27" s="2371"/>
      <c r="AU27" s="2371"/>
      <c r="AV27" s="2371"/>
      <c r="AW27" s="2371"/>
      <c r="AX27" s="2371"/>
      <c r="AY27" s="2371"/>
      <c r="AZ27" s="698"/>
      <c r="BA27" s="217" t="s">
        <v>127</v>
      </c>
      <c r="BB27" s="115" t="s">
        <v>94</v>
      </c>
      <c r="BC27" s="2595" t="s">
        <v>113</v>
      </c>
      <c r="BD27" s="2596"/>
      <c r="BE27" s="2596"/>
      <c r="BF27" s="2596"/>
      <c r="BG27" s="2597"/>
      <c r="BH27" s="2598" t="s">
        <v>38</v>
      </c>
      <c r="BI27" s="2596"/>
      <c r="BJ27" s="2596"/>
      <c r="BK27" s="2596"/>
      <c r="BL27" s="2597"/>
      <c r="BM27" s="2598" t="s">
        <v>37</v>
      </c>
      <c r="BN27" s="2596"/>
      <c r="BO27" s="2596"/>
      <c r="BP27" s="2596"/>
      <c r="BQ27" s="2599"/>
      <c r="BR27" s="2046" t="s">
        <v>137</v>
      </c>
      <c r="BS27" s="2047"/>
      <c r="BT27" s="2047"/>
      <c r="BU27" s="2047"/>
      <c r="BV27" s="2047"/>
      <c r="BW27" s="2047"/>
      <c r="BX27" s="2047"/>
      <c r="BY27" s="2048"/>
      <c r="BZ27" s="313"/>
      <c r="CA27" s="313"/>
      <c r="CB27" s="313"/>
      <c r="CC27" s="313"/>
      <c r="CD27" s="313"/>
      <c r="CE27" s="313"/>
      <c r="CF27" s="313"/>
      <c r="CG27" s="313"/>
      <c r="CH27" s="313"/>
      <c r="CI27" s="313"/>
      <c r="CJ27" s="215"/>
      <c r="CK27" s="215"/>
      <c r="CL27" s="215"/>
      <c r="CM27" s="215"/>
      <c r="CN27" s="215"/>
      <c r="CO27" s="215"/>
      <c r="CP27" s="215"/>
      <c r="CQ27" s="215"/>
      <c r="CR27" s="215"/>
      <c r="CS27" s="215"/>
      <c r="CT27" s="215"/>
      <c r="CU27" s="215"/>
      <c r="CV27" s="215"/>
      <c r="CW27" s="215"/>
      <c r="CX27" s="215"/>
      <c r="CY27" s="215"/>
      <c r="CZ27" s="215"/>
    </row>
    <row r="28" s="697" customFormat="true" ht="24" x14ac:dyDescent="0.2">
      <c r="A28" s="184" t="s">
        <v>68</v>
      </c>
      <c r="B28" s="243"/>
      <c r="C28" s="272" t="s">
        <v>0</v>
      </c>
      <c r="D28" s="273" t="s">
        <v>1</v>
      </c>
      <c r="E28" s="273" t="s">
        <v>2</v>
      </c>
      <c r="F28" s="273" t="s">
        <v>3</v>
      </c>
      <c r="G28" s="274" t="s">
        <v>4</v>
      </c>
      <c r="H28" s="1808" t="s">
        <v>0</v>
      </c>
      <c r="I28" s="1770" t="s">
        <v>1</v>
      </c>
      <c r="J28" s="1770" t="s">
        <v>2</v>
      </c>
      <c r="K28" s="1770" t="s">
        <v>3</v>
      </c>
      <c r="L28" s="1771" t="s">
        <v>4</v>
      </c>
      <c r="M28" s="1798" t="s">
        <v>0</v>
      </c>
      <c r="N28" s="1770" t="s">
        <v>1</v>
      </c>
      <c r="O28" s="1770" t="s">
        <v>2</v>
      </c>
      <c r="P28" s="1770" t="s">
        <v>3</v>
      </c>
      <c r="Q28" s="1818" t="s">
        <v>4</v>
      </c>
      <c r="R28" s="1808" t="s">
        <v>317</v>
      </c>
      <c r="S28" s="1770" t="s">
        <v>318</v>
      </c>
      <c r="T28" s="1770" t="s">
        <v>319</v>
      </c>
      <c r="U28" s="1770" t="s">
        <v>320</v>
      </c>
      <c r="V28" s="1770" t="s">
        <v>321</v>
      </c>
      <c r="W28" s="1770" t="s">
        <v>322</v>
      </c>
      <c r="X28" s="1770" t="s">
        <v>323</v>
      </c>
      <c r="Y28" s="1770" t="s">
        <v>324</v>
      </c>
      <c r="Z28" s="1770" t="s">
        <v>325</v>
      </c>
      <c r="AA28" s="1770" t="s">
        <v>326</v>
      </c>
      <c r="AB28" s="1770" t="s">
        <v>231</v>
      </c>
      <c r="AC28" s="1770" t="s">
        <v>327</v>
      </c>
      <c r="AD28" s="1770" t="s">
        <v>328</v>
      </c>
      <c r="AE28" s="1770" t="s">
        <v>329</v>
      </c>
      <c r="AF28" s="1770" t="s">
        <v>330</v>
      </c>
      <c r="AG28" s="1770" t="s">
        <v>331</v>
      </c>
      <c r="AH28" s="1770" t="s">
        <v>332</v>
      </c>
      <c r="AI28" s="1772" t="s">
        <v>333</v>
      </c>
      <c r="AJ28" s="2371"/>
      <c r="AK28" s="2371"/>
      <c r="AL28" s="2371"/>
      <c r="AM28" s="2371"/>
      <c r="AN28" s="2371"/>
      <c r="AO28" s="2371"/>
      <c r="AP28" s="2371"/>
      <c r="AQ28" s="2371"/>
      <c r="AR28" s="2371"/>
      <c r="AS28" s="2371"/>
      <c r="AT28" s="2371"/>
      <c r="AU28" s="2371"/>
      <c r="AV28" s="2371"/>
      <c r="AW28" s="2371"/>
      <c r="AX28" s="2371"/>
      <c r="AY28" s="2371"/>
      <c r="AZ28" s="698"/>
      <c r="BA28" s="194" t="s">
        <v>118</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317</v>
      </c>
      <c r="BS28" s="168" t="s">
        <v>318</v>
      </c>
      <c r="BT28" s="168" t="s">
        <v>319</v>
      </c>
      <c r="BU28" s="168" t="s">
        <v>320</v>
      </c>
      <c r="BV28" s="168" t="s">
        <v>321</v>
      </c>
      <c r="BW28" s="168" t="s">
        <v>322</v>
      </c>
      <c r="BX28" s="168" t="s">
        <v>323</v>
      </c>
      <c r="BY28" s="169" t="s">
        <v>324</v>
      </c>
      <c r="BZ28" s="169" t="s">
        <v>325</v>
      </c>
      <c r="CA28" s="169" t="s">
        <v>326</v>
      </c>
      <c r="CB28" s="169" t="s">
        <v>231</v>
      </c>
      <c r="CC28" s="169" t="s">
        <v>327</v>
      </c>
      <c r="CD28" s="169" t="s">
        <v>328</v>
      </c>
      <c r="CE28" s="169" t="s">
        <v>329</v>
      </c>
      <c r="CF28" s="169" t="s">
        <v>330</v>
      </c>
      <c r="CG28" s="169" t="s">
        <v>331</v>
      </c>
      <c r="CH28" s="169" t="s">
        <v>332</v>
      </c>
      <c r="CI28" s="169" t="s">
        <v>333</v>
      </c>
      <c r="CJ28" s="2169"/>
      <c r="CK28" s="2169"/>
      <c r="CL28" s="2169"/>
      <c r="CM28" s="2169"/>
      <c r="CN28" s="2169"/>
      <c r="CO28" s="2169"/>
      <c r="CP28" s="2169"/>
      <c r="CQ28" s="2169"/>
      <c r="CR28" s="2169"/>
      <c r="CS28" s="2169"/>
      <c r="CT28" s="2169"/>
      <c r="CU28" s="2169"/>
      <c r="CV28" s="2169"/>
      <c r="CW28" s="2169"/>
      <c r="CX28" s="2169"/>
      <c r="CY28" s="2169"/>
      <c r="CZ28" s="2169"/>
    </row>
    <row r="29" s="697" customFormat="true" ht="15" customHeight="true" x14ac:dyDescent="0.2">
      <c r="A29" s="2877" t="s">
        <v>57</v>
      </c>
      <c r="B29" s="2002" t="s">
        <v>49</v>
      </c>
      <c r="C29" s="1862">
        <v>6.6545878354918431</v>
      </c>
      <c r="D29" s="1863">
        <v>17.743602443733696</v>
      </c>
      <c r="E29" s="1863">
        <v>45.556459405414721</v>
      </c>
      <c r="F29" s="1863">
        <v>56.830297505096127</v>
      </c>
      <c r="G29" s="1864">
        <v>60.336115479424315</v>
      </c>
      <c r="H29" s="1865">
        <v>34.255521963221739</v>
      </c>
      <c r="I29" s="1863">
        <v>50.933516318162965</v>
      </c>
      <c r="J29" s="1863">
        <v>57.055932609570249</v>
      </c>
      <c r="K29" s="1863">
        <v>58.225374148515044</v>
      </c>
      <c r="L29" s="1866">
        <v>62.627347938346823</v>
      </c>
      <c r="M29" s="1867">
        <v>2.5804523787859783</v>
      </c>
      <c r="N29" s="1863">
        <v>7.5871059142970569</v>
      </c>
      <c r="O29" s="1863">
        <v>5.7075711444091199</v>
      </c>
      <c r="P29" s="1863">
        <v>9.8386510110319811</v>
      </c>
      <c r="Q29" s="1864">
        <v>23.599031572862547</v>
      </c>
      <c r="R29" s="1865">
        <v>15.494554265138985</v>
      </c>
      <c r="S29" s="1863">
        <v>49.939119300291054</v>
      </c>
      <c r="T29" s="1863">
        <v>12.513339766688825</v>
      </c>
      <c r="U29" s="1863">
        <v>51.417618345420635</v>
      </c>
      <c r="V29" s="1863">
        <v>36.438414519267909</v>
      </c>
      <c r="W29" s="1863">
        <v>55.200692499739375</v>
      </c>
      <c r="X29" s="1863">
        <v>13.396998799127136</v>
      </c>
      <c r="Y29" s="1863">
        <v>21.46234810958676</v>
      </c>
      <c r="Z29" s="1863">
        <v>24.588113876781446</v>
      </c>
      <c r="AA29" s="1863">
        <v>19.718042705133708</v>
      </c>
      <c r="AB29" s="1863">
        <v>56.057133368526394</v>
      </c>
      <c r="AC29" s="1863">
        <v>23.109460627171323</v>
      </c>
      <c r="AD29" s="1863">
        <v>32.261909239766027</v>
      </c>
      <c r="AE29" s="1863">
        <v>40.248222912008316</v>
      </c>
      <c r="AF29" s="1863">
        <v>20.922992665130085</v>
      </c>
      <c r="AG29" s="1863">
        <v>48.303218829040958</v>
      </c>
      <c r="AH29" s="1863">
        <v>23.182301187761713</v>
      </c>
      <c r="AI29" s="2343">
        <v>34.331948762259543</v>
      </c>
      <c r="AJ29" s="2371"/>
      <c r="AK29" s="2371"/>
      <c r="AL29" s="2371"/>
      <c r="AM29" s="2371"/>
      <c r="AN29" s="2371"/>
      <c r="AO29" s="2371"/>
      <c r="AP29" s="2371"/>
      <c r="AQ29" s="2371"/>
      <c r="AR29" s="2371"/>
      <c r="AS29" s="2371"/>
      <c r="AT29" s="2371"/>
      <c r="AU29" s="2371"/>
      <c r="AV29" s="2371"/>
      <c r="AW29" s="2371"/>
      <c r="AX29" s="2371"/>
      <c r="AY29" s="2371"/>
      <c r="AZ29" s="698"/>
      <c r="BA29" s="2547" t="s">
        <v>57</v>
      </c>
      <c r="BB29" s="150" t="s">
        <v>49</v>
      </c>
      <c r="BC29" s="1200" t="s">
        <v>35</v>
      </c>
      <c r="BD29" s="1220" t="s">
        <v>35</v>
      </c>
      <c r="BE29" s="1220" t="s">
        <v>35</v>
      </c>
      <c r="BF29" s="1220" t="s">
        <v>35</v>
      </c>
      <c r="BG29" s="1241" t="s">
        <v>35</v>
      </c>
      <c r="BH29" s="1262" t="s">
        <v>35</v>
      </c>
      <c r="BI29" s="1220" t="s">
        <v>35</v>
      </c>
      <c r="BJ29" s="1220" t="s">
        <v>35</v>
      </c>
      <c r="BK29" s="1220" t="s">
        <v>35</v>
      </c>
      <c r="BL29" s="1241" t="s">
        <v>35</v>
      </c>
      <c r="BM29" s="1262" t="s">
        <v>35</v>
      </c>
      <c r="BN29" s="1220" t="s">
        <v>35</v>
      </c>
      <c r="BO29" s="1220" t="s">
        <v>35</v>
      </c>
      <c r="BP29" s="1220" t="s">
        <v>35</v>
      </c>
      <c r="BQ29" s="1241" t="s">
        <v>35</v>
      </c>
      <c r="BR29" s="1262" t="s">
        <v>35</v>
      </c>
      <c r="BS29" s="1220" t="s">
        <v>35</v>
      </c>
      <c r="BT29" s="1220" t="s">
        <v>35</v>
      </c>
      <c r="BU29" s="1220" t="s">
        <v>35</v>
      </c>
      <c r="BV29" s="1220" t="s">
        <v>35</v>
      </c>
      <c r="BW29" s="1220" t="s">
        <v>35</v>
      </c>
      <c r="BX29" s="1220" t="s">
        <v>35</v>
      </c>
      <c r="BY29" s="1282" t="s">
        <v>35</v>
      </c>
      <c r="BZ29" s="1282" t="s">
        <v>35</v>
      </c>
      <c r="CA29" s="1282" t="s">
        <v>35</v>
      </c>
      <c r="CB29" s="1282" t="s">
        <v>35</v>
      </c>
      <c r="CC29" s="1282" t="s">
        <v>35</v>
      </c>
      <c r="CD29" s="1282" t="s">
        <v>35</v>
      </c>
      <c r="CE29" s="1282" t="s">
        <v>35</v>
      </c>
      <c r="CF29" s="1282" t="s">
        <v>35</v>
      </c>
      <c r="CG29" s="1282" t="s">
        <v>35</v>
      </c>
      <c r="CH29" s="1282" t="s">
        <v>35</v>
      </c>
      <c r="CI29" s="1282" t="s">
        <v>35</v>
      </c>
      <c r="CJ29" s="2171"/>
      <c r="CK29" s="2171"/>
      <c r="CL29" s="2171"/>
      <c r="CM29" s="2171"/>
      <c r="CN29" s="2171"/>
      <c r="CO29" s="2171"/>
      <c r="CP29" s="2171"/>
      <c r="CQ29" s="2171"/>
      <c r="CR29" s="2171"/>
      <c r="CS29" s="2171"/>
      <c r="CT29" s="2171"/>
      <c r="CU29" s="2171"/>
      <c r="CV29" s="2171"/>
      <c r="CW29" s="2171"/>
      <c r="CX29" s="2171"/>
      <c r="CY29" s="2171"/>
      <c r="CZ29" s="2171"/>
    </row>
    <row r="30" s="697" customFormat="true" ht="15" customHeight="true" x14ac:dyDescent="0.2">
      <c r="A30" s="2878"/>
      <c r="B30" s="2003" t="s">
        <v>48</v>
      </c>
      <c r="C30" s="1868">
        <v>93.345412164508119</v>
      </c>
      <c r="D30" s="1869">
        <v>82.256397556266094</v>
      </c>
      <c r="E30" s="1869">
        <v>54.443540594584981</v>
      </c>
      <c r="F30" s="1869">
        <v>43.169702494904058</v>
      </c>
      <c r="G30" s="1870">
        <v>39.663884520575536</v>
      </c>
      <c r="H30" s="1871">
        <v>65.744478036778062</v>
      </c>
      <c r="I30" s="1869">
        <v>49.066483681836878</v>
      </c>
      <c r="J30" s="1869">
        <v>42.944067390429858</v>
      </c>
      <c r="K30" s="1869">
        <v>41.77462585148502</v>
      </c>
      <c r="L30" s="1872">
        <v>37.372652061653334</v>
      </c>
      <c r="M30" s="1873">
        <v>97.419547621213994</v>
      </c>
      <c r="N30" s="1869">
        <v>92.412894085702874</v>
      </c>
      <c r="O30" s="1869">
        <v>94.292428855590856</v>
      </c>
      <c r="P30" s="1869">
        <v>90.161348988968172</v>
      </c>
      <c r="Q30" s="1870">
        <v>76.400968427137556</v>
      </c>
      <c r="R30" s="1871">
        <v>84.505445734860899</v>
      </c>
      <c r="S30" s="1869">
        <v>50.060880699708896</v>
      </c>
      <c r="T30" s="1869">
        <v>87.486660233311142</v>
      </c>
      <c r="U30" s="1869">
        <v>48.582381654579329</v>
      </c>
      <c r="V30" s="1869">
        <v>63.561585480731807</v>
      </c>
      <c r="W30" s="1869">
        <v>44.799307500260511</v>
      </c>
      <c r="X30" s="1869">
        <v>86.603001200872825</v>
      </c>
      <c r="Y30" s="1869">
        <v>78.537651890413173</v>
      </c>
      <c r="Z30" s="1869">
        <v>75.411886123218622</v>
      </c>
      <c r="AA30" s="1869">
        <v>80.281957294866359</v>
      </c>
      <c r="AB30" s="1869">
        <v>43.942866631473997</v>
      </c>
      <c r="AC30" s="1869">
        <v>76.890539372828727</v>
      </c>
      <c r="AD30" s="1869">
        <v>67.738090760233931</v>
      </c>
      <c r="AE30" s="1869">
        <v>59.751777087991442</v>
      </c>
      <c r="AF30" s="1869">
        <v>79.077007334869862</v>
      </c>
      <c r="AG30" s="1869">
        <v>51.696781170959042</v>
      </c>
      <c r="AH30" s="1869">
        <v>76.817698812238135</v>
      </c>
      <c r="AI30" s="2344">
        <v>65.668051237740315</v>
      </c>
      <c r="AJ30" s="2371"/>
      <c r="AK30" s="2371"/>
      <c r="AL30" s="2371"/>
      <c r="AM30" s="2371"/>
      <c r="AN30" s="2371"/>
      <c r="AO30" s="2371"/>
      <c r="AP30" s="2371"/>
      <c r="AQ30" s="2371"/>
      <c r="AR30" s="2371"/>
      <c r="AS30" s="2371"/>
      <c r="AT30" s="2371"/>
      <c r="AU30" s="2371"/>
      <c r="AV30" s="2371"/>
      <c r="AW30" s="2371"/>
      <c r="AX30" s="2371"/>
      <c r="AY30" s="2371"/>
      <c r="AZ30" s="698"/>
      <c r="BA30" s="2548"/>
      <c r="BB30" s="151" t="s">
        <v>48</v>
      </c>
      <c r="BC30" s="1201" t="s">
        <v>35</v>
      </c>
      <c r="BD30" s="1221" t="s">
        <v>35</v>
      </c>
      <c r="BE30" s="1221" t="s">
        <v>35</v>
      </c>
      <c r="BF30" s="1221" t="s">
        <v>35</v>
      </c>
      <c r="BG30" s="1242" t="s">
        <v>35</v>
      </c>
      <c r="BH30" s="1263" t="s">
        <v>35</v>
      </c>
      <c r="BI30" s="1221" t="s">
        <v>35</v>
      </c>
      <c r="BJ30" s="1221" t="s">
        <v>35</v>
      </c>
      <c r="BK30" s="1221" t="s">
        <v>35</v>
      </c>
      <c r="BL30" s="1242" t="s">
        <v>35</v>
      </c>
      <c r="BM30" s="1263" t="s">
        <v>35</v>
      </c>
      <c r="BN30" s="1221" t="s">
        <v>35</v>
      </c>
      <c r="BO30" s="1221" t="s">
        <v>35</v>
      </c>
      <c r="BP30" s="1221" t="s">
        <v>35</v>
      </c>
      <c r="BQ30" s="1242" t="s">
        <v>35</v>
      </c>
      <c r="BR30" s="1263" t="s">
        <v>35</v>
      </c>
      <c r="BS30" s="1221" t="s">
        <v>35</v>
      </c>
      <c r="BT30" s="1221" t="s">
        <v>35</v>
      </c>
      <c r="BU30" s="1221" t="s">
        <v>35</v>
      </c>
      <c r="BV30" s="1221" t="s">
        <v>35</v>
      </c>
      <c r="BW30" s="1221" t="s">
        <v>35</v>
      </c>
      <c r="BX30" s="1221" t="s">
        <v>35</v>
      </c>
      <c r="BY30" s="1283" t="s">
        <v>35</v>
      </c>
      <c r="BZ30" s="1283" t="s">
        <v>35</v>
      </c>
      <c r="CA30" s="1283" t="s">
        <v>35</v>
      </c>
      <c r="CB30" s="1283" t="s">
        <v>35</v>
      </c>
      <c r="CC30" s="1283" t="s">
        <v>35</v>
      </c>
      <c r="CD30" s="1283" t="s">
        <v>35</v>
      </c>
      <c r="CE30" s="1283" t="s">
        <v>35</v>
      </c>
      <c r="CF30" s="1283" t="s">
        <v>35</v>
      </c>
      <c r="CG30" s="1283" t="s">
        <v>35</v>
      </c>
      <c r="CH30" s="1283" t="s">
        <v>35</v>
      </c>
      <c r="CI30" s="1283" t="s">
        <v>35</v>
      </c>
      <c r="CJ30" s="2173"/>
      <c r="CK30" s="2173"/>
      <c r="CL30" s="2173"/>
      <c r="CM30" s="2173"/>
      <c r="CN30" s="2173"/>
      <c r="CO30" s="2173"/>
      <c r="CP30" s="2173"/>
      <c r="CQ30" s="2173"/>
      <c r="CR30" s="2173"/>
      <c r="CS30" s="2173"/>
      <c r="CT30" s="2173"/>
      <c r="CU30" s="2173"/>
      <c r="CV30" s="2173"/>
      <c r="CW30" s="2173"/>
      <c r="CX30" s="2173"/>
      <c r="CY30" s="2173"/>
      <c r="CZ30" s="2173"/>
    </row>
    <row r="31" s="130" customFormat="true" ht="15" customHeight="true" x14ac:dyDescent="0.2">
      <c r="A31" s="2549" t="s">
        <v>102</v>
      </c>
      <c r="B31" s="249" t="s">
        <v>49</v>
      </c>
      <c r="C31" s="1874">
        <v>0.39462939777575756</v>
      </c>
      <c r="D31" s="1875">
        <v>1.009829208841049</v>
      </c>
      <c r="E31" s="1875">
        <v>13.201988437687156</v>
      </c>
      <c r="F31" s="1875">
        <v>23.766579304734279</v>
      </c>
      <c r="G31" s="1876">
        <v>40.071269017284308</v>
      </c>
      <c r="H31" s="1877">
        <v>4.7544526064048593</v>
      </c>
      <c r="I31" s="1875">
        <v>16.274815950389833</v>
      </c>
      <c r="J31" s="1875">
        <v>23.57809193368486</v>
      </c>
      <c r="K31" s="1875">
        <v>28.139707566634435</v>
      </c>
      <c r="L31" s="1878">
        <v>46.387867711882755</v>
      </c>
      <c r="M31" s="1879">
        <v>6.0870219930010509E-2</v>
      </c>
      <c r="N31" s="1875">
        <v>0.36937552021376008</v>
      </c>
      <c r="O31" s="1875">
        <v>4.7104675024857004E-2</v>
      </c>
      <c r="P31" s="1875">
        <v>0.87100801421945373</v>
      </c>
      <c r="Q31" s="1876">
        <v>3.3123903948987219</v>
      </c>
      <c r="R31" s="1877">
        <v>3.8789995876810832</v>
      </c>
      <c r="S31" s="1875">
        <v>15.886284834124293</v>
      </c>
      <c r="T31" s="1875">
        <v>3.1595793022187491</v>
      </c>
      <c r="U31" s="1875">
        <v>15.038004996956298</v>
      </c>
      <c r="V31" s="1875">
        <v>7.7149815561938606</v>
      </c>
      <c r="W31" s="1875">
        <v>8.1006847367058814</v>
      </c>
      <c r="X31" s="1875">
        <v>2.8792841494330981</v>
      </c>
      <c r="Y31" s="1875">
        <v>3.1061189442175308</v>
      </c>
      <c r="Z31" s="1875">
        <v>7.5720288615548457</v>
      </c>
      <c r="AA31" s="1875">
        <v>7.3504643185042351</v>
      </c>
      <c r="AB31" s="1875">
        <v>32.011778032758357</v>
      </c>
      <c r="AC31" s="1875">
        <v>5.8577071887583525</v>
      </c>
      <c r="AD31" s="1875">
        <v>6.2522885442208507</v>
      </c>
      <c r="AE31" s="1875">
        <v>12.462989350654901</v>
      </c>
      <c r="AF31" s="1875">
        <v>2.8669909701608365</v>
      </c>
      <c r="AG31" s="1875">
        <v>21.572453619570798</v>
      </c>
      <c r="AH31" s="1875">
        <v>2.9802513262341344</v>
      </c>
      <c r="AI31" s="2345">
        <v>4.3873658776323659</v>
      </c>
      <c r="AJ31" s="2371"/>
      <c r="AK31" s="2371"/>
      <c r="AL31" s="2371"/>
      <c r="AM31" s="2371"/>
      <c r="AN31" s="2371"/>
      <c r="AO31" s="2371"/>
      <c r="AP31" s="2371"/>
      <c r="AQ31" s="2371"/>
      <c r="AR31" s="2371"/>
      <c r="AS31" s="2371"/>
      <c r="AT31" s="2371"/>
      <c r="AU31" s="2371"/>
      <c r="AV31" s="2371"/>
      <c r="AW31" s="2371"/>
      <c r="AX31" s="2371"/>
      <c r="AY31" s="2371"/>
      <c r="AZ31" s="698"/>
      <c r="BA31" s="2548" t="s">
        <v>102</v>
      </c>
      <c r="BB31" s="151" t="s">
        <v>49</v>
      </c>
      <c r="BC31" s="1201" t="s">
        <v>35</v>
      </c>
      <c r="BD31" s="1221" t="s">
        <v>35</v>
      </c>
      <c r="BE31" s="1221" t="s">
        <v>35</v>
      </c>
      <c r="BF31" s="1221" t="s">
        <v>35</v>
      </c>
      <c r="BG31" s="1242" t="s">
        <v>35</v>
      </c>
      <c r="BH31" s="1263" t="s">
        <v>35</v>
      </c>
      <c r="BI31" s="1221" t="s">
        <v>35</v>
      </c>
      <c r="BJ31" s="1221" t="s">
        <v>35</v>
      </c>
      <c r="BK31" s="1221" t="s">
        <v>35</v>
      </c>
      <c r="BL31" s="1242" t="s">
        <v>35</v>
      </c>
      <c r="BM31" s="1263" t="s">
        <v>35</v>
      </c>
      <c r="BN31" s="1221" t="s">
        <v>35</v>
      </c>
      <c r="BO31" s="1221" t="s">
        <v>35</v>
      </c>
      <c r="BP31" s="1221" t="s">
        <v>35</v>
      </c>
      <c r="BQ31" s="1242" t="s">
        <v>35</v>
      </c>
      <c r="BR31" s="1263" t="s">
        <v>35</v>
      </c>
      <c r="BS31" s="1221" t="s">
        <v>35</v>
      </c>
      <c r="BT31" s="1221" t="s">
        <v>35</v>
      </c>
      <c r="BU31" s="1221" t="s">
        <v>35</v>
      </c>
      <c r="BV31" s="1221" t="s">
        <v>35</v>
      </c>
      <c r="BW31" s="1221" t="s">
        <v>35</v>
      </c>
      <c r="BX31" s="1221" t="s">
        <v>35</v>
      </c>
      <c r="BY31" s="1283" t="s">
        <v>35</v>
      </c>
      <c r="BZ31" s="1283" t="s">
        <v>35</v>
      </c>
      <c r="CA31" s="1283" t="s">
        <v>35</v>
      </c>
      <c r="CB31" s="1283" t="s">
        <v>35</v>
      </c>
      <c r="CC31" s="1283" t="s">
        <v>35</v>
      </c>
      <c r="CD31" s="1283" t="s">
        <v>35</v>
      </c>
      <c r="CE31" s="1283" t="s">
        <v>35</v>
      </c>
      <c r="CF31" s="1283" t="s">
        <v>35</v>
      </c>
      <c r="CG31" s="1283" t="s">
        <v>35</v>
      </c>
      <c r="CH31" s="1283" t="s">
        <v>35</v>
      </c>
      <c r="CI31" s="1283" t="s">
        <v>35</v>
      </c>
      <c r="CJ31" s="2173"/>
      <c r="CK31" s="2173"/>
      <c r="CL31" s="2173"/>
      <c r="CM31" s="2173"/>
      <c r="CN31" s="2173"/>
      <c r="CO31" s="2173"/>
      <c r="CP31" s="2173"/>
      <c r="CQ31" s="2173"/>
      <c r="CR31" s="2173"/>
      <c r="CS31" s="2173"/>
      <c r="CT31" s="2173"/>
      <c r="CU31" s="2173"/>
      <c r="CV31" s="2173"/>
      <c r="CW31" s="2173"/>
      <c r="CX31" s="2173"/>
      <c r="CY31" s="2173"/>
      <c r="CZ31" s="2173"/>
    </row>
    <row r="32" s="130" customFormat="true" ht="15" customHeight="true" x14ac:dyDescent="0.2">
      <c r="A32" s="2549"/>
      <c r="B32" s="249" t="s">
        <v>48</v>
      </c>
      <c r="C32" s="1868">
        <v>99.605370602224255</v>
      </c>
      <c r="D32" s="1869">
        <v>98.990170791158931</v>
      </c>
      <c r="E32" s="1869">
        <v>86.798011562313022</v>
      </c>
      <c r="F32" s="1869">
        <v>76.233420695265735</v>
      </c>
      <c r="G32" s="1870">
        <v>59.928730982715749</v>
      </c>
      <c r="H32" s="1871">
        <v>95.245547393595004</v>
      </c>
      <c r="I32" s="1869">
        <v>83.725184049609993</v>
      </c>
      <c r="J32" s="1869">
        <v>76.421908066315225</v>
      </c>
      <c r="K32" s="1869">
        <v>71.86029243336553</v>
      </c>
      <c r="L32" s="1872">
        <v>53.612132288117465</v>
      </c>
      <c r="M32" s="1873">
        <v>99.939129780069976</v>
      </c>
      <c r="N32" s="1869">
        <v>99.630624479786263</v>
      </c>
      <c r="O32" s="1869">
        <v>99.952895324975159</v>
      </c>
      <c r="P32" s="1869">
        <v>99.128991985780559</v>
      </c>
      <c r="Q32" s="1870">
        <v>96.687609605101358</v>
      </c>
      <c r="R32" s="1871">
        <v>96.121000412318907</v>
      </c>
      <c r="S32" s="1869">
        <v>84.113715165875718</v>
      </c>
      <c r="T32" s="1869">
        <v>96.840420697781255</v>
      </c>
      <c r="U32" s="1869">
        <v>84.961995003043626</v>
      </c>
      <c r="V32" s="1869">
        <v>92.28501844380601</v>
      </c>
      <c r="W32" s="1869">
        <v>91.899315263294</v>
      </c>
      <c r="X32" s="1869">
        <v>97.120715850566938</v>
      </c>
      <c r="Y32" s="1869">
        <v>96.893881055782416</v>
      </c>
      <c r="Z32" s="1869">
        <v>92.427971138445074</v>
      </c>
      <c r="AA32" s="1869">
        <v>92.649535681495792</v>
      </c>
      <c r="AB32" s="1869">
        <v>67.98822196724204</v>
      </c>
      <c r="AC32" s="1869">
        <v>94.142292811241674</v>
      </c>
      <c r="AD32" s="1869">
        <v>93.74771145577914</v>
      </c>
      <c r="AE32" s="1869">
        <v>87.537010649345092</v>
      </c>
      <c r="AF32" s="1869">
        <v>97.133009029839187</v>
      </c>
      <c r="AG32" s="1869">
        <v>78.427546380428964</v>
      </c>
      <c r="AH32" s="1869">
        <v>97.019748673765832</v>
      </c>
      <c r="AI32" s="2344">
        <v>95.612634122367581</v>
      </c>
      <c r="AJ32" s="2371"/>
      <c r="AK32" s="2371"/>
      <c r="AL32" s="2371"/>
      <c r="AM32" s="2371"/>
      <c r="AN32" s="2371"/>
      <c r="AO32" s="2371"/>
      <c r="AP32" s="2371"/>
      <c r="AQ32" s="2371"/>
      <c r="AR32" s="2371"/>
      <c r="AS32" s="2371"/>
      <c r="AT32" s="2371"/>
      <c r="AU32" s="2371"/>
      <c r="AV32" s="2371"/>
      <c r="AW32" s="2371"/>
      <c r="AX32" s="2371"/>
      <c r="AY32" s="2371"/>
      <c r="AZ32" s="698"/>
      <c r="BA32" s="2548"/>
      <c r="BB32" s="151" t="s">
        <v>48</v>
      </c>
      <c r="BC32" s="1201" t="s">
        <v>35</v>
      </c>
      <c r="BD32" s="1221" t="s">
        <v>35</v>
      </c>
      <c r="BE32" s="1221" t="s">
        <v>35</v>
      </c>
      <c r="BF32" s="1221" t="s">
        <v>35</v>
      </c>
      <c r="BG32" s="1242" t="s">
        <v>35</v>
      </c>
      <c r="BH32" s="1263" t="s">
        <v>35</v>
      </c>
      <c r="BI32" s="1221" t="s">
        <v>35</v>
      </c>
      <c r="BJ32" s="1221" t="s">
        <v>35</v>
      </c>
      <c r="BK32" s="1221" t="s">
        <v>35</v>
      </c>
      <c r="BL32" s="1242" t="s">
        <v>35</v>
      </c>
      <c r="BM32" s="1263" t="s">
        <v>35</v>
      </c>
      <c r="BN32" s="1221" t="s">
        <v>35</v>
      </c>
      <c r="BO32" s="1221" t="s">
        <v>35</v>
      </c>
      <c r="BP32" s="1221" t="s">
        <v>35</v>
      </c>
      <c r="BQ32" s="1242" t="s">
        <v>35</v>
      </c>
      <c r="BR32" s="1263" t="s">
        <v>35</v>
      </c>
      <c r="BS32" s="1221" t="s">
        <v>35</v>
      </c>
      <c r="BT32" s="1221" t="s">
        <v>35</v>
      </c>
      <c r="BU32" s="1221" t="s">
        <v>35</v>
      </c>
      <c r="BV32" s="1221" t="s">
        <v>35</v>
      </c>
      <c r="BW32" s="1221" t="s">
        <v>35</v>
      </c>
      <c r="BX32" s="1221" t="s">
        <v>35</v>
      </c>
      <c r="BY32" s="1283" t="s">
        <v>35</v>
      </c>
      <c r="BZ32" s="1283" t="s">
        <v>35</v>
      </c>
      <c r="CA32" s="1283" t="s">
        <v>35</v>
      </c>
      <c r="CB32" s="1283" t="s">
        <v>35</v>
      </c>
      <c r="CC32" s="1283" t="s">
        <v>35</v>
      </c>
      <c r="CD32" s="1283" t="s">
        <v>35</v>
      </c>
      <c r="CE32" s="1283" t="s">
        <v>35</v>
      </c>
      <c r="CF32" s="1283" t="s">
        <v>35</v>
      </c>
      <c r="CG32" s="1283" t="s">
        <v>35</v>
      </c>
      <c r="CH32" s="1283" t="s">
        <v>35</v>
      </c>
      <c r="CI32" s="1283" t="s">
        <v>35</v>
      </c>
      <c r="CJ32" s="2173"/>
      <c r="CK32" s="2173"/>
      <c r="CL32" s="2173"/>
      <c r="CM32" s="2173"/>
      <c r="CN32" s="2173"/>
      <c r="CO32" s="2173"/>
      <c r="CP32" s="2173"/>
      <c r="CQ32" s="2173"/>
      <c r="CR32" s="2173"/>
      <c r="CS32" s="2173"/>
      <c r="CT32" s="2173"/>
      <c r="CU32" s="2173"/>
      <c r="CV32" s="2173"/>
      <c r="CW32" s="2173"/>
      <c r="CX32" s="2173"/>
      <c r="CY32" s="2173"/>
      <c r="CZ32" s="2173"/>
    </row>
    <row r="33" s="130" customFormat="true" ht="15" customHeight="true" x14ac:dyDescent="0.2">
      <c r="A33" s="2549" t="s">
        <v>103</v>
      </c>
      <c r="B33" s="249" t="s">
        <v>49</v>
      </c>
      <c r="C33" s="1133" t="s">
        <v>35</v>
      </c>
      <c r="D33" s="1143" t="s">
        <v>35</v>
      </c>
      <c r="E33" s="1143" t="s">
        <v>35</v>
      </c>
      <c r="F33" s="1143" t="s">
        <v>35</v>
      </c>
      <c r="G33" s="1153" t="s">
        <v>35</v>
      </c>
      <c r="H33" s="1163" t="s">
        <v>35</v>
      </c>
      <c r="I33" s="1143" t="s">
        <v>35</v>
      </c>
      <c r="J33" s="1143" t="s">
        <v>35</v>
      </c>
      <c r="K33" s="1143" t="s">
        <v>35</v>
      </c>
      <c r="L33" s="1173" t="s">
        <v>35</v>
      </c>
      <c r="M33" s="1183" t="s">
        <v>35</v>
      </c>
      <c r="N33" s="1143" t="s">
        <v>35</v>
      </c>
      <c r="O33" s="1143" t="s">
        <v>35</v>
      </c>
      <c r="P33" s="1143" t="s">
        <v>35</v>
      </c>
      <c r="Q33" s="1153" t="s">
        <v>35</v>
      </c>
      <c r="R33" s="1163" t="s">
        <v>35</v>
      </c>
      <c r="S33" s="1143" t="s">
        <v>35</v>
      </c>
      <c r="T33" s="1143" t="s">
        <v>35</v>
      </c>
      <c r="U33" s="1143" t="s">
        <v>35</v>
      </c>
      <c r="V33" s="1143" t="s">
        <v>35</v>
      </c>
      <c r="W33" s="1143" t="s">
        <v>35</v>
      </c>
      <c r="X33" s="1143" t="s">
        <v>35</v>
      </c>
      <c r="Y33" s="1195" t="s">
        <v>35</v>
      </c>
      <c r="Z33" s="1195" t="s">
        <v>35</v>
      </c>
      <c r="AA33" s="1195" t="s">
        <v>35</v>
      </c>
      <c r="AB33" s="1195" t="s">
        <v>35</v>
      </c>
      <c r="AC33" s="1195" t="s">
        <v>35</v>
      </c>
      <c r="AD33" s="1195" t="s">
        <v>35</v>
      </c>
      <c r="AE33" s="1195" t="s">
        <v>35</v>
      </c>
      <c r="AF33" s="1195" t="s">
        <v>35</v>
      </c>
      <c r="AG33" s="1195" t="s">
        <v>35</v>
      </c>
      <c r="AH33" s="1195" t="s">
        <v>35</v>
      </c>
      <c r="AI33" s="2346" t="s">
        <v>35</v>
      </c>
      <c r="AJ33" s="2115"/>
      <c r="AK33" s="2115"/>
      <c r="AL33" s="2115"/>
      <c r="AM33" s="2115"/>
      <c r="AN33" s="2115"/>
      <c r="AO33" s="2115"/>
      <c r="AP33" s="2115"/>
      <c r="AQ33" s="2115"/>
      <c r="AR33" s="2115"/>
      <c r="AS33" s="2115"/>
      <c r="AT33" s="2115"/>
      <c r="AU33" s="2115"/>
      <c r="AV33" s="2115"/>
      <c r="AW33" s="2115"/>
      <c r="AX33" s="2115"/>
      <c r="AY33" s="2115"/>
      <c r="AZ33" s="215"/>
      <c r="BA33" s="2548" t="s">
        <v>103</v>
      </c>
      <c r="BB33" s="151" t="s">
        <v>49</v>
      </c>
      <c r="BC33" s="1201" t="s">
        <v>35</v>
      </c>
      <c r="BD33" s="1221" t="s">
        <v>35</v>
      </c>
      <c r="BE33" s="1221" t="s">
        <v>35</v>
      </c>
      <c r="BF33" s="1221" t="s">
        <v>35</v>
      </c>
      <c r="BG33" s="1242" t="s">
        <v>35</v>
      </c>
      <c r="BH33" s="1263" t="s">
        <v>35</v>
      </c>
      <c r="BI33" s="1221" t="s">
        <v>35</v>
      </c>
      <c r="BJ33" s="1221" t="s">
        <v>35</v>
      </c>
      <c r="BK33" s="1221" t="s">
        <v>35</v>
      </c>
      <c r="BL33" s="1242" t="s">
        <v>35</v>
      </c>
      <c r="BM33" s="1263" t="s">
        <v>35</v>
      </c>
      <c r="BN33" s="1221" t="s">
        <v>35</v>
      </c>
      <c r="BO33" s="1221" t="s">
        <v>35</v>
      </c>
      <c r="BP33" s="1221" t="s">
        <v>35</v>
      </c>
      <c r="BQ33" s="1242" t="s">
        <v>35</v>
      </c>
      <c r="BR33" s="1263" t="s">
        <v>35</v>
      </c>
      <c r="BS33" s="1221" t="s">
        <v>35</v>
      </c>
      <c r="BT33" s="1221" t="s">
        <v>35</v>
      </c>
      <c r="BU33" s="1221" t="s">
        <v>35</v>
      </c>
      <c r="BV33" s="1221" t="s">
        <v>35</v>
      </c>
      <c r="BW33" s="1221" t="s">
        <v>35</v>
      </c>
      <c r="BX33" s="1221" t="s">
        <v>35</v>
      </c>
      <c r="BY33" s="1283" t="s">
        <v>35</v>
      </c>
      <c r="BZ33" s="1283" t="s">
        <v>35</v>
      </c>
      <c r="CA33" s="1283" t="s">
        <v>35</v>
      </c>
      <c r="CB33" s="1283" t="s">
        <v>35</v>
      </c>
      <c r="CC33" s="1283" t="s">
        <v>35</v>
      </c>
      <c r="CD33" s="1283" t="s">
        <v>35</v>
      </c>
      <c r="CE33" s="1283" t="s">
        <v>35</v>
      </c>
      <c r="CF33" s="1283" t="s">
        <v>35</v>
      </c>
      <c r="CG33" s="1283" t="s">
        <v>35</v>
      </c>
      <c r="CH33" s="1283" t="s">
        <v>35</v>
      </c>
      <c r="CI33" s="1283" t="s">
        <v>35</v>
      </c>
      <c r="CJ33" s="2173"/>
      <c r="CK33" s="2173"/>
      <c r="CL33" s="2173"/>
      <c r="CM33" s="2173"/>
      <c r="CN33" s="2173"/>
      <c r="CO33" s="2173"/>
      <c r="CP33" s="2173"/>
      <c r="CQ33" s="2173"/>
      <c r="CR33" s="2173"/>
      <c r="CS33" s="2173"/>
      <c r="CT33" s="2173"/>
      <c r="CU33" s="2173"/>
      <c r="CV33" s="2173"/>
      <c r="CW33" s="2173"/>
      <c r="CX33" s="2173"/>
      <c r="CY33" s="2173"/>
      <c r="CZ33" s="2173"/>
    </row>
    <row r="34" s="130" customFormat="true" ht="15" customHeight="true" x14ac:dyDescent="0.2">
      <c r="A34" s="2549"/>
      <c r="B34" s="249" t="s">
        <v>48</v>
      </c>
      <c r="C34" s="1133" t="s">
        <v>35</v>
      </c>
      <c r="D34" s="1143" t="s">
        <v>35</v>
      </c>
      <c r="E34" s="1143" t="s">
        <v>35</v>
      </c>
      <c r="F34" s="1143" t="s">
        <v>35</v>
      </c>
      <c r="G34" s="1153" t="s">
        <v>35</v>
      </c>
      <c r="H34" s="1163" t="s">
        <v>35</v>
      </c>
      <c r="I34" s="1143" t="s">
        <v>35</v>
      </c>
      <c r="J34" s="1143" t="s">
        <v>35</v>
      </c>
      <c r="K34" s="1143" t="s">
        <v>35</v>
      </c>
      <c r="L34" s="1173" t="s">
        <v>35</v>
      </c>
      <c r="M34" s="1183" t="s">
        <v>35</v>
      </c>
      <c r="N34" s="1143" t="s">
        <v>35</v>
      </c>
      <c r="O34" s="1143" t="s">
        <v>35</v>
      </c>
      <c r="P34" s="1143" t="s">
        <v>35</v>
      </c>
      <c r="Q34" s="1153" t="s">
        <v>35</v>
      </c>
      <c r="R34" s="1163" t="s">
        <v>35</v>
      </c>
      <c r="S34" s="1143" t="s">
        <v>35</v>
      </c>
      <c r="T34" s="1143" t="s">
        <v>35</v>
      </c>
      <c r="U34" s="1143" t="s">
        <v>35</v>
      </c>
      <c r="V34" s="1143" t="s">
        <v>35</v>
      </c>
      <c r="W34" s="1143" t="s">
        <v>35</v>
      </c>
      <c r="X34" s="1143" t="s">
        <v>35</v>
      </c>
      <c r="Y34" s="1195" t="s">
        <v>35</v>
      </c>
      <c r="Z34" s="1195" t="s">
        <v>35</v>
      </c>
      <c r="AA34" s="1195" t="s">
        <v>35</v>
      </c>
      <c r="AB34" s="1195" t="s">
        <v>35</v>
      </c>
      <c r="AC34" s="1195" t="s">
        <v>35</v>
      </c>
      <c r="AD34" s="1195" t="s">
        <v>35</v>
      </c>
      <c r="AE34" s="1195" t="s">
        <v>35</v>
      </c>
      <c r="AF34" s="1195" t="s">
        <v>35</v>
      </c>
      <c r="AG34" s="1195" t="s">
        <v>35</v>
      </c>
      <c r="AH34" s="1195" t="s">
        <v>35</v>
      </c>
      <c r="AI34" s="2346" t="s">
        <v>35</v>
      </c>
      <c r="AJ34" s="2115"/>
      <c r="AK34" s="2115"/>
      <c r="AL34" s="2115"/>
      <c r="AM34" s="2115"/>
      <c r="AN34" s="2115"/>
      <c r="AO34" s="2115"/>
      <c r="AP34" s="2115"/>
      <c r="AQ34" s="2115"/>
      <c r="AR34" s="2115"/>
      <c r="AS34" s="2115"/>
      <c r="AT34" s="2115"/>
      <c r="AU34" s="2115"/>
      <c r="AV34" s="2115"/>
      <c r="AW34" s="2115"/>
      <c r="AX34" s="2115"/>
      <c r="AY34" s="2115"/>
      <c r="AZ34" s="215"/>
      <c r="BA34" s="2548"/>
      <c r="BB34" s="151" t="s">
        <v>48</v>
      </c>
      <c r="BC34" s="1201" t="s">
        <v>35</v>
      </c>
      <c r="BD34" s="1221" t="s">
        <v>35</v>
      </c>
      <c r="BE34" s="1221" t="s">
        <v>35</v>
      </c>
      <c r="BF34" s="1221" t="s">
        <v>35</v>
      </c>
      <c r="BG34" s="1242" t="s">
        <v>35</v>
      </c>
      <c r="BH34" s="1263" t="s">
        <v>35</v>
      </c>
      <c r="BI34" s="1221" t="s">
        <v>35</v>
      </c>
      <c r="BJ34" s="1221" t="s">
        <v>35</v>
      </c>
      <c r="BK34" s="1221" t="s">
        <v>35</v>
      </c>
      <c r="BL34" s="1242" t="s">
        <v>35</v>
      </c>
      <c r="BM34" s="1263" t="s">
        <v>35</v>
      </c>
      <c r="BN34" s="1221" t="s">
        <v>35</v>
      </c>
      <c r="BO34" s="1221" t="s">
        <v>35</v>
      </c>
      <c r="BP34" s="1221" t="s">
        <v>35</v>
      </c>
      <c r="BQ34" s="1242" t="s">
        <v>35</v>
      </c>
      <c r="BR34" s="1263" t="s">
        <v>35</v>
      </c>
      <c r="BS34" s="1221" t="s">
        <v>35</v>
      </c>
      <c r="BT34" s="1221" t="s">
        <v>35</v>
      </c>
      <c r="BU34" s="1221" t="s">
        <v>35</v>
      </c>
      <c r="BV34" s="1221" t="s">
        <v>35</v>
      </c>
      <c r="BW34" s="1221" t="s">
        <v>35</v>
      </c>
      <c r="BX34" s="1221" t="s">
        <v>35</v>
      </c>
      <c r="BY34" s="1283" t="s">
        <v>35</v>
      </c>
      <c r="BZ34" s="1283" t="s">
        <v>35</v>
      </c>
      <c r="CA34" s="1283" t="s">
        <v>35</v>
      </c>
      <c r="CB34" s="1283" t="s">
        <v>35</v>
      </c>
      <c r="CC34" s="1283" t="s">
        <v>35</v>
      </c>
      <c r="CD34" s="1283" t="s">
        <v>35</v>
      </c>
      <c r="CE34" s="1283" t="s">
        <v>35</v>
      </c>
      <c r="CF34" s="1283" t="s">
        <v>35</v>
      </c>
      <c r="CG34" s="1283" t="s">
        <v>35</v>
      </c>
      <c r="CH34" s="1283" t="s">
        <v>35</v>
      </c>
      <c r="CI34" s="1283" t="s">
        <v>35</v>
      </c>
      <c r="CJ34" s="2173"/>
      <c r="CK34" s="2173"/>
      <c r="CL34" s="2173"/>
      <c r="CM34" s="2173"/>
      <c r="CN34" s="2173"/>
      <c r="CO34" s="2173"/>
      <c r="CP34" s="2173"/>
      <c r="CQ34" s="2173"/>
      <c r="CR34" s="2173"/>
      <c r="CS34" s="2173"/>
      <c r="CT34" s="2173"/>
      <c r="CU34" s="2173"/>
      <c r="CV34" s="2173"/>
      <c r="CW34" s="2173"/>
      <c r="CX34" s="2173"/>
      <c r="CY34" s="2173"/>
      <c r="CZ34" s="2173"/>
    </row>
    <row r="35" s="697" customFormat="true" ht="15" customHeight="true" x14ac:dyDescent="0.2">
      <c r="A35" s="2878" t="s">
        <v>55</v>
      </c>
      <c r="B35" s="2003" t="s">
        <v>49</v>
      </c>
      <c r="C35" s="1868">
        <v>5.7756966649848422</v>
      </c>
      <c r="D35" s="1869">
        <v>14.975053702076007</v>
      </c>
      <c r="E35" s="1869">
        <v>40.300374355594073</v>
      </c>
      <c r="F35" s="1869">
        <v>53.183304067566297</v>
      </c>
      <c r="G35" s="1870">
        <v>66.227101952290539</v>
      </c>
      <c r="H35" s="1871">
        <v>30.107275829410224</v>
      </c>
      <c r="I35" s="1869">
        <v>45.472940042087046</v>
      </c>
      <c r="J35" s="1869">
        <v>52.480973693544087</v>
      </c>
      <c r="K35" s="1869">
        <v>58.255841101111571</v>
      </c>
      <c r="L35" s="1872">
        <v>70.710115586629243</v>
      </c>
      <c r="M35" s="1873">
        <v>4.915297565596811</v>
      </c>
      <c r="N35" s="1869">
        <v>4.2111730027748271</v>
      </c>
      <c r="O35" s="1869">
        <v>7.2538194337925921</v>
      </c>
      <c r="P35" s="1869">
        <v>8.9121952944231886</v>
      </c>
      <c r="Q35" s="1870">
        <v>16.30881684755558</v>
      </c>
      <c r="R35" s="1871">
        <v>13.047334664477953</v>
      </c>
      <c r="S35" s="1869">
        <v>44.622564019163157</v>
      </c>
      <c r="T35" s="1869">
        <v>22.671726358384628</v>
      </c>
      <c r="U35" s="1869">
        <v>60.894094912064531</v>
      </c>
      <c r="V35" s="1869">
        <v>31.279204271341026</v>
      </c>
      <c r="W35" s="1869">
        <v>35.726651449011136</v>
      </c>
      <c r="X35" s="1869">
        <v>9.2479574619577871</v>
      </c>
      <c r="Y35" s="1869">
        <v>18.351085804545306</v>
      </c>
      <c r="Z35" s="1869">
        <v>41.255345741171936</v>
      </c>
      <c r="AA35" s="1869">
        <v>21.467073670953763</v>
      </c>
      <c r="AB35" s="1869">
        <v>54.422767192456746</v>
      </c>
      <c r="AC35" s="1869">
        <v>18.757708090000129</v>
      </c>
      <c r="AD35" s="1869">
        <v>24.497524796552021</v>
      </c>
      <c r="AE35" s="1869">
        <v>39.53077910537035</v>
      </c>
      <c r="AF35" s="1869">
        <v>12.146732218167253</v>
      </c>
      <c r="AG35" s="1869">
        <v>56.080870509487369</v>
      </c>
      <c r="AH35" s="1869">
        <v>8.5443344217452601</v>
      </c>
      <c r="AI35" s="2344">
        <v>17.016196133829304</v>
      </c>
      <c r="AJ35" s="2371"/>
      <c r="AK35" s="2371"/>
      <c r="AL35" s="2371"/>
      <c r="AM35" s="2371"/>
      <c r="AN35" s="2371"/>
      <c r="AO35" s="2371"/>
      <c r="AP35" s="2371"/>
      <c r="AQ35" s="2371"/>
      <c r="AR35" s="2371"/>
      <c r="AS35" s="2371"/>
      <c r="AT35" s="2371"/>
      <c r="AU35" s="2371"/>
      <c r="AV35" s="2371"/>
      <c r="AW35" s="2371"/>
      <c r="AX35" s="2371"/>
      <c r="AY35" s="2371"/>
      <c r="AZ35" s="698"/>
      <c r="BA35" s="2548" t="s">
        <v>55</v>
      </c>
      <c r="BB35" s="151" t="s">
        <v>49</v>
      </c>
      <c r="BC35" s="1201" t="s">
        <v>35</v>
      </c>
      <c r="BD35" s="1221" t="s">
        <v>35</v>
      </c>
      <c r="BE35" s="1221" t="s">
        <v>35</v>
      </c>
      <c r="BF35" s="1221" t="s">
        <v>35</v>
      </c>
      <c r="BG35" s="1242" t="s">
        <v>35</v>
      </c>
      <c r="BH35" s="1263" t="s">
        <v>35</v>
      </c>
      <c r="BI35" s="1221" t="s">
        <v>35</v>
      </c>
      <c r="BJ35" s="1221" t="s">
        <v>35</v>
      </c>
      <c r="BK35" s="1221" t="s">
        <v>35</v>
      </c>
      <c r="BL35" s="1242" t="s">
        <v>35</v>
      </c>
      <c r="BM35" s="1263" t="s">
        <v>35</v>
      </c>
      <c r="BN35" s="1221" t="s">
        <v>35</v>
      </c>
      <c r="BO35" s="1221" t="s">
        <v>35</v>
      </c>
      <c r="BP35" s="1221" t="s">
        <v>35</v>
      </c>
      <c r="BQ35" s="1242" t="s">
        <v>35</v>
      </c>
      <c r="BR35" s="1263" t="s">
        <v>35</v>
      </c>
      <c r="BS35" s="1221" t="s">
        <v>35</v>
      </c>
      <c r="BT35" s="1221" t="s">
        <v>35</v>
      </c>
      <c r="BU35" s="1221" t="s">
        <v>35</v>
      </c>
      <c r="BV35" s="1221" t="s">
        <v>35</v>
      </c>
      <c r="BW35" s="1221" t="s">
        <v>35</v>
      </c>
      <c r="BX35" s="1221" t="s">
        <v>35</v>
      </c>
      <c r="BY35" s="1283" t="s">
        <v>35</v>
      </c>
      <c r="BZ35" s="1283" t="s">
        <v>35</v>
      </c>
      <c r="CA35" s="1283" t="s">
        <v>35</v>
      </c>
      <c r="CB35" s="1283" t="s">
        <v>35</v>
      </c>
      <c r="CC35" s="1283" t="s">
        <v>35</v>
      </c>
      <c r="CD35" s="1283" t="s">
        <v>35</v>
      </c>
      <c r="CE35" s="1283" t="s">
        <v>35</v>
      </c>
      <c r="CF35" s="1283" t="s">
        <v>35</v>
      </c>
      <c r="CG35" s="1283" t="s">
        <v>35</v>
      </c>
      <c r="CH35" s="1283" t="s">
        <v>35</v>
      </c>
      <c r="CI35" s="1283" t="s">
        <v>35</v>
      </c>
      <c r="CJ35" s="2173"/>
      <c r="CK35" s="2173"/>
      <c r="CL35" s="2173"/>
      <c r="CM35" s="2173"/>
      <c r="CN35" s="2173"/>
      <c r="CO35" s="2173"/>
      <c r="CP35" s="2173"/>
      <c r="CQ35" s="2173"/>
      <c r="CR35" s="2173"/>
      <c r="CS35" s="2173"/>
      <c r="CT35" s="2173"/>
      <c r="CU35" s="2173"/>
      <c r="CV35" s="2173"/>
      <c r="CW35" s="2173"/>
      <c r="CX35" s="2173"/>
      <c r="CY35" s="2173"/>
      <c r="CZ35" s="2173"/>
    </row>
    <row r="36" s="697" customFormat="true" ht="15" customHeight="true" x14ac:dyDescent="0.2">
      <c r="A36" s="2878"/>
      <c r="B36" s="2003" t="s">
        <v>48</v>
      </c>
      <c r="C36" s="1868">
        <v>94.224303335015207</v>
      </c>
      <c r="D36" s="1869">
        <v>85.024946297924004</v>
      </c>
      <c r="E36" s="1869">
        <v>59.699625644405764</v>
      </c>
      <c r="F36" s="1869">
        <v>46.816695932433888</v>
      </c>
      <c r="G36" s="1870">
        <v>33.772898047709454</v>
      </c>
      <c r="H36" s="1871">
        <v>69.892724170589545</v>
      </c>
      <c r="I36" s="1869">
        <v>54.527059957912897</v>
      </c>
      <c r="J36" s="1869">
        <v>47.519026306456027</v>
      </c>
      <c r="K36" s="1869">
        <v>41.744158898888529</v>
      </c>
      <c r="L36" s="1872">
        <v>29.289884413370835</v>
      </c>
      <c r="M36" s="1873">
        <v>95.084702434403241</v>
      </c>
      <c r="N36" s="1869">
        <v>95.788826997225129</v>
      </c>
      <c r="O36" s="1869">
        <v>92.746180566207343</v>
      </c>
      <c r="P36" s="1869">
        <v>91.087804705576872</v>
      </c>
      <c r="Q36" s="1870">
        <v>83.691183152444708</v>
      </c>
      <c r="R36" s="1871">
        <v>86.952665335521957</v>
      </c>
      <c r="S36" s="1869">
        <v>55.377435980836779</v>
      </c>
      <c r="T36" s="1869">
        <v>77.328273641615439</v>
      </c>
      <c r="U36" s="1869">
        <v>39.105905087935398</v>
      </c>
      <c r="V36" s="1869">
        <v>68.720795728658629</v>
      </c>
      <c r="W36" s="1869">
        <v>64.273348550988672</v>
      </c>
      <c r="X36" s="1869">
        <v>90.752042538042105</v>
      </c>
      <c r="Y36" s="1869">
        <v>81.64891419545458</v>
      </c>
      <c r="Z36" s="1869">
        <v>58.744654258828163</v>
      </c>
      <c r="AA36" s="1869">
        <v>78.532926329046333</v>
      </c>
      <c r="AB36" s="1869">
        <v>45.577232807543538</v>
      </c>
      <c r="AC36" s="1869">
        <v>81.242291909999992</v>
      </c>
      <c r="AD36" s="1869">
        <v>75.502475203447787</v>
      </c>
      <c r="AE36" s="1869">
        <v>60.469220894629451</v>
      </c>
      <c r="AF36" s="1869">
        <v>87.85326778183277</v>
      </c>
      <c r="AG36" s="1869">
        <v>43.919129490512624</v>
      </c>
      <c r="AH36" s="1869">
        <v>91.45566557825461</v>
      </c>
      <c r="AI36" s="2344">
        <v>82.983803866170675</v>
      </c>
      <c r="AJ36" s="2371"/>
      <c r="AK36" s="2371"/>
      <c r="AL36" s="2371"/>
      <c r="AM36" s="2371"/>
      <c r="AN36" s="2371"/>
      <c r="AO36" s="2371"/>
      <c r="AP36" s="2371"/>
      <c r="AQ36" s="2371"/>
      <c r="AR36" s="2371"/>
      <c r="AS36" s="2371"/>
      <c r="AT36" s="2371"/>
      <c r="AU36" s="2371"/>
      <c r="AV36" s="2371"/>
      <c r="AW36" s="2371"/>
      <c r="AX36" s="2371"/>
      <c r="AY36" s="2371"/>
      <c r="AZ36" s="698"/>
      <c r="BA36" s="2548"/>
      <c r="BB36" s="151" t="s">
        <v>48</v>
      </c>
      <c r="BC36" s="1201" t="s">
        <v>35</v>
      </c>
      <c r="BD36" s="1221" t="s">
        <v>35</v>
      </c>
      <c r="BE36" s="1221" t="s">
        <v>35</v>
      </c>
      <c r="BF36" s="1221" t="s">
        <v>35</v>
      </c>
      <c r="BG36" s="1242" t="s">
        <v>35</v>
      </c>
      <c r="BH36" s="1263" t="s">
        <v>35</v>
      </c>
      <c r="BI36" s="1221" t="s">
        <v>35</v>
      </c>
      <c r="BJ36" s="1221" t="s">
        <v>35</v>
      </c>
      <c r="BK36" s="1221" t="s">
        <v>35</v>
      </c>
      <c r="BL36" s="1242" t="s">
        <v>35</v>
      </c>
      <c r="BM36" s="1263" t="s">
        <v>35</v>
      </c>
      <c r="BN36" s="1221" t="s">
        <v>35</v>
      </c>
      <c r="BO36" s="1221" t="s">
        <v>35</v>
      </c>
      <c r="BP36" s="1221" t="s">
        <v>35</v>
      </c>
      <c r="BQ36" s="1242" t="s">
        <v>35</v>
      </c>
      <c r="BR36" s="1263" t="s">
        <v>35</v>
      </c>
      <c r="BS36" s="1221" t="s">
        <v>35</v>
      </c>
      <c r="BT36" s="1221" t="s">
        <v>35</v>
      </c>
      <c r="BU36" s="1221" t="s">
        <v>35</v>
      </c>
      <c r="BV36" s="1221" t="s">
        <v>35</v>
      </c>
      <c r="BW36" s="1221" t="s">
        <v>35</v>
      </c>
      <c r="BX36" s="1221" t="s">
        <v>35</v>
      </c>
      <c r="BY36" s="1283" t="s">
        <v>35</v>
      </c>
      <c r="BZ36" s="1283" t="s">
        <v>35</v>
      </c>
      <c r="CA36" s="1283" t="s">
        <v>35</v>
      </c>
      <c r="CB36" s="1283" t="s">
        <v>35</v>
      </c>
      <c r="CC36" s="1283" t="s">
        <v>35</v>
      </c>
      <c r="CD36" s="1283" t="s">
        <v>35</v>
      </c>
      <c r="CE36" s="1283" t="s">
        <v>35</v>
      </c>
      <c r="CF36" s="1283" t="s">
        <v>35</v>
      </c>
      <c r="CG36" s="1283" t="s">
        <v>35</v>
      </c>
      <c r="CH36" s="1283" t="s">
        <v>35</v>
      </c>
      <c r="CI36" s="1283" t="s">
        <v>35</v>
      </c>
      <c r="CJ36" s="2173"/>
      <c r="CK36" s="2173"/>
      <c r="CL36" s="2173"/>
      <c r="CM36" s="2173"/>
      <c r="CN36" s="2173"/>
      <c r="CO36" s="2173"/>
      <c r="CP36" s="2173"/>
      <c r="CQ36" s="2173"/>
      <c r="CR36" s="2173"/>
      <c r="CS36" s="2173"/>
      <c r="CT36" s="2173"/>
      <c r="CU36" s="2173"/>
      <c r="CV36" s="2173"/>
      <c r="CW36" s="2173"/>
      <c r="CX36" s="2173"/>
      <c r="CY36" s="2173"/>
      <c r="CZ36" s="2173"/>
    </row>
    <row r="37" s="697" customFormat="true" ht="15" customHeight="true" x14ac:dyDescent="0.2">
      <c r="A37" s="2878" t="s">
        <v>233</v>
      </c>
      <c r="B37" s="2003" t="s">
        <v>49</v>
      </c>
      <c r="C37" s="1868">
        <v>11.635635926841797</v>
      </c>
      <c r="D37" s="1869">
        <v>26.019877239622858</v>
      </c>
      <c r="E37" s="1869">
        <v>47.502834940494338</v>
      </c>
      <c r="F37" s="1869">
        <v>56.32112848140396</v>
      </c>
      <c r="G37" s="1870">
        <v>67.630527864396839</v>
      </c>
      <c r="H37" s="1871">
        <v>38.451966270200664</v>
      </c>
      <c r="I37" s="1869">
        <v>50.663877830771966</v>
      </c>
      <c r="J37" s="1869">
        <v>55.818416796954587</v>
      </c>
      <c r="K37" s="1869">
        <v>60.474032142269415</v>
      </c>
      <c r="L37" s="1872">
        <v>71.532006805228946</v>
      </c>
      <c r="M37" s="1873">
        <v>9.5403891034085255</v>
      </c>
      <c r="N37" s="1869">
        <v>8.3827200925692864</v>
      </c>
      <c r="O37" s="1869">
        <v>13.449747210474655</v>
      </c>
      <c r="P37" s="1869">
        <v>17.075958848743561</v>
      </c>
      <c r="Q37" s="1870">
        <v>27.961153010676171</v>
      </c>
      <c r="R37" s="1871">
        <v>26.513932374684856</v>
      </c>
      <c r="S37" s="1869">
        <v>68.168365883956284</v>
      </c>
      <c r="T37" s="1869">
        <v>29.842498854876805</v>
      </c>
      <c r="U37" s="1869">
        <v>70.351805882970353</v>
      </c>
      <c r="V37" s="1869">
        <v>45.622896783942821</v>
      </c>
      <c r="W37" s="1869">
        <v>44.143225900667375</v>
      </c>
      <c r="X37" s="1869">
        <v>22.523054523292284</v>
      </c>
      <c r="Y37" s="1869">
        <v>20.378559659482807</v>
      </c>
      <c r="Z37" s="1869">
        <v>62.665310403919271</v>
      </c>
      <c r="AA37" s="1869">
        <v>36.279025183732728</v>
      </c>
      <c r="AB37" s="1869">
        <v>56.459312494563299</v>
      </c>
      <c r="AC37" s="1869">
        <v>31.441449211908235</v>
      </c>
      <c r="AD37" s="1869">
        <v>38.853565937163317</v>
      </c>
      <c r="AE37" s="1869">
        <v>59.555701670607931</v>
      </c>
      <c r="AF37" s="1869">
        <v>22.19978793322127</v>
      </c>
      <c r="AG37" s="1869">
        <v>72.720831537480308</v>
      </c>
      <c r="AH37" s="1869">
        <v>19.730640266434044</v>
      </c>
      <c r="AI37" s="2344">
        <v>22.439647932405368</v>
      </c>
      <c r="AJ37" s="2371"/>
      <c r="AK37" s="2371"/>
      <c r="AL37" s="2371"/>
      <c r="AM37" s="2371"/>
      <c r="AN37" s="2371"/>
      <c r="AO37" s="2371"/>
      <c r="AP37" s="2371"/>
      <c r="AQ37" s="2371"/>
      <c r="AR37" s="2371"/>
      <c r="AS37" s="2371"/>
      <c r="AT37" s="2371"/>
      <c r="AU37" s="2371"/>
      <c r="AV37" s="2371"/>
      <c r="AW37" s="2371"/>
      <c r="AX37" s="2371"/>
      <c r="AY37" s="2371"/>
      <c r="AZ37" s="698"/>
      <c r="BA37" s="2548" t="s">
        <v>124</v>
      </c>
      <c r="BB37" s="151" t="s">
        <v>49</v>
      </c>
      <c r="BC37" s="1201" t="s">
        <v>35</v>
      </c>
      <c r="BD37" s="1221" t="s">
        <v>35</v>
      </c>
      <c r="BE37" s="1221" t="s">
        <v>35</v>
      </c>
      <c r="BF37" s="1221" t="s">
        <v>35</v>
      </c>
      <c r="BG37" s="1242" t="s">
        <v>35</v>
      </c>
      <c r="BH37" s="1263" t="s">
        <v>35</v>
      </c>
      <c r="BI37" s="1221" t="s">
        <v>35</v>
      </c>
      <c r="BJ37" s="1221" t="s">
        <v>35</v>
      </c>
      <c r="BK37" s="1221" t="s">
        <v>35</v>
      </c>
      <c r="BL37" s="1242" t="s">
        <v>35</v>
      </c>
      <c r="BM37" s="1263" t="s">
        <v>35</v>
      </c>
      <c r="BN37" s="1221" t="s">
        <v>35</v>
      </c>
      <c r="BO37" s="1221" t="s">
        <v>35</v>
      </c>
      <c r="BP37" s="1221" t="s">
        <v>35</v>
      </c>
      <c r="BQ37" s="1242" t="s">
        <v>35</v>
      </c>
      <c r="BR37" s="1263" t="s">
        <v>35</v>
      </c>
      <c r="BS37" s="1221" t="s">
        <v>35</v>
      </c>
      <c r="BT37" s="1221" t="s">
        <v>35</v>
      </c>
      <c r="BU37" s="1221" t="s">
        <v>35</v>
      </c>
      <c r="BV37" s="1221" t="s">
        <v>35</v>
      </c>
      <c r="BW37" s="1221" t="s">
        <v>35</v>
      </c>
      <c r="BX37" s="1221" t="s">
        <v>35</v>
      </c>
      <c r="BY37" s="1283" t="s">
        <v>35</v>
      </c>
      <c r="BZ37" s="1283" t="s">
        <v>35</v>
      </c>
      <c r="CA37" s="1283" t="s">
        <v>35</v>
      </c>
      <c r="CB37" s="1283" t="s">
        <v>35</v>
      </c>
      <c r="CC37" s="1283" t="s">
        <v>35</v>
      </c>
      <c r="CD37" s="1283" t="s">
        <v>35</v>
      </c>
      <c r="CE37" s="1283" t="s">
        <v>35</v>
      </c>
      <c r="CF37" s="1283" t="s">
        <v>35</v>
      </c>
      <c r="CG37" s="1283" t="s">
        <v>35</v>
      </c>
      <c r="CH37" s="1283" t="s">
        <v>35</v>
      </c>
      <c r="CI37" s="1283" t="s">
        <v>35</v>
      </c>
      <c r="CJ37" s="2173"/>
      <c r="CK37" s="2173"/>
      <c r="CL37" s="2173"/>
      <c r="CM37" s="2173"/>
      <c r="CN37" s="2173"/>
      <c r="CO37" s="2173"/>
      <c r="CP37" s="2173"/>
      <c r="CQ37" s="2173"/>
      <c r="CR37" s="2173"/>
      <c r="CS37" s="2173"/>
      <c r="CT37" s="2173"/>
      <c r="CU37" s="2173"/>
      <c r="CV37" s="2173"/>
      <c r="CW37" s="2173"/>
      <c r="CX37" s="2173"/>
      <c r="CY37" s="2173"/>
      <c r="CZ37" s="2173"/>
    </row>
    <row r="38" s="697" customFormat="true" ht="15" customHeight="true" x14ac:dyDescent="0.2">
      <c r="A38" s="2878"/>
      <c r="B38" s="2003" t="s">
        <v>48</v>
      </c>
      <c r="C38" s="1868">
        <v>88.364364073158271</v>
      </c>
      <c r="D38" s="1869">
        <v>73.980122760377256</v>
      </c>
      <c r="E38" s="1869">
        <v>52.497165059505271</v>
      </c>
      <c r="F38" s="1869">
        <v>43.67887151859626</v>
      </c>
      <c r="G38" s="1870">
        <v>32.369472135603118</v>
      </c>
      <c r="H38" s="1871">
        <v>61.548033729799435</v>
      </c>
      <c r="I38" s="1869">
        <v>49.336122169228084</v>
      </c>
      <c r="J38" s="1869">
        <v>44.181583203045491</v>
      </c>
      <c r="K38" s="1869">
        <v>39.525967857730571</v>
      </c>
      <c r="L38" s="1872">
        <v>28.467993194771189</v>
      </c>
      <c r="M38" s="1873">
        <v>90.459610896591514</v>
      </c>
      <c r="N38" s="1869">
        <v>91.617279907430685</v>
      </c>
      <c r="O38" s="1869">
        <v>86.550252789525246</v>
      </c>
      <c r="P38" s="1869">
        <v>82.924041151256446</v>
      </c>
      <c r="Q38" s="1870">
        <v>72.038846989323957</v>
      </c>
      <c r="R38" s="1871">
        <v>73.486067625315002</v>
      </c>
      <c r="S38" s="1869">
        <v>31.831634116043713</v>
      </c>
      <c r="T38" s="1869">
        <v>70.157501145123263</v>
      </c>
      <c r="U38" s="1869">
        <v>29.648194117029647</v>
      </c>
      <c r="V38" s="1869">
        <v>54.377103216057321</v>
      </c>
      <c r="W38" s="1869">
        <v>55.856774099332426</v>
      </c>
      <c r="X38" s="1869">
        <v>77.476945476707641</v>
      </c>
      <c r="Y38" s="1869">
        <v>79.62144034051731</v>
      </c>
      <c r="Z38" s="1869">
        <v>37.334689596080715</v>
      </c>
      <c r="AA38" s="1869">
        <v>63.720974816267109</v>
      </c>
      <c r="AB38" s="1869">
        <v>43.54068750543702</v>
      </c>
      <c r="AC38" s="1869">
        <v>68.55855078809175</v>
      </c>
      <c r="AD38" s="1869">
        <v>61.14643406283664</v>
      </c>
      <c r="AE38" s="1869">
        <v>40.444298329392076</v>
      </c>
      <c r="AF38" s="1869">
        <v>77.800212066778826</v>
      </c>
      <c r="AG38" s="1869">
        <v>27.279168462519781</v>
      </c>
      <c r="AH38" s="1869">
        <v>80.269359733566006</v>
      </c>
      <c r="AI38" s="2344">
        <v>77.560352067594678</v>
      </c>
      <c r="AJ38" s="2371"/>
      <c r="AK38" s="2371"/>
      <c r="AL38" s="2371"/>
      <c r="AM38" s="2371"/>
      <c r="AN38" s="2371"/>
      <c r="AO38" s="2371"/>
      <c r="AP38" s="2371"/>
      <c r="AQ38" s="2371"/>
      <c r="AR38" s="2371"/>
      <c r="AS38" s="2371"/>
      <c r="AT38" s="2371"/>
      <c r="AU38" s="2371"/>
      <c r="AV38" s="2371"/>
      <c r="AW38" s="2371"/>
      <c r="AX38" s="2371"/>
      <c r="AY38" s="2371"/>
      <c r="AZ38" s="698"/>
      <c r="BA38" s="2548"/>
      <c r="BB38" s="151" t="s">
        <v>48</v>
      </c>
      <c r="BC38" s="1201" t="s">
        <v>35</v>
      </c>
      <c r="BD38" s="1221" t="s">
        <v>35</v>
      </c>
      <c r="BE38" s="1221" t="s">
        <v>35</v>
      </c>
      <c r="BF38" s="1221" t="s">
        <v>35</v>
      </c>
      <c r="BG38" s="1242" t="s">
        <v>35</v>
      </c>
      <c r="BH38" s="1263" t="s">
        <v>35</v>
      </c>
      <c r="BI38" s="1221" t="s">
        <v>35</v>
      </c>
      <c r="BJ38" s="1221" t="s">
        <v>35</v>
      </c>
      <c r="BK38" s="1221" t="s">
        <v>35</v>
      </c>
      <c r="BL38" s="1242" t="s">
        <v>35</v>
      </c>
      <c r="BM38" s="1263" t="s">
        <v>35</v>
      </c>
      <c r="BN38" s="1221" t="s">
        <v>35</v>
      </c>
      <c r="BO38" s="1221" t="s">
        <v>35</v>
      </c>
      <c r="BP38" s="1221" t="s">
        <v>35</v>
      </c>
      <c r="BQ38" s="1242" t="s">
        <v>35</v>
      </c>
      <c r="BR38" s="1263" t="s">
        <v>35</v>
      </c>
      <c r="BS38" s="1221" t="s">
        <v>35</v>
      </c>
      <c r="BT38" s="1221" t="s">
        <v>35</v>
      </c>
      <c r="BU38" s="1221" t="s">
        <v>35</v>
      </c>
      <c r="BV38" s="1221" t="s">
        <v>35</v>
      </c>
      <c r="BW38" s="1221" t="s">
        <v>35</v>
      </c>
      <c r="BX38" s="1221" t="s">
        <v>35</v>
      </c>
      <c r="BY38" s="1283" t="s">
        <v>35</v>
      </c>
      <c r="BZ38" s="1283" t="s">
        <v>35</v>
      </c>
      <c r="CA38" s="1283" t="s">
        <v>35</v>
      </c>
      <c r="CB38" s="1283" t="s">
        <v>35</v>
      </c>
      <c r="CC38" s="1283" t="s">
        <v>35</v>
      </c>
      <c r="CD38" s="1283" t="s">
        <v>35</v>
      </c>
      <c r="CE38" s="1283" t="s">
        <v>35</v>
      </c>
      <c r="CF38" s="1283" t="s">
        <v>35</v>
      </c>
      <c r="CG38" s="1283" t="s">
        <v>35</v>
      </c>
      <c r="CH38" s="1283" t="s">
        <v>35</v>
      </c>
      <c r="CI38" s="1283" t="s">
        <v>35</v>
      </c>
      <c r="CJ38" s="2173"/>
      <c r="CK38" s="2173"/>
      <c r="CL38" s="2173"/>
      <c r="CM38" s="2173"/>
      <c r="CN38" s="2173"/>
      <c r="CO38" s="2173"/>
      <c r="CP38" s="2173"/>
      <c r="CQ38" s="2173"/>
      <c r="CR38" s="2173"/>
      <c r="CS38" s="2173"/>
      <c r="CT38" s="2173"/>
      <c r="CU38" s="2173"/>
      <c r="CV38" s="2173"/>
      <c r="CW38" s="2173"/>
      <c r="CX38" s="2173"/>
      <c r="CY38" s="2173"/>
      <c r="CZ38" s="2173"/>
    </row>
    <row r="39" s="130" customFormat="true" ht="15" customHeight="true" x14ac:dyDescent="0.2">
      <c r="A39" s="2549" t="s">
        <v>121</v>
      </c>
      <c r="B39" s="249" t="s">
        <v>49</v>
      </c>
      <c r="C39" s="1133" t="s">
        <v>35</v>
      </c>
      <c r="D39" s="1143" t="s">
        <v>35</v>
      </c>
      <c r="E39" s="1143" t="s">
        <v>35</v>
      </c>
      <c r="F39" s="1143" t="s">
        <v>35</v>
      </c>
      <c r="G39" s="1153" t="s">
        <v>35</v>
      </c>
      <c r="H39" s="1163" t="s">
        <v>35</v>
      </c>
      <c r="I39" s="1143" t="s">
        <v>35</v>
      </c>
      <c r="J39" s="1143" t="s">
        <v>35</v>
      </c>
      <c r="K39" s="1143" t="s">
        <v>35</v>
      </c>
      <c r="L39" s="1173" t="s">
        <v>35</v>
      </c>
      <c r="M39" s="1183" t="s">
        <v>35</v>
      </c>
      <c r="N39" s="1143" t="s">
        <v>35</v>
      </c>
      <c r="O39" s="1143" t="s">
        <v>35</v>
      </c>
      <c r="P39" s="1143" t="s">
        <v>35</v>
      </c>
      <c r="Q39" s="1153" t="s">
        <v>35</v>
      </c>
      <c r="R39" s="1163" t="s">
        <v>35</v>
      </c>
      <c r="S39" s="1143" t="s">
        <v>35</v>
      </c>
      <c r="T39" s="1143" t="s">
        <v>35</v>
      </c>
      <c r="U39" s="1143" t="s">
        <v>35</v>
      </c>
      <c r="V39" s="1143" t="s">
        <v>35</v>
      </c>
      <c r="W39" s="1143" t="s">
        <v>35</v>
      </c>
      <c r="X39" s="1143" t="s">
        <v>35</v>
      </c>
      <c r="Y39" s="1195" t="s">
        <v>35</v>
      </c>
      <c r="Z39" s="1195" t="s">
        <v>35</v>
      </c>
      <c r="AA39" s="1195" t="s">
        <v>35</v>
      </c>
      <c r="AB39" s="1195" t="s">
        <v>35</v>
      </c>
      <c r="AC39" s="1195" t="s">
        <v>35</v>
      </c>
      <c r="AD39" s="1195" t="s">
        <v>35</v>
      </c>
      <c r="AE39" s="1195" t="s">
        <v>35</v>
      </c>
      <c r="AF39" s="1195" t="s">
        <v>35</v>
      </c>
      <c r="AG39" s="1195" t="s">
        <v>35</v>
      </c>
      <c r="AH39" s="1195" t="s">
        <v>35</v>
      </c>
      <c r="AI39" s="2346" t="s">
        <v>35</v>
      </c>
      <c r="AJ39" s="2115"/>
      <c r="AK39" s="2115"/>
      <c r="AL39" s="2115"/>
      <c r="AM39" s="2115"/>
      <c r="AN39" s="2115"/>
      <c r="AO39" s="2115"/>
      <c r="AP39" s="2115"/>
      <c r="AQ39" s="2115"/>
      <c r="AR39" s="2115"/>
      <c r="AS39" s="2115"/>
      <c r="AT39" s="2115"/>
      <c r="AU39" s="2115"/>
      <c r="AV39" s="2115"/>
      <c r="AW39" s="2115"/>
      <c r="AX39" s="2115"/>
      <c r="AY39" s="2115"/>
      <c r="AZ39" s="215"/>
      <c r="BA39" s="2548" t="s">
        <v>121</v>
      </c>
      <c r="BB39" s="151" t="s">
        <v>49</v>
      </c>
      <c r="BC39" s="1201" t="s">
        <v>35</v>
      </c>
      <c r="BD39" s="1221" t="s">
        <v>35</v>
      </c>
      <c r="BE39" s="1221" t="s">
        <v>35</v>
      </c>
      <c r="BF39" s="1221" t="s">
        <v>35</v>
      </c>
      <c r="BG39" s="1242" t="s">
        <v>35</v>
      </c>
      <c r="BH39" s="1263" t="s">
        <v>35</v>
      </c>
      <c r="BI39" s="1221" t="s">
        <v>35</v>
      </c>
      <c r="BJ39" s="1221" t="s">
        <v>35</v>
      </c>
      <c r="BK39" s="1221" t="s">
        <v>35</v>
      </c>
      <c r="BL39" s="1242" t="s">
        <v>35</v>
      </c>
      <c r="BM39" s="1263" t="s">
        <v>35</v>
      </c>
      <c r="BN39" s="1221" t="s">
        <v>35</v>
      </c>
      <c r="BO39" s="1221" t="s">
        <v>35</v>
      </c>
      <c r="BP39" s="1221" t="s">
        <v>35</v>
      </c>
      <c r="BQ39" s="1242" t="s">
        <v>35</v>
      </c>
      <c r="BR39" s="1263" t="s">
        <v>35</v>
      </c>
      <c r="BS39" s="1221" t="s">
        <v>35</v>
      </c>
      <c r="BT39" s="1221" t="s">
        <v>35</v>
      </c>
      <c r="BU39" s="1221" t="s">
        <v>35</v>
      </c>
      <c r="BV39" s="1221" t="s">
        <v>35</v>
      </c>
      <c r="BW39" s="1221" t="s">
        <v>35</v>
      </c>
      <c r="BX39" s="1221" t="s">
        <v>35</v>
      </c>
      <c r="BY39" s="1283" t="s">
        <v>35</v>
      </c>
      <c r="BZ39" s="1283" t="s">
        <v>35</v>
      </c>
      <c r="CA39" s="1283" t="s">
        <v>35</v>
      </c>
      <c r="CB39" s="1283" t="s">
        <v>35</v>
      </c>
      <c r="CC39" s="1283" t="s">
        <v>35</v>
      </c>
      <c r="CD39" s="1283" t="s">
        <v>35</v>
      </c>
      <c r="CE39" s="1283" t="s">
        <v>35</v>
      </c>
      <c r="CF39" s="1283" t="s">
        <v>35</v>
      </c>
      <c r="CG39" s="1283" t="s">
        <v>35</v>
      </c>
      <c r="CH39" s="1283" t="s">
        <v>35</v>
      </c>
      <c r="CI39" s="1283" t="s">
        <v>35</v>
      </c>
      <c r="CJ39" s="2173"/>
      <c r="CK39" s="2173"/>
      <c r="CL39" s="2173"/>
      <c r="CM39" s="2173"/>
      <c r="CN39" s="2173"/>
      <c r="CO39" s="2173"/>
      <c r="CP39" s="2173"/>
      <c r="CQ39" s="2173"/>
      <c r="CR39" s="2173"/>
      <c r="CS39" s="2173"/>
      <c r="CT39" s="2173"/>
      <c r="CU39" s="2173"/>
      <c r="CV39" s="2173"/>
      <c r="CW39" s="2173"/>
      <c r="CX39" s="2173"/>
      <c r="CY39" s="2173"/>
      <c r="CZ39" s="2173"/>
    </row>
    <row r="40" s="130" customFormat="true" ht="15" customHeight="true" x14ac:dyDescent="0.2">
      <c r="A40" s="2549"/>
      <c r="B40" s="249" t="s">
        <v>48</v>
      </c>
      <c r="C40" s="1133" t="s">
        <v>35</v>
      </c>
      <c r="D40" s="1143" t="s">
        <v>35</v>
      </c>
      <c r="E40" s="1143" t="s">
        <v>35</v>
      </c>
      <c r="F40" s="1143" t="s">
        <v>35</v>
      </c>
      <c r="G40" s="1153" t="s">
        <v>35</v>
      </c>
      <c r="H40" s="1163" t="s">
        <v>35</v>
      </c>
      <c r="I40" s="1143" t="s">
        <v>35</v>
      </c>
      <c r="J40" s="1143" t="s">
        <v>35</v>
      </c>
      <c r="K40" s="1143" t="s">
        <v>35</v>
      </c>
      <c r="L40" s="1173" t="s">
        <v>35</v>
      </c>
      <c r="M40" s="1183" t="s">
        <v>35</v>
      </c>
      <c r="N40" s="1143" t="s">
        <v>35</v>
      </c>
      <c r="O40" s="1143" t="s">
        <v>35</v>
      </c>
      <c r="P40" s="1143" t="s">
        <v>35</v>
      </c>
      <c r="Q40" s="1153" t="s">
        <v>35</v>
      </c>
      <c r="R40" s="1163" t="s">
        <v>35</v>
      </c>
      <c r="S40" s="1143" t="s">
        <v>35</v>
      </c>
      <c r="T40" s="1143" t="s">
        <v>35</v>
      </c>
      <c r="U40" s="1143" t="s">
        <v>35</v>
      </c>
      <c r="V40" s="1143" t="s">
        <v>35</v>
      </c>
      <c r="W40" s="1143" t="s">
        <v>35</v>
      </c>
      <c r="X40" s="1143" t="s">
        <v>35</v>
      </c>
      <c r="Y40" s="1195" t="s">
        <v>35</v>
      </c>
      <c r="Z40" s="1195" t="s">
        <v>35</v>
      </c>
      <c r="AA40" s="1195" t="s">
        <v>35</v>
      </c>
      <c r="AB40" s="1195" t="s">
        <v>35</v>
      </c>
      <c r="AC40" s="1195" t="s">
        <v>35</v>
      </c>
      <c r="AD40" s="1195" t="s">
        <v>35</v>
      </c>
      <c r="AE40" s="1195" t="s">
        <v>35</v>
      </c>
      <c r="AF40" s="1195" t="s">
        <v>35</v>
      </c>
      <c r="AG40" s="1195" t="s">
        <v>35</v>
      </c>
      <c r="AH40" s="1195" t="s">
        <v>35</v>
      </c>
      <c r="AI40" s="2346" t="s">
        <v>35</v>
      </c>
      <c r="AJ40" s="2115"/>
      <c r="AK40" s="2115"/>
      <c r="AL40" s="2115"/>
      <c r="AM40" s="2115"/>
      <c r="AN40" s="2115"/>
      <c r="AO40" s="2115"/>
      <c r="AP40" s="2115"/>
      <c r="AQ40" s="2115"/>
      <c r="AR40" s="2115"/>
      <c r="AS40" s="2115"/>
      <c r="AT40" s="2115"/>
      <c r="AU40" s="2115"/>
      <c r="AV40" s="2115"/>
      <c r="AW40" s="2115"/>
      <c r="AX40" s="2115"/>
      <c r="AY40" s="2115"/>
      <c r="AZ40" s="215"/>
      <c r="BA40" s="2548"/>
      <c r="BB40" s="151" t="s">
        <v>48</v>
      </c>
      <c r="BC40" s="1201" t="s">
        <v>35</v>
      </c>
      <c r="BD40" s="1221" t="s">
        <v>35</v>
      </c>
      <c r="BE40" s="1221" t="s">
        <v>35</v>
      </c>
      <c r="BF40" s="1221" t="s">
        <v>35</v>
      </c>
      <c r="BG40" s="1242" t="s">
        <v>35</v>
      </c>
      <c r="BH40" s="1263" t="s">
        <v>35</v>
      </c>
      <c r="BI40" s="1221" t="s">
        <v>35</v>
      </c>
      <c r="BJ40" s="1221" t="s">
        <v>35</v>
      </c>
      <c r="BK40" s="1221" t="s">
        <v>35</v>
      </c>
      <c r="BL40" s="1242" t="s">
        <v>35</v>
      </c>
      <c r="BM40" s="1263" t="s">
        <v>35</v>
      </c>
      <c r="BN40" s="1221" t="s">
        <v>35</v>
      </c>
      <c r="BO40" s="1221" t="s">
        <v>35</v>
      </c>
      <c r="BP40" s="1221" t="s">
        <v>35</v>
      </c>
      <c r="BQ40" s="1242" t="s">
        <v>35</v>
      </c>
      <c r="BR40" s="1263" t="s">
        <v>35</v>
      </c>
      <c r="BS40" s="1221" t="s">
        <v>35</v>
      </c>
      <c r="BT40" s="1221" t="s">
        <v>35</v>
      </c>
      <c r="BU40" s="1221" t="s">
        <v>35</v>
      </c>
      <c r="BV40" s="1221" t="s">
        <v>35</v>
      </c>
      <c r="BW40" s="1221" t="s">
        <v>35</v>
      </c>
      <c r="BX40" s="1221" t="s">
        <v>35</v>
      </c>
      <c r="BY40" s="1283" t="s">
        <v>35</v>
      </c>
      <c r="BZ40" s="1283" t="s">
        <v>35</v>
      </c>
      <c r="CA40" s="1283" t="s">
        <v>35</v>
      </c>
      <c r="CB40" s="1283" t="s">
        <v>35</v>
      </c>
      <c r="CC40" s="1283" t="s">
        <v>35</v>
      </c>
      <c r="CD40" s="1283" t="s">
        <v>35</v>
      </c>
      <c r="CE40" s="1283" t="s">
        <v>35</v>
      </c>
      <c r="CF40" s="1283" t="s">
        <v>35</v>
      </c>
      <c r="CG40" s="1283" t="s">
        <v>35</v>
      </c>
      <c r="CH40" s="1283" t="s">
        <v>35</v>
      </c>
      <c r="CI40" s="1283" t="s">
        <v>35</v>
      </c>
      <c r="CJ40" s="2173"/>
      <c r="CK40" s="2173"/>
      <c r="CL40" s="2173"/>
      <c r="CM40" s="2173"/>
      <c r="CN40" s="2173"/>
      <c r="CO40" s="2173"/>
      <c r="CP40" s="2173"/>
      <c r="CQ40" s="2173"/>
      <c r="CR40" s="2173"/>
      <c r="CS40" s="2173"/>
      <c r="CT40" s="2173"/>
      <c r="CU40" s="2173"/>
      <c r="CV40" s="2173"/>
      <c r="CW40" s="2173"/>
      <c r="CX40" s="2173"/>
      <c r="CY40" s="2173"/>
      <c r="CZ40" s="2173"/>
    </row>
    <row r="41" s="697" customFormat="true" ht="15" customHeight="true" x14ac:dyDescent="0.2">
      <c r="A41" s="2878" t="s">
        <v>56</v>
      </c>
      <c r="B41" s="2003" t="s">
        <v>49</v>
      </c>
      <c r="C41" s="1868">
        <v>30.414051388112068</v>
      </c>
      <c r="D41" s="1869">
        <v>21.500823338238657</v>
      </c>
      <c r="E41" s="1869">
        <v>13.188669162988923</v>
      </c>
      <c r="F41" s="1869">
        <v>8.5164251171456709</v>
      </c>
      <c r="G41" s="1870">
        <v>8.1975401642125636</v>
      </c>
      <c r="H41" s="1871">
        <v>17.314150619181763</v>
      </c>
      <c r="I41" s="1869">
        <v>10.10613428493394</v>
      </c>
      <c r="J41" s="1869">
        <v>7.9772160805765715</v>
      </c>
      <c r="K41" s="1869">
        <v>8.6173666731791929</v>
      </c>
      <c r="L41" s="1872">
        <v>7.6138874157191587</v>
      </c>
      <c r="M41" s="1873">
        <v>35.501561052418936</v>
      </c>
      <c r="N41" s="1869">
        <v>29.502384573371522</v>
      </c>
      <c r="O41" s="1869">
        <v>25.746622687587571</v>
      </c>
      <c r="P41" s="1869">
        <v>24.803158640498946</v>
      </c>
      <c r="Q41" s="1870">
        <v>20.884413839385932</v>
      </c>
      <c r="R41" s="1871">
        <v>22.751034132596054</v>
      </c>
      <c r="S41" s="1869">
        <v>10.000238381598527</v>
      </c>
      <c r="T41" s="1869">
        <v>12.567472067099562</v>
      </c>
      <c r="U41" s="1869">
        <v>13.163762547542177</v>
      </c>
      <c r="V41" s="1869">
        <v>4.8004857228128905</v>
      </c>
      <c r="W41" s="1869">
        <v>26.279947700917983</v>
      </c>
      <c r="X41" s="1869">
        <v>17.95872994868828</v>
      </c>
      <c r="Y41" s="1869">
        <v>53.282289977919092</v>
      </c>
      <c r="Z41" s="1869">
        <v>7.5456638325274312</v>
      </c>
      <c r="AA41" s="1869">
        <v>20.778939450666169</v>
      </c>
      <c r="AB41" s="1869">
        <v>9.1933098426354416</v>
      </c>
      <c r="AC41" s="1869">
        <v>22.834999006910245</v>
      </c>
      <c r="AD41" s="1869">
        <v>28.297973373787944</v>
      </c>
      <c r="AE41" s="1869">
        <v>7.5680101056178746</v>
      </c>
      <c r="AF41" s="1869">
        <v>23.423192003150124</v>
      </c>
      <c r="AG41" s="1869">
        <v>14.377308297216107</v>
      </c>
      <c r="AH41" s="1869">
        <v>47.173853310048486</v>
      </c>
      <c r="AI41" s="2344">
        <v>14.632544086421548</v>
      </c>
      <c r="AJ41" s="2371"/>
      <c r="AK41" s="2371"/>
      <c r="AL41" s="2371"/>
      <c r="AM41" s="2371"/>
      <c r="AN41" s="2371"/>
      <c r="AO41" s="2371"/>
      <c r="AP41" s="2371"/>
      <c r="AQ41" s="2371"/>
      <c r="AR41" s="2371"/>
      <c r="AS41" s="2371"/>
      <c r="AT41" s="2371"/>
      <c r="AU41" s="2371"/>
      <c r="AV41" s="2371"/>
      <c r="AW41" s="2371"/>
      <c r="AX41" s="2371"/>
      <c r="AY41" s="2371"/>
      <c r="AZ41" s="698"/>
      <c r="BA41" s="2548" t="s">
        <v>56</v>
      </c>
      <c r="BB41" s="151" t="s">
        <v>49</v>
      </c>
      <c r="BC41" s="1201" t="s">
        <v>35</v>
      </c>
      <c r="BD41" s="1221" t="s">
        <v>35</v>
      </c>
      <c r="BE41" s="1221" t="s">
        <v>35</v>
      </c>
      <c r="BF41" s="1221" t="s">
        <v>35</v>
      </c>
      <c r="BG41" s="1242" t="s">
        <v>35</v>
      </c>
      <c r="BH41" s="1263" t="s">
        <v>35</v>
      </c>
      <c r="BI41" s="1221" t="s">
        <v>35</v>
      </c>
      <c r="BJ41" s="1221" t="s">
        <v>35</v>
      </c>
      <c r="BK41" s="1221" t="s">
        <v>35</v>
      </c>
      <c r="BL41" s="1242" t="s">
        <v>35</v>
      </c>
      <c r="BM41" s="1263" t="s">
        <v>35</v>
      </c>
      <c r="BN41" s="1221" t="s">
        <v>35</v>
      </c>
      <c r="BO41" s="1221" t="s">
        <v>35</v>
      </c>
      <c r="BP41" s="1221" t="s">
        <v>35</v>
      </c>
      <c r="BQ41" s="1242" t="s">
        <v>35</v>
      </c>
      <c r="BR41" s="1263" t="s">
        <v>35</v>
      </c>
      <c r="BS41" s="1221" t="s">
        <v>35</v>
      </c>
      <c r="BT41" s="1221" t="s">
        <v>35</v>
      </c>
      <c r="BU41" s="1221" t="s">
        <v>35</v>
      </c>
      <c r="BV41" s="1221" t="s">
        <v>35</v>
      </c>
      <c r="BW41" s="1221" t="s">
        <v>35</v>
      </c>
      <c r="BX41" s="1221" t="s">
        <v>35</v>
      </c>
      <c r="BY41" s="1283" t="s">
        <v>35</v>
      </c>
      <c r="BZ41" s="1283" t="s">
        <v>35</v>
      </c>
      <c r="CA41" s="1283" t="s">
        <v>35</v>
      </c>
      <c r="CB41" s="1283" t="s">
        <v>35</v>
      </c>
      <c r="CC41" s="1283" t="s">
        <v>35</v>
      </c>
      <c r="CD41" s="1283" t="s">
        <v>35</v>
      </c>
      <c r="CE41" s="1283" t="s">
        <v>35</v>
      </c>
      <c r="CF41" s="1283" t="s">
        <v>35</v>
      </c>
      <c r="CG41" s="1283" t="s">
        <v>35</v>
      </c>
      <c r="CH41" s="1283" t="s">
        <v>35</v>
      </c>
      <c r="CI41" s="1283" t="s">
        <v>35</v>
      </c>
      <c r="CJ41" s="2173"/>
      <c r="CK41" s="2173"/>
      <c r="CL41" s="2173"/>
      <c r="CM41" s="2173"/>
      <c r="CN41" s="2173"/>
      <c r="CO41" s="2173"/>
      <c r="CP41" s="2173"/>
      <c r="CQ41" s="2173"/>
      <c r="CR41" s="2173"/>
      <c r="CS41" s="2173"/>
      <c r="CT41" s="2173"/>
      <c r="CU41" s="2173"/>
      <c r="CV41" s="2173"/>
      <c r="CW41" s="2173"/>
      <c r="CX41" s="2173"/>
      <c r="CY41" s="2173"/>
      <c r="CZ41" s="2173"/>
    </row>
    <row r="42" s="697" customFormat="true" ht="15" customHeight="true" x14ac:dyDescent="0.2">
      <c r="A42" s="2878"/>
      <c r="B42" s="2003" t="s">
        <v>48</v>
      </c>
      <c r="C42" s="1868">
        <v>69.585948611887915</v>
      </c>
      <c r="D42" s="1869">
        <v>78.499176661761396</v>
      </c>
      <c r="E42" s="1869">
        <v>86.811330837011127</v>
      </c>
      <c r="F42" s="1869">
        <v>91.483574882854384</v>
      </c>
      <c r="G42" s="1870">
        <v>91.802459835787417</v>
      </c>
      <c r="H42" s="1871">
        <v>82.685849380818084</v>
      </c>
      <c r="I42" s="1869">
        <v>89.893865715065928</v>
      </c>
      <c r="J42" s="1869">
        <v>92.022783919423489</v>
      </c>
      <c r="K42" s="1869">
        <v>91.382633326820965</v>
      </c>
      <c r="L42" s="1872">
        <v>92.386112584280838</v>
      </c>
      <c r="M42" s="1873">
        <v>64.49843894758105</v>
      </c>
      <c r="N42" s="1869">
        <v>70.497615426628485</v>
      </c>
      <c r="O42" s="1869">
        <v>74.253377312412269</v>
      </c>
      <c r="P42" s="1869">
        <v>75.196841359501079</v>
      </c>
      <c r="Q42" s="1870">
        <v>79.115586160614043</v>
      </c>
      <c r="R42" s="1871">
        <v>77.248965867403811</v>
      </c>
      <c r="S42" s="1869">
        <v>89.999761618401493</v>
      </c>
      <c r="T42" s="1869">
        <v>87.432527932900371</v>
      </c>
      <c r="U42" s="1869">
        <v>86.836237452457866</v>
      </c>
      <c r="V42" s="1869">
        <v>95.199514277186978</v>
      </c>
      <c r="W42" s="1869">
        <v>73.720052299081942</v>
      </c>
      <c r="X42" s="1869">
        <v>82.041270051311727</v>
      </c>
      <c r="Y42" s="1869">
        <v>46.717710022080887</v>
      </c>
      <c r="Z42" s="1869">
        <v>92.454336167472619</v>
      </c>
      <c r="AA42" s="1869">
        <v>79.22106054933387</v>
      </c>
      <c r="AB42" s="1869">
        <v>90.806690157364756</v>
      </c>
      <c r="AC42" s="1869">
        <v>77.165000993089919</v>
      </c>
      <c r="AD42" s="1869">
        <v>71.702026626212046</v>
      </c>
      <c r="AE42" s="1869">
        <v>92.43198989438207</v>
      </c>
      <c r="AF42" s="1869">
        <v>76.576807996849965</v>
      </c>
      <c r="AG42" s="1869">
        <v>85.622691702783854</v>
      </c>
      <c r="AH42" s="1869">
        <v>52.826146689951315</v>
      </c>
      <c r="AI42" s="2344">
        <v>85.367455913578453</v>
      </c>
      <c r="AJ42" s="2371"/>
      <c r="AK42" s="2371"/>
      <c r="AL42" s="2371"/>
      <c r="AM42" s="2371"/>
      <c r="AN42" s="2371"/>
      <c r="AO42" s="2371"/>
      <c r="AP42" s="2371"/>
      <c r="AQ42" s="2371"/>
      <c r="AR42" s="2371"/>
      <c r="AS42" s="2371"/>
      <c r="AT42" s="2371"/>
      <c r="AU42" s="2371"/>
      <c r="AV42" s="2371"/>
      <c r="AW42" s="2371"/>
      <c r="AX42" s="2371"/>
      <c r="AY42" s="2371"/>
      <c r="AZ42" s="698"/>
      <c r="BA42" s="2548"/>
      <c r="BB42" s="151" t="s">
        <v>48</v>
      </c>
      <c r="BC42" s="1201" t="s">
        <v>35</v>
      </c>
      <c r="BD42" s="1221" t="s">
        <v>35</v>
      </c>
      <c r="BE42" s="1221" t="s">
        <v>35</v>
      </c>
      <c r="BF42" s="1221" t="s">
        <v>35</v>
      </c>
      <c r="BG42" s="1242" t="s">
        <v>35</v>
      </c>
      <c r="BH42" s="1263" t="s">
        <v>35</v>
      </c>
      <c r="BI42" s="1221" t="s">
        <v>35</v>
      </c>
      <c r="BJ42" s="1221" t="s">
        <v>35</v>
      </c>
      <c r="BK42" s="1221" t="s">
        <v>35</v>
      </c>
      <c r="BL42" s="1242" t="s">
        <v>35</v>
      </c>
      <c r="BM42" s="1263" t="s">
        <v>35</v>
      </c>
      <c r="BN42" s="1221" t="s">
        <v>35</v>
      </c>
      <c r="BO42" s="1221" t="s">
        <v>35</v>
      </c>
      <c r="BP42" s="1221" t="s">
        <v>35</v>
      </c>
      <c r="BQ42" s="1242" t="s">
        <v>35</v>
      </c>
      <c r="BR42" s="1263" t="s">
        <v>35</v>
      </c>
      <c r="BS42" s="1221" t="s">
        <v>35</v>
      </c>
      <c r="BT42" s="1221" t="s">
        <v>35</v>
      </c>
      <c r="BU42" s="1221" t="s">
        <v>35</v>
      </c>
      <c r="BV42" s="1221" t="s">
        <v>35</v>
      </c>
      <c r="BW42" s="1221" t="s">
        <v>35</v>
      </c>
      <c r="BX42" s="1221" t="s">
        <v>35</v>
      </c>
      <c r="BY42" s="1283" t="s">
        <v>35</v>
      </c>
      <c r="BZ42" s="1283" t="s">
        <v>35</v>
      </c>
      <c r="CA42" s="1283" t="s">
        <v>35</v>
      </c>
      <c r="CB42" s="1283" t="s">
        <v>35</v>
      </c>
      <c r="CC42" s="1283" t="s">
        <v>35</v>
      </c>
      <c r="CD42" s="1283" t="s">
        <v>35</v>
      </c>
      <c r="CE42" s="1283" t="s">
        <v>35</v>
      </c>
      <c r="CF42" s="1283" t="s">
        <v>35</v>
      </c>
      <c r="CG42" s="1283" t="s">
        <v>35</v>
      </c>
      <c r="CH42" s="1283" t="s">
        <v>35</v>
      </c>
      <c r="CI42" s="1283" t="s">
        <v>35</v>
      </c>
      <c r="CJ42" s="2173"/>
      <c r="CK42" s="2173"/>
      <c r="CL42" s="2173"/>
      <c r="CM42" s="2173"/>
      <c r="CN42" s="2173"/>
      <c r="CO42" s="2173"/>
      <c r="CP42" s="2173"/>
      <c r="CQ42" s="2173"/>
      <c r="CR42" s="2173"/>
      <c r="CS42" s="2173"/>
      <c r="CT42" s="2173"/>
      <c r="CU42" s="2173"/>
      <c r="CV42" s="2173"/>
      <c r="CW42" s="2173"/>
      <c r="CX42" s="2173"/>
      <c r="CY42" s="2173"/>
      <c r="CZ42" s="2173"/>
    </row>
    <row r="43" s="697" customFormat="true" ht="15" customHeight="true" x14ac:dyDescent="0.2">
      <c r="A43" s="2878" t="s">
        <v>53</v>
      </c>
      <c r="B43" s="2003" t="s">
        <v>49</v>
      </c>
      <c r="C43" s="1868">
        <v>64.672238518425488</v>
      </c>
      <c r="D43" s="1869">
        <v>59.345014927307894</v>
      </c>
      <c r="E43" s="1869">
        <v>46.045864781745813</v>
      </c>
      <c r="F43" s="1869">
        <v>38.723094280206283</v>
      </c>
      <c r="G43" s="1870">
        <v>35.434257214967083</v>
      </c>
      <c r="H43" s="1871">
        <v>53.463169333550844</v>
      </c>
      <c r="I43" s="1869">
        <v>42.216060538084285</v>
      </c>
      <c r="J43" s="1869">
        <v>37.619176627834932</v>
      </c>
      <c r="K43" s="1869">
        <v>36.762174227770423</v>
      </c>
      <c r="L43" s="1872">
        <v>36.71025355305995</v>
      </c>
      <c r="M43" s="1873">
        <v>60.245848469821247</v>
      </c>
      <c r="N43" s="1869">
        <v>73.79865194853582</v>
      </c>
      <c r="O43" s="1869">
        <v>55.400594355689826</v>
      </c>
      <c r="P43" s="1869">
        <v>77.060565392815377</v>
      </c>
      <c r="Q43" s="1870">
        <v>56.736249517222049</v>
      </c>
      <c r="R43" s="1871">
        <v>46.862270997681001</v>
      </c>
      <c r="S43" s="1869">
        <v>57.540823231552984</v>
      </c>
      <c r="T43" s="1869">
        <v>61.432272724716633</v>
      </c>
      <c r="U43" s="1869">
        <v>48.95365595329654</v>
      </c>
      <c r="V43" s="1869">
        <v>53.185250814620403</v>
      </c>
      <c r="W43" s="1869">
        <v>41.06569483371684</v>
      </c>
      <c r="X43" s="1869">
        <v>80.297504643110173</v>
      </c>
      <c r="Y43" s="1869">
        <v>39.291505613953603</v>
      </c>
      <c r="Z43" s="1869">
        <v>62.550186415311806</v>
      </c>
      <c r="AA43" s="1869">
        <v>51.051512537976052</v>
      </c>
      <c r="AB43" s="1869">
        <v>30.69135416426052</v>
      </c>
      <c r="AC43" s="1869">
        <v>50.380047712691912</v>
      </c>
      <c r="AD43" s="1869">
        <v>39.822431850169757</v>
      </c>
      <c r="AE43" s="1869">
        <v>65.322055133515391</v>
      </c>
      <c r="AF43" s="1869">
        <v>68.966685621495259</v>
      </c>
      <c r="AG43" s="1869">
        <v>28.222713738692612</v>
      </c>
      <c r="AH43" s="1869">
        <v>56.175519771681948</v>
      </c>
      <c r="AI43" s="2344">
        <v>13.271807962898924</v>
      </c>
      <c r="AJ43" s="2371"/>
      <c r="AK43" s="2371"/>
      <c r="AL43" s="2371"/>
      <c r="AM43" s="2371"/>
      <c r="AN43" s="2371"/>
      <c r="AO43" s="2371"/>
      <c r="AP43" s="2371"/>
      <c r="AQ43" s="2371"/>
      <c r="AR43" s="2371"/>
      <c r="AS43" s="2371"/>
      <c r="AT43" s="2371"/>
      <c r="AU43" s="2371"/>
      <c r="AV43" s="2371"/>
      <c r="AW43" s="2371"/>
      <c r="AX43" s="2371"/>
      <c r="AY43" s="2371"/>
      <c r="AZ43" s="698"/>
      <c r="BA43" s="2548" t="s">
        <v>53</v>
      </c>
      <c r="BB43" s="151" t="s">
        <v>49</v>
      </c>
      <c r="BC43" s="1201" t="s">
        <v>35</v>
      </c>
      <c r="BD43" s="1221" t="s">
        <v>35</v>
      </c>
      <c r="BE43" s="1221" t="s">
        <v>35</v>
      </c>
      <c r="BF43" s="1221" t="s">
        <v>35</v>
      </c>
      <c r="BG43" s="1242" t="s">
        <v>35</v>
      </c>
      <c r="BH43" s="1263" t="s">
        <v>35</v>
      </c>
      <c r="BI43" s="1221" t="s">
        <v>35</v>
      </c>
      <c r="BJ43" s="1221" t="s">
        <v>35</v>
      </c>
      <c r="BK43" s="1221" t="s">
        <v>35</v>
      </c>
      <c r="BL43" s="1242" t="s">
        <v>35</v>
      </c>
      <c r="BM43" s="1263" t="s">
        <v>35</v>
      </c>
      <c r="BN43" s="1221" t="s">
        <v>35</v>
      </c>
      <c r="BO43" s="1221" t="s">
        <v>35</v>
      </c>
      <c r="BP43" s="1221" t="s">
        <v>35</v>
      </c>
      <c r="BQ43" s="1242" t="s">
        <v>35</v>
      </c>
      <c r="BR43" s="1263" t="s">
        <v>35</v>
      </c>
      <c r="BS43" s="1221" t="s">
        <v>35</v>
      </c>
      <c r="BT43" s="1221" t="s">
        <v>35</v>
      </c>
      <c r="BU43" s="1221" t="s">
        <v>35</v>
      </c>
      <c r="BV43" s="1221" t="s">
        <v>35</v>
      </c>
      <c r="BW43" s="1221" t="s">
        <v>35</v>
      </c>
      <c r="BX43" s="1221" t="s">
        <v>35</v>
      </c>
      <c r="BY43" s="1283" t="s">
        <v>35</v>
      </c>
      <c r="BZ43" s="1283" t="s">
        <v>35</v>
      </c>
      <c r="CA43" s="1283" t="s">
        <v>35</v>
      </c>
      <c r="CB43" s="1283" t="s">
        <v>35</v>
      </c>
      <c r="CC43" s="1283" t="s">
        <v>35</v>
      </c>
      <c r="CD43" s="1283" t="s">
        <v>35</v>
      </c>
      <c r="CE43" s="1283" t="s">
        <v>35</v>
      </c>
      <c r="CF43" s="1283" t="s">
        <v>35</v>
      </c>
      <c r="CG43" s="1283" t="s">
        <v>35</v>
      </c>
      <c r="CH43" s="1283" t="s">
        <v>35</v>
      </c>
      <c r="CI43" s="1283" t="s">
        <v>35</v>
      </c>
      <c r="CJ43" s="2173"/>
      <c r="CK43" s="2173"/>
      <c r="CL43" s="2173"/>
      <c r="CM43" s="2173"/>
      <c r="CN43" s="2173"/>
      <c r="CO43" s="2173"/>
      <c r="CP43" s="2173"/>
      <c r="CQ43" s="2173"/>
      <c r="CR43" s="2173"/>
      <c r="CS43" s="2173"/>
      <c r="CT43" s="2173"/>
      <c r="CU43" s="2173"/>
      <c r="CV43" s="2173"/>
      <c r="CW43" s="2173"/>
      <c r="CX43" s="2173"/>
      <c r="CY43" s="2173"/>
      <c r="CZ43" s="2173"/>
    </row>
    <row r="44" s="697" customFormat="true" ht="15" customHeight="true" x14ac:dyDescent="0.2">
      <c r="A44" s="2878"/>
      <c r="B44" s="2003" t="s">
        <v>48</v>
      </c>
      <c r="C44" s="1868">
        <v>35.327761481574669</v>
      </c>
      <c r="D44" s="1869">
        <v>40.65498507269222</v>
      </c>
      <c r="E44" s="1869">
        <v>53.954135218254272</v>
      </c>
      <c r="F44" s="1869">
        <v>61.276905719793518</v>
      </c>
      <c r="G44" s="1870">
        <v>64.565742785033279</v>
      </c>
      <c r="H44" s="1871">
        <v>46.536830666449248</v>
      </c>
      <c r="I44" s="1869">
        <v>57.783939461915587</v>
      </c>
      <c r="J44" s="1869">
        <v>62.380823372164841</v>
      </c>
      <c r="K44" s="1869">
        <v>63.237825772229527</v>
      </c>
      <c r="L44" s="1872">
        <v>63.2897464469401</v>
      </c>
      <c r="M44" s="1873">
        <v>39.754151530178774</v>
      </c>
      <c r="N44" s="1869">
        <v>26.20134805146418</v>
      </c>
      <c r="O44" s="1869">
        <v>44.599405644310259</v>
      </c>
      <c r="P44" s="1869">
        <v>22.939434607184619</v>
      </c>
      <c r="Q44" s="1870">
        <v>43.263750482777944</v>
      </c>
      <c r="R44" s="1871">
        <v>53.137729002319048</v>
      </c>
      <c r="S44" s="1869">
        <v>42.45917676844671</v>
      </c>
      <c r="T44" s="1869">
        <v>38.567727275283445</v>
      </c>
      <c r="U44" s="1869">
        <v>51.046344046703339</v>
      </c>
      <c r="V44" s="1869">
        <v>46.814749185379576</v>
      </c>
      <c r="W44" s="1869">
        <v>58.934305166282932</v>
      </c>
      <c r="X44" s="1869">
        <v>19.702495356889798</v>
      </c>
      <c r="Y44" s="1869">
        <v>60.708494386046397</v>
      </c>
      <c r="Z44" s="1869">
        <v>37.449813584688243</v>
      </c>
      <c r="AA44" s="1869">
        <v>48.948487462023976</v>
      </c>
      <c r="AB44" s="1869">
        <v>69.308645835739568</v>
      </c>
      <c r="AC44" s="1869">
        <v>49.619952287308152</v>
      </c>
      <c r="AD44" s="1869">
        <v>60.17756814983013</v>
      </c>
      <c r="AE44" s="1869">
        <v>34.67794486648458</v>
      </c>
      <c r="AF44" s="1869">
        <v>31.033314378504773</v>
      </c>
      <c r="AG44" s="1869">
        <v>71.77728626130731</v>
      </c>
      <c r="AH44" s="1869">
        <v>43.824480228318016</v>
      </c>
      <c r="AI44" s="2344">
        <v>86.728192037101124</v>
      </c>
      <c r="AJ44" s="2371"/>
      <c r="AK44" s="2371"/>
      <c r="AL44" s="2371"/>
      <c r="AM44" s="2371"/>
      <c r="AN44" s="2371"/>
      <c r="AO44" s="2371"/>
      <c r="AP44" s="2371"/>
      <c r="AQ44" s="2371"/>
      <c r="AR44" s="2371"/>
      <c r="AS44" s="2371"/>
      <c r="AT44" s="2371"/>
      <c r="AU44" s="2371"/>
      <c r="AV44" s="2371"/>
      <c r="AW44" s="2371"/>
      <c r="AX44" s="2371"/>
      <c r="AY44" s="2371"/>
      <c r="AZ44" s="698"/>
      <c r="BA44" s="2548"/>
      <c r="BB44" s="151" t="s">
        <v>48</v>
      </c>
      <c r="BC44" s="1201" t="s">
        <v>35</v>
      </c>
      <c r="BD44" s="1221" t="s">
        <v>35</v>
      </c>
      <c r="BE44" s="1221" t="s">
        <v>35</v>
      </c>
      <c r="BF44" s="1221" t="s">
        <v>35</v>
      </c>
      <c r="BG44" s="1242" t="s">
        <v>35</v>
      </c>
      <c r="BH44" s="1263" t="s">
        <v>35</v>
      </c>
      <c r="BI44" s="1221" t="s">
        <v>35</v>
      </c>
      <c r="BJ44" s="1221" t="s">
        <v>35</v>
      </c>
      <c r="BK44" s="1221" t="s">
        <v>35</v>
      </c>
      <c r="BL44" s="1242" t="s">
        <v>35</v>
      </c>
      <c r="BM44" s="1263" t="s">
        <v>35</v>
      </c>
      <c r="BN44" s="1221" t="s">
        <v>35</v>
      </c>
      <c r="BO44" s="1221" t="s">
        <v>35</v>
      </c>
      <c r="BP44" s="1221" t="s">
        <v>35</v>
      </c>
      <c r="BQ44" s="1242" t="s">
        <v>35</v>
      </c>
      <c r="BR44" s="1263" t="s">
        <v>35</v>
      </c>
      <c r="BS44" s="1221" t="s">
        <v>35</v>
      </c>
      <c r="BT44" s="1221" t="s">
        <v>35</v>
      </c>
      <c r="BU44" s="1221" t="s">
        <v>35</v>
      </c>
      <c r="BV44" s="1221" t="s">
        <v>35</v>
      </c>
      <c r="BW44" s="1221" t="s">
        <v>35</v>
      </c>
      <c r="BX44" s="1221" t="s">
        <v>35</v>
      </c>
      <c r="BY44" s="1283" t="s">
        <v>35</v>
      </c>
      <c r="BZ44" s="1283" t="s">
        <v>35</v>
      </c>
      <c r="CA44" s="1283" t="s">
        <v>35</v>
      </c>
      <c r="CB44" s="1283" t="s">
        <v>35</v>
      </c>
      <c r="CC44" s="1283" t="s">
        <v>35</v>
      </c>
      <c r="CD44" s="1283" t="s">
        <v>35</v>
      </c>
      <c r="CE44" s="1283" t="s">
        <v>35</v>
      </c>
      <c r="CF44" s="1283" t="s">
        <v>35</v>
      </c>
      <c r="CG44" s="1283" t="s">
        <v>35</v>
      </c>
      <c r="CH44" s="1283" t="s">
        <v>35</v>
      </c>
      <c r="CI44" s="1283" t="s">
        <v>35</v>
      </c>
      <c r="CJ44" s="2173"/>
      <c r="CK44" s="2173"/>
      <c r="CL44" s="2173"/>
      <c r="CM44" s="2173"/>
      <c r="CN44" s="2173"/>
      <c r="CO44" s="2173"/>
      <c r="CP44" s="2173"/>
      <c r="CQ44" s="2173"/>
      <c r="CR44" s="2173"/>
      <c r="CS44" s="2173"/>
      <c r="CT44" s="2173"/>
      <c r="CU44" s="2173"/>
      <c r="CV44" s="2173"/>
      <c r="CW44" s="2173"/>
      <c r="CX44" s="2173"/>
      <c r="CY44" s="2173"/>
      <c r="CZ44" s="2173"/>
    </row>
    <row r="45" s="697" customFormat="true" ht="15" customHeight="true" x14ac:dyDescent="0.2">
      <c r="A45" s="2878" t="s">
        <v>52</v>
      </c>
      <c r="B45" s="2003" t="s">
        <v>49</v>
      </c>
      <c r="C45" s="1868">
        <v>64.672238518425488</v>
      </c>
      <c r="D45" s="1869">
        <v>59.345014927307894</v>
      </c>
      <c r="E45" s="1869">
        <v>46.045864781745813</v>
      </c>
      <c r="F45" s="1869">
        <v>38.723094280206283</v>
      </c>
      <c r="G45" s="1870">
        <v>35.434257214967083</v>
      </c>
      <c r="H45" s="1871">
        <v>53.463169333550844</v>
      </c>
      <c r="I45" s="1869">
        <v>42.216060538084285</v>
      </c>
      <c r="J45" s="1869">
        <v>37.619176627834932</v>
      </c>
      <c r="K45" s="1869">
        <v>36.762174227770423</v>
      </c>
      <c r="L45" s="1872">
        <v>36.71025355305995</v>
      </c>
      <c r="M45" s="1873">
        <v>60.245848469821247</v>
      </c>
      <c r="N45" s="1869">
        <v>73.79865194853582</v>
      </c>
      <c r="O45" s="1869">
        <v>55.400594355689826</v>
      </c>
      <c r="P45" s="1869">
        <v>77.060565392815377</v>
      </c>
      <c r="Q45" s="1870">
        <v>56.736249517222049</v>
      </c>
      <c r="R45" s="1871">
        <v>46.862270997681001</v>
      </c>
      <c r="S45" s="1869">
        <v>57.540823231552984</v>
      </c>
      <c r="T45" s="1869">
        <v>61.432272724716633</v>
      </c>
      <c r="U45" s="1869">
        <v>48.95365595329654</v>
      </c>
      <c r="V45" s="1869">
        <v>53.185250814620403</v>
      </c>
      <c r="W45" s="1869">
        <v>41.06569483371684</v>
      </c>
      <c r="X45" s="1869">
        <v>80.297504643110173</v>
      </c>
      <c r="Y45" s="1869">
        <v>39.291505613953603</v>
      </c>
      <c r="Z45" s="1869">
        <v>62.550186415311806</v>
      </c>
      <c r="AA45" s="1869">
        <v>51.051512537976052</v>
      </c>
      <c r="AB45" s="1869">
        <v>30.69135416426052</v>
      </c>
      <c r="AC45" s="1869">
        <v>50.380047712691912</v>
      </c>
      <c r="AD45" s="1869">
        <v>39.822431850169757</v>
      </c>
      <c r="AE45" s="1869">
        <v>65.322055133515391</v>
      </c>
      <c r="AF45" s="1869">
        <v>68.966685621495259</v>
      </c>
      <c r="AG45" s="1869">
        <v>28.222713738692612</v>
      </c>
      <c r="AH45" s="1869">
        <v>56.175519771681948</v>
      </c>
      <c r="AI45" s="2344">
        <v>13.271807962898924</v>
      </c>
      <c r="AJ45" s="2371"/>
      <c r="AK45" s="2371"/>
      <c r="AL45" s="2371"/>
      <c r="AM45" s="2371"/>
      <c r="AN45" s="2371"/>
      <c r="AO45" s="2371"/>
      <c r="AP45" s="2371"/>
      <c r="AQ45" s="2371"/>
      <c r="AR45" s="2371"/>
      <c r="AS45" s="2371"/>
      <c r="AT45" s="2371"/>
      <c r="AU45" s="2371"/>
      <c r="AV45" s="2371"/>
      <c r="AW45" s="2371"/>
      <c r="AX45" s="2371"/>
      <c r="AY45" s="2371"/>
      <c r="AZ45" s="698"/>
      <c r="BA45" s="2548" t="s">
        <v>52</v>
      </c>
      <c r="BB45" s="151" t="s">
        <v>49</v>
      </c>
      <c r="BC45" s="1201" t="s">
        <v>35</v>
      </c>
      <c r="BD45" s="1221" t="s">
        <v>35</v>
      </c>
      <c r="BE45" s="1221" t="s">
        <v>35</v>
      </c>
      <c r="BF45" s="1221" t="s">
        <v>35</v>
      </c>
      <c r="BG45" s="1242" t="s">
        <v>35</v>
      </c>
      <c r="BH45" s="1263" t="s">
        <v>35</v>
      </c>
      <c r="BI45" s="1221" t="s">
        <v>35</v>
      </c>
      <c r="BJ45" s="1221" t="s">
        <v>35</v>
      </c>
      <c r="BK45" s="1221" t="s">
        <v>35</v>
      </c>
      <c r="BL45" s="1242" t="s">
        <v>35</v>
      </c>
      <c r="BM45" s="1263" t="s">
        <v>35</v>
      </c>
      <c r="BN45" s="1221" t="s">
        <v>35</v>
      </c>
      <c r="BO45" s="1221" t="s">
        <v>35</v>
      </c>
      <c r="BP45" s="1221" t="s">
        <v>35</v>
      </c>
      <c r="BQ45" s="1242" t="s">
        <v>35</v>
      </c>
      <c r="BR45" s="1263" t="s">
        <v>35</v>
      </c>
      <c r="BS45" s="1221" t="s">
        <v>35</v>
      </c>
      <c r="BT45" s="1221" t="s">
        <v>35</v>
      </c>
      <c r="BU45" s="1221" t="s">
        <v>35</v>
      </c>
      <c r="BV45" s="1221" t="s">
        <v>35</v>
      </c>
      <c r="BW45" s="1221" t="s">
        <v>35</v>
      </c>
      <c r="BX45" s="1221" t="s">
        <v>35</v>
      </c>
      <c r="BY45" s="1283" t="s">
        <v>35</v>
      </c>
      <c r="BZ45" s="1283" t="s">
        <v>35</v>
      </c>
      <c r="CA45" s="1283" t="s">
        <v>35</v>
      </c>
      <c r="CB45" s="1283" t="s">
        <v>35</v>
      </c>
      <c r="CC45" s="1283" t="s">
        <v>35</v>
      </c>
      <c r="CD45" s="1283" t="s">
        <v>35</v>
      </c>
      <c r="CE45" s="1283" t="s">
        <v>35</v>
      </c>
      <c r="CF45" s="1283" t="s">
        <v>35</v>
      </c>
      <c r="CG45" s="1283" t="s">
        <v>35</v>
      </c>
      <c r="CH45" s="1283" t="s">
        <v>35</v>
      </c>
      <c r="CI45" s="1283" t="s">
        <v>35</v>
      </c>
      <c r="CJ45" s="2173"/>
      <c r="CK45" s="2173"/>
      <c r="CL45" s="2173"/>
      <c r="CM45" s="2173"/>
      <c r="CN45" s="2173"/>
      <c r="CO45" s="2173"/>
      <c r="CP45" s="2173"/>
      <c r="CQ45" s="2173"/>
      <c r="CR45" s="2173"/>
      <c r="CS45" s="2173"/>
      <c r="CT45" s="2173"/>
      <c r="CU45" s="2173"/>
      <c r="CV45" s="2173"/>
      <c r="CW45" s="2173"/>
      <c r="CX45" s="2173"/>
      <c r="CY45" s="2173"/>
      <c r="CZ45" s="2173"/>
    </row>
    <row r="46" s="697" customFormat="true" ht="15" customHeight="true" x14ac:dyDescent="0.2">
      <c r="A46" s="2878"/>
      <c r="B46" s="2003" t="s">
        <v>48</v>
      </c>
      <c r="C46" s="1868">
        <v>35.327761481574669</v>
      </c>
      <c r="D46" s="1869">
        <v>40.65498507269222</v>
      </c>
      <c r="E46" s="1869">
        <v>53.954135218254272</v>
      </c>
      <c r="F46" s="1869">
        <v>61.276905719793518</v>
      </c>
      <c r="G46" s="1870">
        <v>64.565742785033279</v>
      </c>
      <c r="H46" s="1871">
        <v>46.536830666449248</v>
      </c>
      <c r="I46" s="1869">
        <v>57.783939461915587</v>
      </c>
      <c r="J46" s="1869">
        <v>62.380823372164841</v>
      </c>
      <c r="K46" s="1869">
        <v>63.237825772229527</v>
      </c>
      <c r="L46" s="1872">
        <v>63.2897464469401</v>
      </c>
      <c r="M46" s="1873">
        <v>39.754151530178774</v>
      </c>
      <c r="N46" s="1869">
        <v>26.20134805146418</v>
      </c>
      <c r="O46" s="1869">
        <v>44.599405644310259</v>
      </c>
      <c r="P46" s="1869">
        <v>22.939434607184619</v>
      </c>
      <c r="Q46" s="1870">
        <v>43.263750482777944</v>
      </c>
      <c r="R46" s="1871">
        <v>53.137729002319048</v>
      </c>
      <c r="S46" s="1869">
        <v>42.45917676844671</v>
      </c>
      <c r="T46" s="1869">
        <v>38.567727275283445</v>
      </c>
      <c r="U46" s="1869">
        <v>51.046344046703339</v>
      </c>
      <c r="V46" s="1869">
        <v>46.814749185379576</v>
      </c>
      <c r="W46" s="1869">
        <v>58.934305166282932</v>
      </c>
      <c r="X46" s="1869">
        <v>19.702495356889798</v>
      </c>
      <c r="Y46" s="1869">
        <v>60.708494386046397</v>
      </c>
      <c r="Z46" s="1869">
        <v>37.449813584688243</v>
      </c>
      <c r="AA46" s="1869">
        <v>48.948487462023976</v>
      </c>
      <c r="AB46" s="1869">
        <v>69.308645835739568</v>
      </c>
      <c r="AC46" s="1869">
        <v>49.619952287308152</v>
      </c>
      <c r="AD46" s="1869">
        <v>60.17756814983013</v>
      </c>
      <c r="AE46" s="1869">
        <v>34.67794486648458</v>
      </c>
      <c r="AF46" s="1869">
        <v>31.033314378504773</v>
      </c>
      <c r="AG46" s="1869">
        <v>71.77728626130731</v>
      </c>
      <c r="AH46" s="1869">
        <v>43.824480228318016</v>
      </c>
      <c r="AI46" s="2344">
        <v>86.728192037101124</v>
      </c>
      <c r="AJ46" s="2371"/>
      <c r="AK46" s="2371"/>
      <c r="AL46" s="2371"/>
      <c r="AM46" s="2371"/>
      <c r="AN46" s="2371"/>
      <c r="AO46" s="2371"/>
      <c r="AP46" s="2371"/>
      <c r="AQ46" s="2371"/>
      <c r="AR46" s="2371"/>
      <c r="AS46" s="2371"/>
      <c r="AT46" s="2371"/>
      <c r="AU46" s="2371"/>
      <c r="AV46" s="2371"/>
      <c r="AW46" s="2371"/>
      <c r="AX46" s="2371"/>
      <c r="AY46" s="2371"/>
      <c r="AZ46" s="698"/>
      <c r="BA46" s="2548"/>
      <c r="BB46" s="151" t="s">
        <v>48</v>
      </c>
      <c r="BC46" s="1201" t="s">
        <v>35</v>
      </c>
      <c r="BD46" s="1221" t="s">
        <v>35</v>
      </c>
      <c r="BE46" s="1221" t="s">
        <v>35</v>
      </c>
      <c r="BF46" s="1221" t="s">
        <v>35</v>
      </c>
      <c r="BG46" s="1242" t="s">
        <v>35</v>
      </c>
      <c r="BH46" s="1263" t="s">
        <v>35</v>
      </c>
      <c r="BI46" s="1221" t="s">
        <v>35</v>
      </c>
      <c r="BJ46" s="1221" t="s">
        <v>35</v>
      </c>
      <c r="BK46" s="1221" t="s">
        <v>35</v>
      </c>
      <c r="BL46" s="1242" t="s">
        <v>35</v>
      </c>
      <c r="BM46" s="1263" t="s">
        <v>35</v>
      </c>
      <c r="BN46" s="1221" t="s">
        <v>35</v>
      </c>
      <c r="BO46" s="1221" t="s">
        <v>35</v>
      </c>
      <c r="BP46" s="1221" t="s">
        <v>35</v>
      </c>
      <c r="BQ46" s="1242" t="s">
        <v>35</v>
      </c>
      <c r="BR46" s="1263" t="s">
        <v>35</v>
      </c>
      <c r="BS46" s="1221" t="s">
        <v>35</v>
      </c>
      <c r="BT46" s="1221" t="s">
        <v>35</v>
      </c>
      <c r="BU46" s="1221" t="s">
        <v>35</v>
      </c>
      <c r="BV46" s="1221" t="s">
        <v>35</v>
      </c>
      <c r="BW46" s="1221" t="s">
        <v>35</v>
      </c>
      <c r="BX46" s="1221" t="s">
        <v>35</v>
      </c>
      <c r="BY46" s="1283" t="s">
        <v>35</v>
      </c>
      <c r="BZ46" s="1283" t="s">
        <v>35</v>
      </c>
      <c r="CA46" s="1283" t="s">
        <v>35</v>
      </c>
      <c r="CB46" s="1283" t="s">
        <v>35</v>
      </c>
      <c r="CC46" s="1283" t="s">
        <v>35</v>
      </c>
      <c r="CD46" s="1283" t="s">
        <v>35</v>
      </c>
      <c r="CE46" s="1283" t="s">
        <v>35</v>
      </c>
      <c r="CF46" s="1283" t="s">
        <v>35</v>
      </c>
      <c r="CG46" s="1283" t="s">
        <v>35</v>
      </c>
      <c r="CH46" s="1283" t="s">
        <v>35</v>
      </c>
      <c r="CI46" s="1283" t="s">
        <v>35</v>
      </c>
      <c r="CJ46" s="2173"/>
      <c r="CK46" s="2173"/>
      <c r="CL46" s="2173"/>
      <c r="CM46" s="2173"/>
      <c r="CN46" s="2173"/>
      <c r="CO46" s="2173"/>
      <c r="CP46" s="2173"/>
      <c r="CQ46" s="2173"/>
      <c r="CR46" s="2173"/>
      <c r="CS46" s="2173"/>
      <c r="CT46" s="2173"/>
      <c r="CU46" s="2173"/>
      <c r="CV46" s="2173"/>
      <c r="CW46" s="2173"/>
      <c r="CX46" s="2173"/>
      <c r="CY46" s="2173"/>
      <c r="CZ46" s="2173"/>
    </row>
    <row r="47" s="130" customFormat="true" ht="15" customHeight="true" x14ac:dyDescent="0.2">
      <c r="A47" s="2549" t="s">
        <v>100</v>
      </c>
      <c r="B47" s="250" t="s">
        <v>99</v>
      </c>
      <c r="C47" s="1133" t="s">
        <v>35</v>
      </c>
      <c r="D47" s="1143" t="s">
        <v>35</v>
      </c>
      <c r="E47" s="1143" t="s">
        <v>35</v>
      </c>
      <c r="F47" s="1143" t="s">
        <v>35</v>
      </c>
      <c r="G47" s="1153" t="s">
        <v>35</v>
      </c>
      <c r="H47" s="1163" t="s">
        <v>35</v>
      </c>
      <c r="I47" s="1143" t="s">
        <v>35</v>
      </c>
      <c r="J47" s="1143" t="s">
        <v>35</v>
      </c>
      <c r="K47" s="1143" t="s">
        <v>35</v>
      </c>
      <c r="L47" s="1173" t="s">
        <v>35</v>
      </c>
      <c r="M47" s="1183" t="s">
        <v>35</v>
      </c>
      <c r="N47" s="1143" t="s">
        <v>35</v>
      </c>
      <c r="O47" s="1143" t="s">
        <v>35</v>
      </c>
      <c r="P47" s="1143" t="s">
        <v>35</v>
      </c>
      <c r="Q47" s="1153" t="s">
        <v>35</v>
      </c>
      <c r="R47" s="1163" t="s">
        <v>35</v>
      </c>
      <c r="S47" s="1143" t="s">
        <v>35</v>
      </c>
      <c r="T47" s="1143" t="s">
        <v>35</v>
      </c>
      <c r="U47" s="1143" t="s">
        <v>35</v>
      </c>
      <c r="V47" s="1143" t="s">
        <v>35</v>
      </c>
      <c r="W47" s="1143" t="s">
        <v>35</v>
      </c>
      <c r="X47" s="1143" t="s">
        <v>35</v>
      </c>
      <c r="Y47" s="1195" t="s">
        <v>35</v>
      </c>
      <c r="Z47" s="1195" t="s">
        <v>35</v>
      </c>
      <c r="AA47" s="1195" t="s">
        <v>35</v>
      </c>
      <c r="AB47" s="1195" t="s">
        <v>35</v>
      </c>
      <c r="AC47" s="1195" t="s">
        <v>35</v>
      </c>
      <c r="AD47" s="1195" t="s">
        <v>35</v>
      </c>
      <c r="AE47" s="1195" t="s">
        <v>35</v>
      </c>
      <c r="AF47" s="1195" t="s">
        <v>35</v>
      </c>
      <c r="AG47" s="1195" t="s">
        <v>35</v>
      </c>
      <c r="AH47" s="1195" t="s">
        <v>35</v>
      </c>
      <c r="AI47" s="2346" t="s">
        <v>35</v>
      </c>
      <c r="AJ47" s="2115"/>
      <c r="AK47" s="2115"/>
      <c r="AL47" s="2115"/>
      <c r="AM47" s="2115"/>
      <c r="AN47" s="2115"/>
      <c r="AO47" s="2115"/>
      <c r="AP47" s="2115"/>
      <c r="AQ47" s="2115"/>
      <c r="AR47" s="2115"/>
      <c r="AS47" s="2115"/>
      <c r="AT47" s="2115"/>
      <c r="AU47" s="2115"/>
      <c r="AV47" s="2115"/>
      <c r="AW47" s="2115"/>
      <c r="AX47" s="2115"/>
      <c r="AY47" s="2115"/>
      <c r="AZ47" s="215"/>
      <c r="BA47" s="2548" t="s">
        <v>100</v>
      </c>
      <c r="BB47" s="151" t="s">
        <v>99</v>
      </c>
      <c r="BC47" s="1201" t="s">
        <v>35</v>
      </c>
      <c r="BD47" s="1221" t="s">
        <v>35</v>
      </c>
      <c r="BE47" s="1221" t="s">
        <v>35</v>
      </c>
      <c r="BF47" s="1221" t="s">
        <v>35</v>
      </c>
      <c r="BG47" s="1242" t="s">
        <v>35</v>
      </c>
      <c r="BH47" s="1263" t="s">
        <v>35</v>
      </c>
      <c r="BI47" s="1221" t="s">
        <v>35</v>
      </c>
      <c r="BJ47" s="1221" t="s">
        <v>35</v>
      </c>
      <c r="BK47" s="1221" t="s">
        <v>35</v>
      </c>
      <c r="BL47" s="1242" t="s">
        <v>35</v>
      </c>
      <c r="BM47" s="1263" t="s">
        <v>35</v>
      </c>
      <c r="BN47" s="1221" t="s">
        <v>35</v>
      </c>
      <c r="BO47" s="1221" t="s">
        <v>35</v>
      </c>
      <c r="BP47" s="1221" t="s">
        <v>35</v>
      </c>
      <c r="BQ47" s="1242" t="s">
        <v>35</v>
      </c>
      <c r="BR47" s="1263" t="s">
        <v>35</v>
      </c>
      <c r="BS47" s="1221" t="s">
        <v>35</v>
      </c>
      <c r="BT47" s="1221" t="s">
        <v>35</v>
      </c>
      <c r="BU47" s="1221" t="s">
        <v>35</v>
      </c>
      <c r="BV47" s="1221" t="s">
        <v>35</v>
      </c>
      <c r="BW47" s="1221" t="s">
        <v>35</v>
      </c>
      <c r="BX47" s="1221" t="s">
        <v>35</v>
      </c>
      <c r="BY47" s="1283" t="s">
        <v>35</v>
      </c>
      <c r="BZ47" s="1283" t="s">
        <v>35</v>
      </c>
      <c r="CA47" s="1283" t="s">
        <v>35</v>
      </c>
      <c r="CB47" s="1283" t="s">
        <v>35</v>
      </c>
      <c r="CC47" s="1283" t="s">
        <v>35</v>
      </c>
      <c r="CD47" s="1283" t="s">
        <v>35</v>
      </c>
      <c r="CE47" s="1283" t="s">
        <v>35</v>
      </c>
      <c r="CF47" s="1283" t="s">
        <v>35</v>
      </c>
      <c r="CG47" s="1283" t="s">
        <v>35</v>
      </c>
      <c r="CH47" s="1283" t="s">
        <v>35</v>
      </c>
      <c r="CI47" s="1283" t="s">
        <v>35</v>
      </c>
      <c r="CJ47" s="2173"/>
      <c r="CK47" s="2173"/>
      <c r="CL47" s="2173"/>
      <c r="CM47" s="2173"/>
      <c r="CN47" s="2173"/>
      <c r="CO47" s="2173"/>
      <c r="CP47" s="2173"/>
      <c r="CQ47" s="2173"/>
      <c r="CR47" s="2173"/>
      <c r="CS47" s="2173"/>
      <c r="CT47" s="2173"/>
      <c r="CU47" s="2173"/>
      <c r="CV47" s="2173"/>
      <c r="CW47" s="2173"/>
      <c r="CX47" s="2173"/>
      <c r="CY47" s="2173"/>
      <c r="CZ47" s="2173"/>
    </row>
    <row r="48" s="130" customFormat="true" ht="15" customHeight="true" x14ac:dyDescent="0.2">
      <c r="A48" s="2549"/>
      <c r="B48" s="250" t="s">
        <v>98</v>
      </c>
      <c r="C48" s="1133" t="s">
        <v>35</v>
      </c>
      <c r="D48" s="1143" t="s">
        <v>35</v>
      </c>
      <c r="E48" s="1143" t="s">
        <v>35</v>
      </c>
      <c r="F48" s="1143" t="s">
        <v>35</v>
      </c>
      <c r="G48" s="1153" t="s">
        <v>35</v>
      </c>
      <c r="H48" s="1163" t="s">
        <v>35</v>
      </c>
      <c r="I48" s="1143" t="s">
        <v>35</v>
      </c>
      <c r="J48" s="1143" t="s">
        <v>35</v>
      </c>
      <c r="K48" s="1143" t="s">
        <v>35</v>
      </c>
      <c r="L48" s="1173" t="s">
        <v>35</v>
      </c>
      <c r="M48" s="1183" t="s">
        <v>35</v>
      </c>
      <c r="N48" s="1143" t="s">
        <v>35</v>
      </c>
      <c r="O48" s="1143" t="s">
        <v>35</v>
      </c>
      <c r="P48" s="1143" t="s">
        <v>35</v>
      </c>
      <c r="Q48" s="1153" t="s">
        <v>35</v>
      </c>
      <c r="R48" s="1163" t="s">
        <v>35</v>
      </c>
      <c r="S48" s="1143" t="s">
        <v>35</v>
      </c>
      <c r="T48" s="1143" t="s">
        <v>35</v>
      </c>
      <c r="U48" s="1143" t="s">
        <v>35</v>
      </c>
      <c r="V48" s="1143" t="s">
        <v>35</v>
      </c>
      <c r="W48" s="1143" t="s">
        <v>35</v>
      </c>
      <c r="X48" s="1143" t="s">
        <v>35</v>
      </c>
      <c r="Y48" s="1195" t="s">
        <v>35</v>
      </c>
      <c r="Z48" s="1195" t="s">
        <v>35</v>
      </c>
      <c r="AA48" s="1195" t="s">
        <v>35</v>
      </c>
      <c r="AB48" s="1195" t="s">
        <v>35</v>
      </c>
      <c r="AC48" s="1195" t="s">
        <v>35</v>
      </c>
      <c r="AD48" s="1195" t="s">
        <v>35</v>
      </c>
      <c r="AE48" s="1195" t="s">
        <v>35</v>
      </c>
      <c r="AF48" s="1195" t="s">
        <v>35</v>
      </c>
      <c r="AG48" s="1195" t="s">
        <v>35</v>
      </c>
      <c r="AH48" s="1195" t="s">
        <v>35</v>
      </c>
      <c r="AI48" s="2346" t="s">
        <v>35</v>
      </c>
      <c r="AJ48" s="2115"/>
      <c r="AK48" s="2115"/>
      <c r="AL48" s="2115"/>
      <c r="AM48" s="2115"/>
      <c r="AN48" s="2115"/>
      <c r="AO48" s="2115"/>
      <c r="AP48" s="2115"/>
      <c r="AQ48" s="2115"/>
      <c r="AR48" s="2115"/>
      <c r="AS48" s="2115"/>
      <c r="AT48" s="2115"/>
      <c r="AU48" s="2115"/>
      <c r="AV48" s="2115"/>
      <c r="AW48" s="2115"/>
      <c r="AX48" s="2115"/>
      <c r="AY48" s="2115"/>
      <c r="AZ48" s="215"/>
      <c r="BA48" s="2548"/>
      <c r="BB48" s="151" t="s">
        <v>98</v>
      </c>
      <c r="BC48" s="1201" t="s">
        <v>35</v>
      </c>
      <c r="BD48" s="1221" t="s">
        <v>35</v>
      </c>
      <c r="BE48" s="1221" t="s">
        <v>35</v>
      </c>
      <c r="BF48" s="1221" t="s">
        <v>35</v>
      </c>
      <c r="BG48" s="1242" t="s">
        <v>35</v>
      </c>
      <c r="BH48" s="1263" t="s">
        <v>35</v>
      </c>
      <c r="BI48" s="1221" t="s">
        <v>35</v>
      </c>
      <c r="BJ48" s="1221" t="s">
        <v>35</v>
      </c>
      <c r="BK48" s="1221" t="s">
        <v>35</v>
      </c>
      <c r="BL48" s="1242" t="s">
        <v>35</v>
      </c>
      <c r="BM48" s="1263" t="s">
        <v>35</v>
      </c>
      <c r="BN48" s="1221" t="s">
        <v>35</v>
      </c>
      <c r="BO48" s="1221" t="s">
        <v>35</v>
      </c>
      <c r="BP48" s="1221" t="s">
        <v>35</v>
      </c>
      <c r="BQ48" s="1242" t="s">
        <v>35</v>
      </c>
      <c r="BR48" s="1263" t="s">
        <v>35</v>
      </c>
      <c r="BS48" s="1221" t="s">
        <v>35</v>
      </c>
      <c r="BT48" s="1221" t="s">
        <v>35</v>
      </c>
      <c r="BU48" s="1221" t="s">
        <v>35</v>
      </c>
      <c r="BV48" s="1221" t="s">
        <v>35</v>
      </c>
      <c r="BW48" s="1221" t="s">
        <v>35</v>
      </c>
      <c r="BX48" s="1221" t="s">
        <v>35</v>
      </c>
      <c r="BY48" s="1283" t="s">
        <v>35</v>
      </c>
      <c r="BZ48" s="1283" t="s">
        <v>35</v>
      </c>
      <c r="CA48" s="1283" t="s">
        <v>35</v>
      </c>
      <c r="CB48" s="1283" t="s">
        <v>35</v>
      </c>
      <c r="CC48" s="1283" t="s">
        <v>35</v>
      </c>
      <c r="CD48" s="1283" t="s">
        <v>35</v>
      </c>
      <c r="CE48" s="1283" t="s">
        <v>35</v>
      </c>
      <c r="CF48" s="1283" t="s">
        <v>35</v>
      </c>
      <c r="CG48" s="1283" t="s">
        <v>35</v>
      </c>
      <c r="CH48" s="1283" t="s">
        <v>35</v>
      </c>
      <c r="CI48" s="1283" t="s">
        <v>35</v>
      </c>
      <c r="CJ48" s="2173"/>
      <c r="CK48" s="2173"/>
      <c r="CL48" s="2173"/>
      <c r="CM48" s="2173"/>
      <c r="CN48" s="2173"/>
      <c r="CO48" s="2173"/>
      <c r="CP48" s="2173"/>
      <c r="CQ48" s="2173"/>
      <c r="CR48" s="2173"/>
      <c r="CS48" s="2173"/>
      <c r="CT48" s="2173"/>
      <c r="CU48" s="2173"/>
      <c r="CV48" s="2173"/>
      <c r="CW48" s="2173"/>
      <c r="CX48" s="2173"/>
      <c r="CY48" s="2173"/>
      <c r="CZ48" s="2173"/>
    </row>
    <row r="49" s="130" customFormat="true" ht="15" customHeight="true" x14ac:dyDescent="0.2">
      <c r="A49" s="2549"/>
      <c r="B49" s="250" t="s">
        <v>67</v>
      </c>
      <c r="C49" s="1133" t="s">
        <v>35</v>
      </c>
      <c r="D49" s="1143" t="s">
        <v>35</v>
      </c>
      <c r="E49" s="1143" t="s">
        <v>35</v>
      </c>
      <c r="F49" s="1143" t="s">
        <v>35</v>
      </c>
      <c r="G49" s="1153" t="s">
        <v>35</v>
      </c>
      <c r="H49" s="1163" t="s">
        <v>35</v>
      </c>
      <c r="I49" s="1143" t="s">
        <v>35</v>
      </c>
      <c r="J49" s="1143" t="s">
        <v>35</v>
      </c>
      <c r="K49" s="1143" t="s">
        <v>35</v>
      </c>
      <c r="L49" s="1173" t="s">
        <v>35</v>
      </c>
      <c r="M49" s="1183" t="s">
        <v>35</v>
      </c>
      <c r="N49" s="1143" t="s">
        <v>35</v>
      </c>
      <c r="O49" s="1143" t="s">
        <v>35</v>
      </c>
      <c r="P49" s="1143" t="s">
        <v>35</v>
      </c>
      <c r="Q49" s="1153" t="s">
        <v>35</v>
      </c>
      <c r="R49" s="1163" t="s">
        <v>35</v>
      </c>
      <c r="S49" s="1143" t="s">
        <v>35</v>
      </c>
      <c r="T49" s="1143" t="s">
        <v>35</v>
      </c>
      <c r="U49" s="1143" t="s">
        <v>35</v>
      </c>
      <c r="V49" s="1143" t="s">
        <v>35</v>
      </c>
      <c r="W49" s="1143" t="s">
        <v>35</v>
      </c>
      <c r="X49" s="1143" t="s">
        <v>35</v>
      </c>
      <c r="Y49" s="1195" t="s">
        <v>35</v>
      </c>
      <c r="Z49" s="1195" t="s">
        <v>35</v>
      </c>
      <c r="AA49" s="1195" t="s">
        <v>35</v>
      </c>
      <c r="AB49" s="1195" t="s">
        <v>35</v>
      </c>
      <c r="AC49" s="1195" t="s">
        <v>35</v>
      </c>
      <c r="AD49" s="1195" t="s">
        <v>35</v>
      </c>
      <c r="AE49" s="1195" t="s">
        <v>35</v>
      </c>
      <c r="AF49" s="1195" t="s">
        <v>35</v>
      </c>
      <c r="AG49" s="1195" t="s">
        <v>35</v>
      </c>
      <c r="AH49" s="1195" t="s">
        <v>35</v>
      </c>
      <c r="AI49" s="2346" t="s">
        <v>35</v>
      </c>
      <c r="AJ49" s="2115"/>
      <c r="AK49" s="2115"/>
      <c r="AL49" s="2115"/>
      <c r="AM49" s="2115"/>
      <c r="AN49" s="2115"/>
      <c r="AO49" s="2115"/>
      <c r="AP49" s="2115"/>
      <c r="AQ49" s="2115"/>
      <c r="AR49" s="2115"/>
      <c r="AS49" s="2115"/>
      <c r="AT49" s="2115"/>
      <c r="AU49" s="2115"/>
      <c r="AV49" s="2115"/>
      <c r="AW49" s="2115"/>
      <c r="AX49" s="2115"/>
      <c r="AY49" s="2115"/>
      <c r="AZ49" s="215"/>
      <c r="BA49" s="2548"/>
      <c r="BB49" s="151" t="s">
        <v>67</v>
      </c>
      <c r="BC49" s="1201" t="s">
        <v>35</v>
      </c>
      <c r="BD49" s="1221" t="s">
        <v>35</v>
      </c>
      <c r="BE49" s="1221" t="s">
        <v>35</v>
      </c>
      <c r="BF49" s="1221" t="s">
        <v>35</v>
      </c>
      <c r="BG49" s="1242" t="s">
        <v>35</v>
      </c>
      <c r="BH49" s="1263" t="s">
        <v>35</v>
      </c>
      <c r="BI49" s="1221" t="s">
        <v>35</v>
      </c>
      <c r="BJ49" s="1221" t="s">
        <v>35</v>
      </c>
      <c r="BK49" s="1221" t="s">
        <v>35</v>
      </c>
      <c r="BL49" s="1242" t="s">
        <v>35</v>
      </c>
      <c r="BM49" s="1263" t="s">
        <v>35</v>
      </c>
      <c r="BN49" s="1221" t="s">
        <v>35</v>
      </c>
      <c r="BO49" s="1221" t="s">
        <v>35</v>
      </c>
      <c r="BP49" s="1221" t="s">
        <v>35</v>
      </c>
      <c r="BQ49" s="1242" t="s">
        <v>35</v>
      </c>
      <c r="BR49" s="1263" t="s">
        <v>35</v>
      </c>
      <c r="BS49" s="1221" t="s">
        <v>35</v>
      </c>
      <c r="BT49" s="1221" t="s">
        <v>35</v>
      </c>
      <c r="BU49" s="1221" t="s">
        <v>35</v>
      </c>
      <c r="BV49" s="1221" t="s">
        <v>35</v>
      </c>
      <c r="BW49" s="1221" t="s">
        <v>35</v>
      </c>
      <c r="BX49" s="1221" t="s">
        <v>35</v>
      </c>
      <c r="BY49" s="1283" t="s">
        <v>35</v>
      </c>
      <c r="BZ49" s="1283" t="s">
        <v>35</v>
      </c>
      <c r="CA49" s="1283" t="s">
        <v>35</v>
      </c>
      <c r="CB49" s="1283" t="s">
        <v>35</v>
      </c>
      <c r="CC49" s="1283" t="s">
        <v>35</v>
      </c>
      <c r="CD49" s="1283" t="s">
        <v>35</v>
      </c>
      <c r="CE49" s="1283" t="s">
        <v>35</v>
      </c>
      <c r="CF49" s="1283" t="s">
        <v>35</v>
      </c>
      <c r="CG49" s="1283" t="s">
        <v>35</v>
      </c>
      <c r="CH49" s="1283" t="s">
        <v>35</v>
      </c>
      <c r="CI49" s="1283" t="s">
        <v>35</v>
      </c>
      <c r="CJ49" s="2173"/>
      <c r="CK49" s="2173"/>
      <c r="CL49" s="2173"/>
      <c r="CM49" s="2173"/>
      <c r="CN49" s="2173"/>
      <c r="CO49" s="2173"/>
      <c r="CP49" s="2173"/>
      <c r="CQ49" s="2173"/>
      <c r="CR49" s="2173"/>
      <c r="CS49" s="2173"/>
      <c r="CT49" s="2173"/>
      <c r="CU49" s="2173"/>
      <c r="CV49" s="2173"/>
      <c r="CW49" s="2173"/>
      <c r="CX49" s="2173"/>
      <c r="CY49" s="2173"/>
      <c r="CZ49" s="2173"/>
    </row>
    <row r="50" s="130" customFormat="true" ht="15" customHeight="true" x14ac:dyDescent="0.2">
      <c r="A50" s="2549" t="s">
        <v>101</v>
      </c>
      <c r="B50" s="250" t="s">
        <v>99</v>
      </c>
      <c r="C50" s="1133" t="s">
        <v>35</v>
      </c>
      <c r="D50" s="1143" t="s">
        <v>35</v>
      </c>
      <c r="E50" s="1143" t="s">
        <v>35</v>
      </c>
      <c r="F50" s="1143" t="s">
        <v>35</v>
      </c>
      <c r="G50" s="1153" t="s">
        <v>35</v>
      </c>
      <c r="H50" s="1163" t="s">
        <v>35</v>
      </c>
      <c r="I50" s="1143" t="s">
        <v>35</v>
      </c>
      <c r="J50" s="1143" t="s">
        <v>35</v>
      </c>
      <c r="K50" s="1143" t="s">
        <v>35</v>
      </c>
      <c r="L50" s="1173" t="s">
        <v>35</v>
      </c>
      <c r="M50" s="1183" t="s">
        <v>35</v>
      </c>
      <c r="N50" s="1143" t="s">
        <v>35</v>
      </c>
      <c r="O50" s="1143" t="s">
        <v>35</v>
      </c>
      <c r="P50" s="1143" t="s">
        <v>35</v>
      </c>
      <c r="Q50" s="1153" t="s">
        <v>35</v>
      </c>
      <c r="R50" s="1163" t="s">
        <v>35</v>
      </c>
      <c r="S50" s="1143" t="s">
        <v>35</v>
      </c>
      <c r="T50" s="1143" t="s">
        <v>35</v>
      </c>
      <c r="U50" s="1143" t="s">
        <v>35</v>
      </c>
      <c r="V50" s="1143" t="s">
        <v>35</v>
      </c>
      <c r="W50" s="1143" t="s">
        <v>35</v>
      </c>
      <c r="X50" s="1143" t="s">
        <v>35</v>
      </c>
      <c r="Y50" s="1195" t="s">
        <v>35</v>
      </c>
      <c r="Z50" s="1195" t="s">
        <v>35</v>
      </c>
      <c r="AA50" s="1195" t="s">
        <v>35</v>
      </c>
      <c r="AB50" s="1195" t="s">
        <v>35</v>
      </c>
      <c r="AC50" s="1195" t="s">
        <v>35</v>
      </c>
      <c r="AD50" s="1195" t="s">
        <v>35</v>
      </c>
      <c r="AE50" s="1195" t="s">
        <v>35</v>
      </c>
      <c r="AF50" s="1195" t="s">
        <v>35</v>
      </c>
      <c r="AG50" s="1195" t="s">
        <v>35</v>
      </c>
      <c r="AH50" s="1195" t="s">
        <v>35</v>
      </c>
      <c r="AI50" s="2346" t="s">
        <v>35</v>
      </c>
      <c r="AJ50" s="2115"/>
      <c r="AK50" s="2115"/>
      <c r="AL50" s="2115"/>
      <c r="AM50" s="2115"/>
      <c r="AN50" s="2115"/>
      <c r="AO50" s="2115"/>
      <c r="AP50" s="2115"/>
      <c r="AQ50" s="2115"/>
      <c r="AR50" s="2115"/>
      <c r="AS50" s="2115"/>
      <c r="AT50" s="2115"/>
      <c r="AU50" s="2115"/>
      <c r="AV50" s="2115"/>
      <c r="AW50" s="2115"/>
      <c r="AX50" s="2115"/>
      <c r="AY50" s="2115"/>
      <c r="AZ50" s="215"/>
      <c r="BA50" s="2548" t="s">
        <v>101</v>
      </c>
      <c r="BB50" s="151" t="s">
        <v>99</v>
      </c>
      <c r="BC50" s="1201" t="s">
        <v>35</v>
      </c>
      <c r="BD50" s="1221" t="s">
        <v>35</v>
      </c>
      <c r="BE50" s="1221" t="s">
        <v>35</v>
      </c>
      <c r="BF50" s="1221" t="s">
        <v>35</v>
      </c>
      <c r="BG50" s="1242" t="s">
        <v>35</v>
      </c>
      <c r="BH50" s="1263" t="s">
        <v>35</v>
      </c>
      <c r="BI50" s="1221" t="s">
        <v>35</v>
      </c>
      <c r="BJ50" s="1221" t="s">
        <v>35</v>
      </c>
      <c r="BK50" s="1221" t="s">
        <v>35</v>
      </c>
      <c r="BL50" s="1242" t="s">
        <v>35</v>
      </c>
      <c r="BM50" s="1263" t="s">
        <v>35</v>
      </c>
      <c r="BN50" s="1221" t="s">
        <v>35</v>
      </c>
      <c r="BO50" s="1221" t="s">
        <v>35</v>
      </c>
      <c r="BP50" s="1221" t="s">
        <v>35</v>
      </c>
      <c r="BQ50" s="1242" t="s">
        <v>35</v>
      </c>
      <c r="BR50" s="1263" t="s">
        <v>35</v>
      </c>
      <c r="BS50" s="1221" t="s">
        <v>35</v>
      </c>
      <c r="BT50" s="1221" t="s">
        <v>35</v>
      </c>
      <c r="BU50" s="1221" t="s">
        <v>35</v>
      </c>
      <c r="BV50" s="1221" t="s">
        <v>35</v>
      </c>
      <c r="BW50" s="1221" t="s">
        <v>35</v>
      </c>
      <c r="BX50" s="1221" t="s">
        <v>35</v>
      </c>
      <c r="BY50" s="1283" t="s">
        <v>35</v>
      </c>
      <c r="BZ50" s="1283" t="s">
        <v>35</v>
      </c>
      <c r="CA50" s="1283" t="s">
        <v>35</v>
      </c>
      <c r="CB50" s="1283" t="s">
        <v>35</v>
      </c>
      <c r="CC50" s="1283" t="s">
        <v>35</v>
      </c>
      <c r="CD50" s="1283" t="s">
        <v>35</v>
      </c>
      <c r="CE50" s="1283" t="s">
        <v>35</v>
      </c>
      <c r="CF50" s="1283" t="s">
        <v>35</v>
      </c>
      <c r="CG50" s="1283" t="s">
        <v>35</v>
      </c>
      <c r="CH50" s="1283" t="s">
        <v>35</v>
      </c>
      <c r="CI50" s="1283" t="s">
        <v>35</v>
      </c>
      <c r="CJ50" s="2173"/>
      <c r="CK50" s="2173"/>
      <c r="CL50" s="2173"/>
      <c r="CM50" s="2173"/>
      <c r="CN50" s="2173"/>
      <c r="CO50" s="2173"/>
      <c r="CP50" s="2173"/>
      <c r="CQ50" s="2173"/>
      <c r="CR50" s="2173"/>
      <c r="CS50" s="2173"/>
      <c r="CT50" s="2173"/>
      <c r="CU50" s="2173"/>
      <c r="CV50" s="2173"/>
      <c r="CW50" s="2173"/>
      <c r="CX50" s="2173"/>
      <c r="CY50" s="2173"/>
      <c r="CZ50" s="2173"/>
    </row>
    <row r="51" s="130" customFormat="true" ht="15" customHeight="true" x14ac:dyDescent="0.2">
      <c r="A51" s="2549"/>
      <c r="B51" s="250" t="s">
        <v>98</v>
      </c>
      <c r="C51" s="1133" t="s">
        <v>35</v>
      </c>
      <c r="D51" s="1143" t="s">
        <v>35</v>
      </c>
      <c r="E51" s="1143" t="s">
        <v>35</v>
      </c>
      <c r="F51" s="1143" t="s">
        <v>35</v>
      </c>
      <c r="G51" s="1153" t="s">
        <v>35</v>
      </c>
      <c r="H51" s="1163" t="s">
        <v>35</v>
      </c>
      <c r="I51" s="1143" t="s">
        <v>35</v>
      </c>
      <c r="J51" s="1143" t="s">
        <v>35</v>
      </c>
      <c r="K51" s="1143" t="s">
        <v>35</v>
      </c>
      <c r="L51" s="1173" t="s">
        <v>35</v>
      </c>
      <c r="M51" s="1183" t="s">
        <v>35</v>
      </c>
      <c r="N51" s="1143" t="s">
        <v>35</v>
      </c>
      <c r="O51" s="1143" t="s">
        <v>35</v>
      </c>
      <c r="P51" s="1143" t="s">
        <v>35</v>
      </c>
      <c r="Q51" s="1153" t="s">
        <v>35</v>
      </c>
      <c r="R51" s="1163" t="s">
        <v>35</v>
      </c>
      <c r="S51" s="1143" t="s">
        <v>35</v>
      </c>
      <c r="T51" s="1143" t="s">
        <v>35</v>
      </c>
      <c r="U51" s="1143" t="s">
        <v>35</v>
      </c>
      <c r="V51" s="1143" t="s">
        <v>35</v>
      </c>
      <c r="W51" s="1143" t="s">
        <v>35</v>
      </c>
      <c r="X51" s="1143" t="s">
        <v>35</v>
      </c>
      <c r="Y51" s="1195" t="s">
        <v>35</v>
      </c>
      <c r="Z51" s="1195" t="s">
        <v>35</v>
      </c>
      <c r="AA51" s="1195" t="s">
        <v>35</v>
      </c>
      <c r="AB51" s="1195" t="s">
        <v>35</v>
      </c>
      <c r="AC51" s="1195" t="s">
        <v>35</v>
      </c>
      <c r="AD51" s="1195" t="s">
        <v>35</v>
      </c>
      <c r="AE51" s="1195" t="s">
        <v>35</v>
      </c>
      <c r="AF51" s="1195" t="s">
        <v>35</v>
      </c>
      <c r="AG51" s="1195" t="s">
        <v>35</v>
      </c>
      <c r="AH51" s="1195" t="s">
        <v>35</v>
      </c>
      <c r="AI51" s="2346" t="s">
        <v>35</v>
      </c>
      <c r="AJ51" s="2115"/>
      <c r="AK51" s="2115"/>
      <c r="AL51" s="2115"/>
      <c r="AM51" s="2115"/>
      <c r="AN51" s="2115"/>
      <c r="AO51" s="2115"/>
      <c r="AP51" s="2115"/>
      <c r="AQ51" s="2115"/>
      <c r="AR51" s="2115"/>
      <c r="AS51" s="2115"/>
      <c r="AT51" s="2115"/>
      <c r="AU51" s="2115"/>
      <c r="AV51" s="2115"/>
      <c r="AW51" s="2115"/>
      <c r="AX51" s="2115"/>
      <c r="AY51" s="2115"/>
      <c r="AZ51" s="215"/>
      <c r="BA51" s="2548"/>
      <c r="BB51" s="151" t="s">
        <v>98</v>
      </c>
      <c r="BC51" s="1201" t="s">
        <v>35</v>
      </c>
      <c r="BD51" s="1221" t="s">
        <v>35</v>
      </c>
      <c r="BE51" s="1221" t="s">
        <v>35</v>
      </c>
      <c r="BF51" s="1221" t="s">
        <v>35</v>
      </c>
      <c r="BG51" s="1242" t="s">
        <v>35</v>
      </c>
      <c r="BH51" s="1263" t="s">
        <v>35</v>
      </c>
      <c r="BI51" s="1221" t="s">
        <v>35</v>
      </c>
      <c r="BJ51" s="1221" t="s">
        <v>35</v>
      </c>
      <c r="BK51" s="1221" t="s">
        <v>35</v>
      </c>
      <c r="BL51" s="1242" t="s">
        <v>35</v>
      </c>
      <c r="BM51" s="1263" t="s">
        <v>35</v>
      </c>
      <c r="BN51" s="1221" t="s">
        <v>35</v>
      </c>
      <c r="BO51" s="1221" t="s">
        <v>35</v>
      </c>
      <c r="BP51" s="1221" t="s">
        <v>35</v>
      </c>
      <c r="BQ51" s="1242" t="s">
        <v>35</v>
      </c>
      <c r="BR51" s="1263" t="s">
        <v>35</v>
      </c>
      <c r="BS51" s="1221" t="s">
        <v>35</v>
      </c>
      <c r="BT51" s="1221" t="s">
        <v>35</v>
      </c>
      <c r="BU51" s="1221" t="s">
        <v>35</v>
      </c>
      <c r="BV51" s="1221" t="s">
        <v>35</v>
      </c>
      <c r="BW51" s="1221" t="s">
        <v>35</v>
      </c>
      <c r="BX51" s="1221" t="s">
        <v>35</v>
      </c>
      <c r="BY51" s="1283" t="s">
        <v>35</v>
      </c>
      <c r="BZ51" s="1283" t="s">
        <v>35</v>
      </c>
      <c r="CA51" s="1283" t="s">
        <v>35</v>
      </c>
      <c r="CB51" s="1283" t="s">
        <v>35</v>
      </c>
      <c r="CC51" s="1283" t="s">
        <v>35</v>
      </c>
      <c r="CD51" s="1283" t="s">
        <v>35</v>
      </c>
      <c r="CE51" s="1283" t="s">
        <v>35</v>
      </c>
      <c r="CF51" s="1283" t="s">
        <v>35</v>
      </c>
      <c r="CG51" s="1283" t="s">
        <v>35</v>
      </c>
      <c r="CH51" s="1283" t="s">
        <v>35</v>
      </c>
      <c r="CI51" s="1283" t="s">
        <v>35</v>
      </c>
      <c r="CJ51" s="2173"/>
      <c r="CK51" s="2173"/>
      <c r="CL51" s="2173"/>
      <c r="CM51" s="2173"/>
      <c r="CN51" s="2173"/>
      <c r="CO51" s="2173"/>
      <c r="CP51" s="2173"/>
      <c r="CQ51" s="2173"/>
      <c r="CR51" s="2173"/>
      <c r="CS51" s="2173"/>
      <c r="CT51" s="2173"/>
      <c r="CU51" s="2173"/>
      <c r="CV51" s="2173"/>
      <c r="CW51" s="2173"/>
      <c r="CX51" s="2173"/>
      <c r="CY51" s="2173"/>
      <c r="CZ51" s="2173"/>
    </row>
    <row r="52" s="130" customFormat="true" ht="15" customHeight="true" x14ac:dyDescent="0.2">
      <c r="A52" s="2549"/>
      <c r="B52" s="250" t="s">
        <v>67</v>
      </c>
      <c r="C52" s="1133" t="s">
        <v>35</v>
      </c>
      <c r="D52" s="1143" t="s">
        <v>35</v>
      </c>
      <c r="E52" s="1143" t="s">
        <v>35</v>
      </c>
      <c r="F52" s="1143" t="s">
        <v>35</v>
      </c>
      <c r="G52" s="1153" t="s">
        <v>35</v>
      </c>
      <c r="H52" s="1163" t="s">
        <v>35</v>
      </c>
      <c r="I52" s="1143" t="s">
        <v>35</v>
      </c>
      <c r="J52" s="1143" t="s">
        <v>35</v>
      </c>
      <c r="K52" s="1143" t="s">
        <v>35</v>
      </c>
      <c r="L52" s="1173" t="s">
        <v>35</v>
      </c>
      <c r="M52" s="1183" t="s">
        <v>35</v>
      </c>
      <c r="N52" s="1143" t="s">
        <v>35</v>
      </c>
      <c r="O52" s="1143" t="s">
        <v>35</v>
      </c>
      <c r="P52" s="1143" t="s">
        <v>35</v>
      </c>
      <c r="Q52" s="1153" t="s">
        <v>35</v>
      </c>
      <c r="R52" s="1163" t="s">
        <v>35</v>
      </c>
      <c r="S52" s="1143" t="s">
        <v>35</v>
      </c>
      <c r="T52" s="1143" t="s">
        <v>35</v>
      </c>
      <c r="U52" s="1143" t="s">
        <v>35</v>
      </c>
      <c r="V52" s="1143" t="s">
        <v>35</v>
      </c>
      <c r="W52" s="1143" t="s">
        <v>35</v>
      </c>
      <c r="X52" s="1143" t="s">
        <v>35</v>
      </c>
      <c r="Y52" s="1195" t="s">
        <v>35</v>
      </c>
      <c r="Z52" s="1195" t="s">
        <v>35</v>
      </c>
      <c r="AA52" s="1195" t="s">
        <v>35</v>
      </c>
      <c r="AB52" s="1195" t="s">
        <v>35</v>
      </c>
      <c r="AC52" s="1195" t="s">
        <v>35</v>
      </c>
      <c r="AD52" s="1195" t="s">
        <v>35</v>
      </c>
      <c r="AE52" s="1195" t="s">
        <v>35</v>
      </c>
      <c r="AF52" s="1195" t="s">
        <v>35</v>
      </c>
      <c r="AG52" s="1195" t="s">
        <v>35</v>
      </c>
      <c r="AH52" s="1195" t="s">
        <v>35</v>
      </c>
      <c r="AI52" s="2346" t="s">
        <v>35</v>
      </c>
      <c r="AJ52" s="2115"/>
      <c r="AK52" s="2115"/>
      <c r="AL52" s="2115"/>
      <c r="AM52" s="2115"/>
      <c r="AN52" s="2115"/>
      <c r="AO52" s="2115"/>
      <c r="AP52" s="2115"/>
      <c r="AQ52" s="2115"/>
      <c r="AR52" s="2115"/>
      <c r="AS52" s="2115"/>
      <c r="AT52" s="2115"/>
      <c r="AU52" s="2115"/>
      <c r="AV52" s="2115"/>
      <c r="AW52" s="2115"/>
      <c r="AX52" s="2115"/>
      <c r="AY52" s="2115"/>
      <c r="AZ52" s="215"/>
      <c r="BA52" s="2548"/>
      <c r="BB52" s="151" t="s">
        <v>67</v>
      </c>
      <c r="BC52" s="1201" t="s">
        <v>35</v>
      </c>
      <c r="BD52" s="1221" t="s">
        <v>35</v>
      </c>
      <c r="BE52" s="1221" t="s">
        <v>35</v>
      </c>
      <c r="BF52" s="1221" t="s">
        <v>35</v>
      </c>
      <c r="BG52" s="1242" t="s">
        <v>35</v>
      </c>
      <c r="BH52" s="1263" t="s">
        <v>35</v>
      </c>
      <c r="BI52" s="1221" t="s">
        <v>35</v>
      </c>
      <c r="BJ52" s="1221" t="s">
        <v>35</v>
      </c>
      <c r="BK52" s="1221" t="s">
        <v>35</v>
      </c>
      <c r="BL52" s="1242" t="s">
        <v>35</v>
      </c>
      <c r="BM52" s="1263" t="s">
        <v>35</v>
      </c>
      <c r="BN52" s="1221" t="s">
        <v>35</v>
      </c>
      <c r="BO52" s="1221" t="s">
        <v>35</v>
      </c>
      <c r="BP52" s="1221" t="s">
        <v>35</v>
      </c>
      <c r="BQ52" s="1242" t="s">
        <v>35</v>
      </c>
      <c r="BR52" s="1263" t="s">
        <v>35</v>
      </c>
      <c r="BS52" s="1221" t="s">
        <v>35</v>
      </c>
      <c r="BT52" s="1221" t="s">
        <v>35</v>
      </c>
      <c r="BU52" s="1221" t="s">
        <v>35</v>
      </c>
      <c r="BV52" s="1221" t="s">
        <v>35</v>
      </c>
      <c r="BW52" s="1221" t="s">
        <v>35</v>
      </c>
      <c r="BX52" s="1221" t="s">
        <v>35</v>
      </c>
      <c r="BY52" s="1283" t="s">
        <v>35</v>
      </c>
      <c r="BZ52" s="1283" t="s">
        <v>35</v>
      </c>
      <c r="CA52" s="1283" t="s">
        <v>35</v>
      </c>
      <c r="CB52" s="1283" t="s">
        <v>35</v>
      </c>
      <c r="CC52" s="1283" t="s">
        <v>35</v>
      </c>
      <c r="CD52" s="1283" t="s">
        <v>35</v>
      </c>
      <c r="CE52" s="1283" t="s">
        <v>35</v>
      </c>
      <c r="CF52" s="1283" t="s">
        <v>35</v>
      </c>
      <c r="CG52" s="1283" t="s">
        <v>35</v>
      </c>
      <c r="CH52" s="1283" t="s">
        <v>35</v>
      </c>
      <c r="CI52" s="1283" t="s">
        <v>35</v>
      </c>
      <c r="CJ52" s="2173"/>
      <c r="CK52" s="2173"/>
      <c r="CL52" s="2173"/>
      <c r="CM52" s="2173"/>
      <c r="CN52" s="2173"/>
      <c r="CO52" s="2173"/>
      <c r="CP52" s="2173"/>
      <c r="CQ52" s="2173"/>
      <c r="CR52" s="2173"/>
      <c r="CS52" s="2173"/>
      <c r="CT52" s="2173"/>
      <c r="CU52" s="2173"/>
      <c r="CV52" s="2173"/>
      <c r="CW52" s="2173"/>
      <c r="CX52" s="2173"/>
      <c r="CY52" s="2173"/>
      <c r="CZ52" s="2173"/>
    </row>
    <row r="53" s="130" customFormat="true" ht="15" customHeight="true" x14ac:dyDescent="0.2">
      <c r="A53" s="2549" t="s">
        <v>104</v>
      </c>
      <c r="B53" s="250" t="s">
        <v>99</v>
      </c>
      <c r="C53" s="1133" t="s">
        <v>35</v>
      </c>
      <c r="D53" s="1143" t="s">
        <v>35</v>
      </c>
      <c r="E53" s="1143" t="s">
        <v>35</v>
      </c>
      <c r="F53" s="1143" t="s">
        <v>35</v>
      </c>
      <c r="G53" s="1153" t="s">
        <v>35</v>
      </c>
      <c r="H53" s="1163" t="s">
        <v>35</v>
      </c>
      <c r="I53" s="1143" t="s">
        <v>35</v>
      </c>
      <c r="J53" s="1143" t="s">
        <v>35</v>
      </c>
      <c r="K53" s="1143" t="s">
        <v>35</v>
      </c>
      <c r="L53" s="1173" t="s">
        <v>35</v>
      </c>
      <c r="M53" s="1183" t="s">
        <v>35</v>
      </c>
      <c r="N53" s="1143" t="s">
        <v>35</v>
      </c>
      <c r="O53" s="1143" t="s">
        <v>35</v>
      </c>
      <c r="P53" s="1143" t="s">
        <v>35</v>
      </c>
      <c r="Q53" s="1153" t="s">
        <v>35</v>
      </c>
      <c r="R53" s="1163" t="s">
        <v>35</v>
      </c>
      <c r="S53" s="1143" t="s">
        <v>35</v>
      </c>
      <c r="T53" s="1143" t="s">
        <v>35</v>
      </c>
      <c r="U53" s="1143" t="s">
        <v>35</v>
      </c>
      <c r="V53" s="1143" t="s">
        <v>35</v>
      </c>
      <c r="W53" s="1143" t="s">
        <v>35</v>
      </c>
      <c r="X53" s="1143" t="s">
        <v>35</v>
      </c>
      <c r="Y53" s="1195" t="s">
        <v>35</v>
      </c>
      <c r="Z53" s="1195" t="s">
        <v>35</v>
      </c>
      <c r="AA53" s="1195" t="s">
        <v>35</v>
      </c>
      <c r="AB53" s="1195" t="s">
        <v>35</v>
      </c>
      <c r="AC53" s="1195" t="s">
        <v>35</v>
      </c>
      <c r="AD53" s="1195" t="s">
        <v>35</v>
      </c>
      <c r="AE53" s="1195" t="s">
        <v>35</v>
      </c>
      <c r="AF53" s="1195" t="s">
        <v>35</v>
      </c>
      <c r="AG53" s="1195" t="s">
        <v>35</v>
      </c>
      <c r="AH53" s="1195" t="s">
        <v>35</v>
      </c>
      <c r="AI53" s="2346" t="s">
        <v>35</v>
      </c>
      <c r="AJ53" s="2115"/>
      <c r="AK53" s="2115"/>
      <c r="AL53" s="2115"/>
      <c r="AM53" s="2115"/>
      <c r="AN53" s="2115"/>
      <c r="AO53" s="2115"/>
      <c r="AP53" s="2115"/>
      <c r="AQ53" s="2115"/>
      <c r="AR53" s="2115"/>
      <c r="AS53" s="2115"/>
      <c r="AT53" s="2115"/>
      <c r="AU53" s="2115"/>
      <c r="AV53" s="2115"/>
      <c r="AW53" s="2115"/>
      <c r="AX53" s="2115"/>
      <c r="AY53" s="2115"/>
      <c r="AZ53" s="215"/>
      <c r="BA53" s="2548" t="s">
        <v>104</v>
      </c>
      <c r="BB53" s="151" t="s">
        <v>99</v>
      </c>
      <c r="BC53" s="1201" t="s">
        <v>35</v>
      </c>
      <c r="BD53" s="1221" t="s">
        <v>35</v>
      </c>
      <c r="BE53" s="1221" t="s">
        <v>35</v>
      </c>
      <c r="BF53" s="1221" t="s">
        <v>35</v>
      </c>
      <c r="BG53" s="1242" t="s">
        <v>35</v>
      </c>
      <c r="BH53" s="1263" t="s">
        <v>35</v>
      </c>
      <c r="BI53" s="1221" t="s">
        <v>35</v>
      </c>
      <c r="BJ53" s="1221" t="s">
        <v>35</v>
      </c>
      <c r="BK53" s="1221" t="s">
        <v>35</v>
      </c>
      <c r="BL53" s="1242" t="s">
        <v>35</v>
      </c>
      <c r="BM53" s="1263" t="s">
        <v>35</v>
      </c>
      <c r="BN53" s="1221" t="s">
        <v>35</v>
      </c>
      <c r="BO53" s="1221" t="s">
        <v>35</v>
      </c>
      <c r="BP53" s="1221" t="s">
        <v>35</v>
      </c>
      <c r="BQ53" s="1242" t="s">
        <v>35</v>
      </c>
      <c r="BR53" s="1263" t="s">
        <v>35</v>
      </c>
      <c r="BS53" s="1221" t="s">
        <v>35</v>
      </c>
      <c r="BT53" s="1221" t="s">
        <v>35</v>
      </c>
      <c r="BU53" s="1221" t="s">
        <v>35</v>
      </c>
      <c r="BV53" s="1221" t="s">
        <v>35</v>
      </c>
      <c r="BW53" s="1221" t="s">
        <v>35</v>
      </c>
      <c r="BX53" s="1221" t="s">
        <v>35</v>
      </c>
      <c r="BY53" s="1283" t="s">
        <v>35</v>
      </c>
      <c r="BZ53" s="1283" t="s">
        <v>35</v>
      </c>
      <c r="CA53" s="1283" t="s">
        <v>35</v>
      </c>
      <c r="CB53" s="1283" t="s">
        <v>35</v>
      </c>
      <c r="CC53" s="1283" t="s">
        <v>35</v>
      </c>
      <c r="CD53" s="1283" t="s">
        <v>35</v>
      </c>
      <c r="CE53" s="1283" t="s">
        <v>35</v>
      </c>
      <c r="CF53" s="1283" t="s">
        <v>35</v>
      </c>
      <c r="CG53" s="1283" t="s">
        <v>35</v>
      </c>
      <c r="CH53" s="1283" t="s">
        <v>35</v>
      </c>
      <c r="CI53" s="1283" t="s">
        <v>35</v>
      </c>
      <c r="CJ53" s="2173"/>
      <c r="CK53" s="2173"/>
      <c r="CL53" s="2173"/>
      <c r="CM53" s="2173"/>
      <c r="CN53" s="2173"/>
      <c r="CO53" s="2173"/>
      <c r="CP53" s="2173"/>
      <c r="CQ53" s="2173"/>
      <c r="CR53" s="2173"/>
      <c r="CS53" s="2173"/>
      <c r="CT53" s="2173"/>
      <c r="CU53" s="2173"/>
      <c r="CV53" s="2173"/>
      <c r="CW53" s="2173"/>
      <c r="CX53" s="2173"/>
      <c r="CY53" s="2173"/>
      <c r="CZ53" s="2173"/>
    </row>
    <row r="54" s="130" customFormat="true" ht="15" customHeight="true" x14ac:dyDescent="0.2">
      <c r="A54" s="2549"/>
      <c r="B54" s="250" t="s">
        <v>98</v>
      </c>
      <c r="C54" s="1133" t="s">
        <v>35</v>
      </c>
      <c r="D54" s="1143" t="s">
        <v>35</v>
      </c>
      <c r="E54" s="1143" t="s">
        <v>35</v>
      </c>
      <c r="F54" s="1143" t="s">
        <v>35</v>
      </c>
      <c r="G54" s="1153" t="s">
        <v>35</v>
      </c>
      <c r="H54" s="1163" t="s">
        <v>35</v>
      </c>
      <c r="I54" s="1143" t="s">
        <v>35</v>
      </c>
      <c r="J54" s="1143" t="s">
        <v>35</v>
      </c>
      <c r="K54" s="1143" t="s">
        <v>35</v>
      </c>
      <c r="L54" s="1173" t="s">
        <v>35</v>
      </c>
      <c r="M54" s="1183" t="s">
        <v>35</v>
      </c>
      <c r="N54" s="1143" t="s">
        <v>35</v>
      </c>
      <c r="O54" s="1143" t="s">
        <v>35</v>
      </c>
      <c r="P54" s="1143" t="s">
        <v>35</v>
      </c>
      <c r="Q54" s="1153" t="s">
        <v>35</v>
      </c>
      <c r="R54" s="1163" t="s">
        <v>35</v>
      </c>
      <c r="S54" s="1143" t="s">
        <v>35</v>
      </c>
      <c r="T54" s="1143" t="s">
        <v>35</v>
      </c>
      <c r="U54" s="1143" t="s">
        <v>35</v>
      </c>
      <c r="V54" s="1143" t="s">
        <v>35</v>
      </c>
      <c r="W54" s="1143" t="s">
        <v>35</v>
      </c>
      <c r="X54" s="1143" t="s">
        <v>35</v>
      </c>
      <c r="Y54" s="1195" t="s">
        <v>35</v>
      </c>
      <c r="Z54" s="1195" t="s">
        <v>35</v>
      </c>
      <c r="AA54" s="1195" t="s">
        <v>35</v>
      </c>
      <c r="AB54" s="1195" t="s">
        <v>35</v>
      </c>
      <c r="AC54" s="1195" t="s">
        <v>35</v>
      </c>
      <c r="AD54" s="1195" t="s">
        <v>35</v>
      </c>
      <c r="AE54" s="1195" t="s">
        <v>35</v>
      </c>
      <c r="AF54" s="1195" t="s">
        <v>35</v>
      </c>
      <c r="AG54" s="1195" t="s">
        <v>35</v>
      </c>
      <c r="AH54" s="1195" t="s">
        <v>35</v>
      </c>
      <c r="AI54" s="2346" t="s">
        <v>35</v>
      </c>
      <c r="AJ54" s="2115"/>
      <c r="AK54" s="2115"/>
      <c r="AL54" s="2115"/>
      <c r="AM54" s="2115"/>
      <c r="AN54" s="2115"/>
      <c r="AO54" s="2115"/>
      <c r="AP54" s="2115"/>
      <c r="AQ54" s="2115"/>
      <c r="AR54" s="2115"/>
      <c r="AS54" s="2115"/>
      <c r="AT54" s="2115"/>
      <c r="AU54" s="2115"/>
      <c r="AV54" s="2115"/>
      <c r="AW54" s="2115"/>
      <c r="AX54" s="2115"/>
      <c r="AY54" s="2115"/>
      <c r="AZ54" s="215"/>
      <c r="BA54" s="2548"/>
      <c r="BB54" s="151" t="s">
        <v>98</v>
      </c>
      <c r="BC54" s="1201" t="s">
        <v>35</v>
      </c>
      <c r="BD54" s="1221" t="s">
        <v>35</v>
      </c>
      <c r="BE54" s="1221" t="s">
        <v>35</v>
      </c>
      <c r="BF54" s="1221" t="s">
        <v>35</v>
      </c>
      <c r="BG54" s="1242" t="s">
        <v>35</v>
      </c>
      <c r="BH54" s="1263" t="s">
        <v>35</v>
      </c>
      <c r="BI54" s="1221" t="s">
        <v>35</v>
      </c>
      <c r="BJ54" s="1221" t="s">
        <v>35</v>
      </c>
      <c r="BK54" s="1221" t="s">
        <v>35</v>
      </c>
      <c r="BL54" s="1242" t="s">
        <v>35</v>
      </c>
      <c r="BM54" s="1263" t="s">
        <v>35</v>
      </c>
      <c r="BN54" s="1221" t="s">
        <v>35</v>
      </c>
      <c r="BO54" s="1221" t="s">
        <v>35</v>
      </c>
      <c r="BP54" s="1221" t="s">
        <v>35</v>
      </c>
      <c r="BQ54" s="1242" t="s">
        <v>35</v>
      </c>
      <c r="BR54" s="1263" t="s">
        <v>35</v>
      </c>
      <c r="BS54" s="1221" t="s">
        <v>35</v>
      </c>
      <c r="BT54" s="1221" t="s">
        <v>35</v>
      </c>
      <c r="BU54" s="1221" t="s">
        <v>35</v>
      </c>
      <c r="BV54" s="1221" t="s">
        <v>35</v>
      </c>
      <c r="BW54" s="1221" t="s">
        <v>35</v>
      </c>
      <c r="BX54" s="1221" t="s">
        <v>35</v>
      </c>
      <c r="BY54" s="1283" t="s">
        <v>35</v>
      </c>
      <c r="BZ54" s="1283" t="s">
        <v>35</v>
      </c>
      <c r="CA54" s="1283" t="s">
        <v>35</v>
      </c>
      <c r="CB54" s="1283" t="s">
        <v>35</v>
      </c>
      <c r="CC54" s="1283" t="s">
        <v>35</v>
      </c>
      <c r="CD54" s="1283" t="s">
        <v>35</v>
      </c>
      <c r="CE54" s="1283" t="s">
        <v>35</v>
      </c>
      <c r="CF54" s="1283" t="s">
        <v>35</v>
      </c>
      <c r="CG54" s="1283" t="s">
        <v>35</v>
      </c>
      <c r="CH54" s="1283" t="s">
        <v>35</v>
      </c>
      <c r="CI54" s="1283" t="s">
        <v>35</v>
      </c>
      <c r="CJ54" s="2173"/>
      <c r="CK54" s="2173"/>
      <c r="CL54" s="2173"/>
      <c r="CM54" s="2173"/>
      <c r="CN54" s="2173"/>
      <c r="CO54" s="2173"/>
      <c r="CP54" s="2173"/>
      <c r="CQ54" s="2173"/>
      <c r="CR54" s="2173"/>
      <c r="CS54" s="2173"/>
      <c r="CT54" s="2173"/>
      <c r="CU54" s="2173"/>
      <c r="CV54" s="2173"/>
      <c r="CW54" s="2173"/>
      <c r="CX54" s="2173"/>
      <c r="CY54" s="2173"/>
      <c r="CZ54" s="2173"/>
    </row>
    <row r="55" s="130" customFormat="true" ht="15" customHeight="true" x14ac:dyDescent="0.2">
      <c r="A55" s="2571"/>
      <c r="B55" s="251" t="s">
        <v>67</v>
      </c>
      <c r="C55" s="1135" t="s">
        <v>35</v>
      </c>
      <c r="D55" s="1145" t="s">
        <v>35</v>
      </c>
      <c r="E55" s="1145" t="s">
        <v>35</v>
      </c>
      <c r="F55" s="1145" t="s">
        <v>35</v>
      </c>
      <c r="G55" s="1155" t="s">
        <v>35</v>
      </c>
      <c r="H55" s="1165" t="s">
        <v>35</v>
      </c>
      <c r="I55" s="1145" t="s">
        <v>35</v>
      </c>
      <c r="J55" s="1145" t="s">
        <v>35</v>
      </c>
      <c r="K55" s="1145" t="s">
        <v>35</v>
      </c>
      <c r="L55" s="1175" t="s">
        <v>35</v>
      </c>
      <c r="M55" s="1184" t="s">
        <v>35</v>
      </c>
      <c r="N55" s="1145" t="s">
        <v>35</v>
      </c>
      <c r="O55" s="1145" t="s">
        <v>35</v>
      </c>
      <c r="P55" s="1145" t="s">
        <v>35</v>
      </c>
      <c r="Q55" s="1155" t="s">
        <v>35</v>
      </c>
      <c r="R55" s="2039" t="s">
        <v>35</v>
      </c>
      <c r="S55" s="2040" t="s">
        <v>35</v>
      </c>
      <c r="T55" s="2040" t="s">
        <v>35</v>
      </c>
      <c r="U55" s="2040" t="s">
        <v>35</v>
      </c>
      <c r="V55" s="2040" t="s">
        <v>35</v>
      </c>
      <c r="W55" s="2040" t="s">
        <v>35</v>
      </c>
      <c r="X55" s="2040" t="s">
        <v>35</v>
      </c>
      <c r="Y55" s="2040" t="s">
        <v>35</v>
      </c>
      <c r="Z55" s="2040" t="s">
        <v>35</v>
      </c>
      <c r="AA55" s="2040" t="s">
        <v>35</v>
      </c>
      <c r="AB55" s="2040" t="s">
        <v>35</v>
      </c>
      <c r="AC55" s="2040" t="s">
        <v>35</v>
      </c>
      <c r="AD55" s="2040" t="s">
        <v>35</v>
      </c>
      <c r="AE55" s="2040" t="s">
        <v>35</v>
      </c>
      <c r="AF55" s="2040" t="s">
        <v>35</v>
      </c>
      <c r="AG55" s="2040" t="s">
        <v>35</v>
      </c>
      <c r="AH55" s="2040" t="s">
        <v>35</v>
      </c>
      <c r="AI55" s="2084" t="s">
        <v>35</v>
      </c>
      <c r="AJ55" s="2116"/>
      <c r="AK55" s="2116"/>
      <c r="AL55" s="2116"/>
      <c r="AM55" s="2116"/>
      <c r="AN55" s="2116"/>
      <c r="AO55" s="2116"/>
      <c r="AP55" s="2116"/>
      <c r="AQ55" s="2116"/>
      <c r="AR55" s="2116"/>
      <c r="AS55" s="2116"/>
      <c r="AT55" s="2116"/>
      <c r="AU55" s="2116"/>
      <c r="AV55" s="2116"/>
      <c r="AW55" s="2116"/>
      <c r="AX55" s="2116"/>
      <c r="AY55" s="2116"/>
      <c r="AZ55" s="215"/>
      <c r="BA55" s="2572"/>
      <c r="BB55" s="152" t="s">
        <v>67</v>
      </c>
      <c r="BC55" s="1202" t="s">
        <v>35</v>
      </c>
      <c r="BD55" s="1222" t="s">
        <v>35</v>
      </c>
      <c r="BE55" s="1222" t="s">
        <v>35</v>
      </c>
      <c r="BF55" s="1222" t="s">
        <v>35</v>
      </c>
      <c r="BG55" s="1243" t="s">
        <v>35</v>
      </c>
      <c r="BH55" s="1264" t="s">
        <v>35</v>
      </c>
      <c r="BI55" s="1222" t="s">
        <v>35</v>
      </c>
      <c r="BJ55" s="1222" t="s">
        <v>35</v>
      </c>
      <c r="BK55" s="1222" t="s">
        <v>35</v>
      </c>
      <c r="BL55" s="1243" t="s">
        <v>35</v>
      </c>
      <c r="BM55" s="1264" t="s">
        <v>35</v>
      </c>
      <c r="BN55" s="1222" t="s">
        <v>35</v>
      </c>
      <c r="BO55" s="1222" t="s">
        <v>35</v>
      </c>
      <c r="BP55" s="1222" t="s">
        <v>35</v>
      </c>
      <c r="BQ55" s="1243" t="s">
        <v>35</v>
      </c>
      <c r="BR55" s="2041" t="s">
        <v>35</v>
      </c>
      <c r="BS55" s="2042" t="s">
        <v>35</v>
      </c>
      <c r="BT55" s="2042" t="s">
        <v>35</v>
      </c>
      <c r="BU55" s="2042" t="s">
        <v>35</v>
      </c>
      <c r="BV55" s="2042" t="s">
        <v>35</v>
      </c>
      <c r="BW55" s="2042" t="s">
        <v>35</v>
      </c>
      <c r="BX55" s="2042" t="s">
        <v>35</v>
      </c>
      <c r="BY55" s="2042" t="s">
        <v>35</v>
      </c>
      <c r="BZ55" s="1297" t="s">
        <v>35</v>
      </c>
      <c r="CA55" s="1297" t="s">
        <v>35</v>
      </c>
      <c r="CB55" s="1297" t="s">
        <v>35</v>
      </c>
      <c r="CC55" s="1297" t="s">
        <v>35</v>
      </c>
      <c r="CD55" s="1297" t="s">
        <v>35</v>
      </c>
      <c r="CE55" s="1297" t="s">
        <v>35</v>
      </c>
      <c r="CF55" s="1297" t="s">
        <v>35</v>
      </c>
      <c r="CG55" s="1297" t="s">
        <v>35</v>
      </c>
      <c r="CH55" s="1297" t="s">
        <v>35</v>
      </c>
      <c r="CI55" s="1297" t="s">
        <v>35</v>
      </c>
      <c r="CJ55" s="2175"/>
      <c r="CK55" s="2175"/>
      <c r="CL55" s="2175"/>
      <c r="CM55" s="2175"/>
      <c r="CN55" s="2175"/>
      <c r="CO55" s="2175"/>
      <c r="CP55" s="2175"/>
      <c r="CQ55" s="2175"/>
      <c r="CR55" s="2175"/>
      <c r="CS55" s="2175"/>
      <c r="CT55" s="2175"/>
      <c r="CU55" s="2175"/>
      <c r="CV55" s="2175"/>
      <c r="CW55" s="2175"/>
      <c r="CX55" s="2175"/>
      <c r="CY55" s="2175"/>
      <c r="CZ55" s="2175"/>
    </row>
    <row r="56" s="697" customFormat="true" ht="15" customHeight="true" x14ac:dyDescent="0.2">
      <c r="A56" s="132"/>
      <c r="B56" s="185"/>
      <c r="C56" s="2576" t="s">
        <v>113</v>
      </c>
      <c r="D56" s="2577"/>
      <c r="E56" s="2577"/>
      <c r="F56" s="2577"/>
      <c r="G56" s="2578"/>
      <c r="H56" s="2882" t="s">
        <v>38</v>
      </c>
      <c r="I56" s="2883"/>
      <c r="J56" s="2883"/>
      <c r="K56" s="2883"/>
      <c r="L56" s="2884"/>
      <c r="M56" s="2885" t="s">
        <v>37</v>
      </c>
      <c r="N56" s="2883"/>
      <c r="O56" s="2883"/>
      <c r="P56" s="2883"/>
      <c r="Q56" s="2884"/>
      <c r="R56" s="2324" t="s">
        <v>137</v>
      </c>
      <c r="S56" s="2332"/>
      <c r="T56" s="2332"/>
      <c r="U56" s="2332"/>
      <c r="V56" s="2332"/>
      <c r="W56" s="2332"/>
      <c r="X56" s="2332"/>
      <c r="Y56" s="2332"/>
      <c r="Z56" s="2332"/>
      <c r="AA56" s="2332"/>
      <c r="AB56" s="2332"/>
      <c r="AC56" s="2332"/>
      <c r="AD56" s="2332"/>
      <c r="AE56" s="2332"/>
      <c r="AF56" s="2332"/>
      <c r="AG56" s="2332"/>
      <c r="AH56" s="2332"/>
      <c r="AI56" s="2333"/>
      <c r="AJ56" s="2371"/>
      <c r="AK56" s="2371"/>
      <c r="AL56" s="2371"/>
      <c r="AM56" s="2371"/>
      <c r="AN56" s="2371"/>
      <c r="AO56" s="2371"/>
      <c r="AP56" s="2371"/>
      <c r="AQ56" s="2371"/>
      <c r="AR56" s="2371"/>
      <c r="AS56" s="2371"/>
      <c r="AT56" s="2371"/>
      <c r="AU56" s="2371"/>
      <c r="AV56" s="2371"/>
      <c r="AW56" s="2371"/>
      <c r="AX56" s="2371"/>
      <c r="AY56" s="2371"/>
      <c r="AZ56" s="698"/>
      <c r="BA56" s="217" t="s">
        <v>127</v>
      </c>
      <c r="BB56" s="115" t="s">
        <v>94</v>
      </c>
      <c r="BC56" s="2600" t="s">
        <v>113</v>
      </c>
      <c r="BD56" s="2601"/>
      <c r="BE56" s="2601"/>
      <c r="BF56" s="2601"/>
      <c r="BG56" s="2602"/>
      <c r="BH56" s="2603" t="s">
        <v>38</v>
      </c>
      <c r="BI56" s="2601"/>
      <c r="BJ56" s="2601"/>
      <c r="BK56" s="2601"/>
      <c r="BL56" s="2602"/>
      <c r="BM56" s="2603" t="s">
        <v>37</v>
      </c>
      <c r="BN56" s="2601"/>
      <c r="BO56" s="2601"/>
      <c r="BP56" s="2601"/>
      <c r="BQ56" s="2604"/>
      <c r="BR56" s="2036" t="s">
        <v>137</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697" customFormat="true" ht="24" x14ac:dyDescent="0.2">
      <c r="A57" s="186" t="s">
        <v>68</v>
      </c>
      <c r="B57" s="244"/>
      <c r="C57" s="275" t="s">
        <v>0</v>
      </c>
      <c r="D57" s="276" t="s">
        <v>1</v>
      </c>
      <c r="E57" s="276" t="s">
        <v>2</v>
      </c>
      <c r="F57" s="276" t="s">
        <v>3</v>
      </c>
      <c r="G57" s="277" t="s">
        <v>4</v>
      </c>
      <c r="H57" s="1809" t="s">
        <v>0</v>
      </c>
      <c r="I57" s="1773" t="s">
        <v>1</v>
      </c>
      <c r="J57" s="1773" t="s">
        <v>2</v>
      </c>
      <c r="K57" s="1773" t="s">
        <v>3</v>
      </c>
      <c r="L57" s="1774" t="s">
        <v>4</v>
      </c>
      <c r="M57" s="1799" t="s">
        <v>0</v>
      </c>
      <c r="N57" s="1773" t="s">
        <v>1</v>
      </c>
      <c r="O57" s="1773" t="s">
        <v>2</v>
      </c>
      <c r="P57" s="1773" t="s">
        <v>3</v>
      </c>
      <c r="Q57" s="1819" t="s">
        <v>4</v>
      </c>
      <c r="R57" s="1809" t="s">
        <v>317</v>
      </c>
      <c r="S57" s="1773" t="s">
        <v>318</v>
      </c>
      <c r="T57" s="1773" t="s">
        <v>319</v>
      </c>
      <c r="U57" s="1773" t="s">
        <v>320</v>
      </c>
      <c r="V57" s="1773" t="s">
        <v>321</v>
      </c>
      <c r="W57" s="1773" t="s">
        <v>322</v>
      </c>
      <c r="X57" s="1773" t="s">
        <v>323</v>
      </c>
      <c r="Y57" s="1773" t="s">
        <v>324</v>
      </c>
      <c r="Z57" s="1773" t="s">
        <v>325</v>
      </c>
      <c r="AA57" s="1773" t="s">
        <v>326</v>
      </c>
      <c r="AB57" s="1773" t="s">
        <v>231</v>
      </c>
      <c r="AC57" s="1773" t="s">
        <v>327</v>
      </c>
      <c r="AD57" s="1773" t="s">
        <v>328</v>
      </c>
      <c r="AE57" s="1773" t="s">
        <v>329</v>
      </c>
      <c r="AF57" s="1773" t="s">
        <v>330</v>
      </c>
      <c r="AG57" s="1773" t="s">
        <v>331</v>
      </c>
      <c r="AH57" s="1773" t="s">
        <v>332</v>
      </c>
      <c r="AI57" s="1775" t="s">
        <v>333</v>
      </c>
      <c r="AJ57" s="2371"/>
      <c r="AK57" s="2371"/>
      <c r="AL57" s="2371"/>
      <c r="AM57" s="2371"/>
      <c r="AN57" s="2371"/>
      <c r="AO57" s="2371"/>
      <c r="AP57" s="2371"/>
      <c r="AQ57" s="2371"/>
      <c r="AR57" s="2371"/>
      <c r="AS57" s="2371"/>
      <c r="AT57" s="2371"/>
      <c r="AU57" s="2371"/>
      <c r="AV57" s="2371"/>
      <c r="AW57" s="2371"/>
      <c r="AX57" s="2371"/>
      <c r="AY57" s="2371"/>
      <c r="AZ57" s="698"/>
      <c r="BA57" s="196" t="s">
        <v>118</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317</v>
      </c>
      <c r="BS57" s="170" t="s">
        <v>318</v>
      </c>
      <c r="BT57" s="170" t="s">
        <v>319</v>
      </c>
      <c r="BU57" s="170" t="s">
        <v>320</v>
      </c>
      <c r="BV57" s="170" t="s">
        <v>321</v>
      </c>
      <c r="BW57" s="170" t="s">
        <v>322</v>
      </c>
      <c r="BX57" s="170" t="s">
        <v>323</v>
      </c>
      <c r="BY57" s="171" t="s">
        <v>324</v>
      </c>
      <c r="BZ57" s="171" t="s">
        <v>325</v>
      </c>
      <c r="CA57" s="171" t="s">
        <v>326</v>
      </c>
      <c r="CB57" s="171" t="s">
        <v>231</v>
      </c>
      <c r="CC57" s="171" t="s">
        <v>327</v>
      </c>
      <c r="CD57" s="171" t="s">
        <v>328</v>
      </c>
      <c r="CE57" s="171" t="s">
        <v>329</v>
      </c>
      <c r="CF57" s="171" t="s">
        <v>330</v>
      </c>
      <c r="CG57" s="171" t="s">
        <v>331</v>
      </c>
      <c r="CH57" s="171" t="s">
        <v>332</v>
      </c>
      <c r="CI57" s="171" t="s">
        <v>333</v>
      </c>
      <c r="CJ57" s="2179"/>
      <c r="CK57" s="2179"/>
      <c r="CL57" s="2179"/>
      <c r="CM57" s="2179"/>
      <c r="CN57" s="2179"/>
      <c r="CO57" s="2179"/>
      <c r="CP57" s="2179"/>
      <c r="CQ57" s="2179"/>
      <c r="CR57" s="2179"/>
      <c r="CS57" s="2179"/>
      <c r="CT57" s="2179"/>
      <c r="CU57" s="2179"/>
      <c r="CV57" s="2179"/>
      <c r="CW57" s="2179"/>
      <c r="CX57" s="2179"/>
      <c r="CY57" s="2179"/>
      <c r="CZ57" s="2179"/>
    </row>
    <row r="58" s="697" customFormat="true" ht="15" customHeight="true" x14ac:dyDescent="0.2">
      <c r="A58" s="2880" t="s">
        <v>234</v>
      </c>
      <c r="B58" s="2004" t="s">
        <v>235</v>
      </c>
      <c r="C58" s="1880">
        <v>7.8334257713665575E-2</v>
      </c>
      <c r="D58" s="1881">
        <v>0.47558637717923385</v>
      </c>
      <c r="E58" s="1881">
        <v>2.1495639566537177</v>
      </c>
      <c r="F58" s="1881">
        <v>3.8785826949976383</v>
      </c>
      <c r="G58" s="1882">
        <v>16.008943344268044</v>
      </c>
      <c r="H58" s="1883">
        <v>0.96588650096484829</v>
      </c>
      <c r="I58" s="1881">
        <v>2.4325864555576464</v>
      </c>
      <c r="J58" s="1881">
        <v>3.1165707033487364</v>
      </c>
      <c r="K58" s="1881">
        <v>5.6913099619832597</v>
      </c>
      <c r="L58" s="1884">
        <v>21.762372987478386</v>
      </c>
      <c r="M58" s="1885">
        <v>0</v>
      </c>
      <c r="N58" s="1881">
        <v>0.13855319053547779</v>
      </c>
      <c r="O58" s="1881">
        <v>4.7104675024857004E-2</v>
      </c>
      <c r="P58" s="1881">
        <v>0.85601851866852074</v>
      </c>
      <c r="Q58" s="1882">
        <v>0.92080378818163566</v>
      </c>
      <c r="R58" s="1883">
        <v>2.1280242870050796</v>
      </c>
      <c r="S58" s="1881">
        <v>3.3639096084127615</v>
      </c>
      <c r="T58" s="1881">
        <v>1.22765824579004</v>
      </c>
      <c r="U58" s="1881">
        <v>4.0373851191967969</v>
      </c>
      <c r="V58" s="1881">
        <v>3.3134964529678479</v>
      </c>
      <c r="W58" s="1881">
        <v>1.1947198870108764</v>
      </c>
      <c r="X58" s="1881">
        <v>1.546561931882467</v>
      </c>
      <c r="Y58" s="1881">
        <v>7.9874131304536203E-2</v>
      </c>
      <c r="Z58" s="1881">
        <v>1.5315728118785923</v>
      </c>
      <c r="AA58" s="1881">
        <v>3.0507231105283772</v>
      </c>
      <c r="AB58" s="1881">
        <v>9.1077303418456008</v>
      </c>
      <c r="AC58" s="1881">
        <v>2.8069753478098267</v>
      </c>
      <c r="AD58" s="1881">
        <v>2.7300573234986496</v>
      </c>
      <c r="AE58" s="1881">
        <v>2.6571604981945383</v>
      </c>
      <c r="AF58" s="1881">
        <v>2.841236138617016</v>
      </c>
      <c r="AG58" s="1881">
        <v>2.9378689014346837</v>
      </c>
      <c r="AH58" s="1881">
        <v>2.0340188228158964</v>
      </c>
      <c r="AI58" s="2347">
        <v>0</v>
      </c>
      <c r="AJ58" s="2371"/>
      <c r="AK58" s="2371"/>
      <c r="AL58" s="2371"/>
      <c r="AM58" s="2371"/>
      <c r="AN58" s="2371"/>
      <c r="AO58" s="2371"/>
      <c r="AP58" s="2371"/>
      <c r="AQ58" s="2371"/>
      <c r="AR58" s="2371"/>
      <c r="AS58" s="2371"/>
      <c r="AT58" s="2371"/>
      <c r="AU58" s="2371"/>
      <c r="AV58" s="2371"/>
      <c r="AW58" s="2371"/>
      <c r="AX58" s="2371"/>
      <c r="AY58" s="2371"/>
      <c r="AZ58" s="698"/>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302"/>
      <c r="CC58" s="302"/>
      <c r="CD58" s="302"/>
      <c r="CE58" s="302"/>
      <c r="CF58" s="302"/>
      <c r="CG58" s="302"/>
      <c r="CH58" s="302"/>
      <c r="CI58" s="302"/>
      <c r="CJ58" s="2181"/>
      <c r="CK58" s="2181"/>
      <c r="CL58" s="2181"/>
      <c r="CM58" s="2181"/>
      <c r="CN58" s="2181"/>
      <c r="CO58" s="2181"/>
      <c r="CP58" s="2181"/>
      <c r="CQ58" s="2181"/>
      <c r="CR58" s="2181"/>
      <c r="CS58" s="2181"/>
      <c r="CT58" s="2181"/>
      <c r="CU58" s="2181"/>
      <c r="CV58" s="2181"/>
      <c r="CW58" s="2181"/>
      <c r="CX58" s="2181"/>
      <c r="CY58" s="2181"/>
      <c r="CZ58" s="2181"/>
    </row>
    <row r="59" s="697" customFormat="true" ht="15" customHeight="true" x14ac:dyDescent="0.2">
      <c r="A59" s="2881"/>
      <c r="B59" s="2005" t="s">
        <v>236</v>
      </c>
      <c r="C59" s="1886">
        <v>0.31629514006209197</v>
      </c>
      <c r="D59" s="1887">
        <v>0.53424283166181552</v>
      </c>
      <c r="E59" s="1887">
        <v>11.05242448103343</v>
      </c>
      <c r="F59" s="1887">
        <v>19.828869936752927</v>
      </c>
      <c r="G59" s="1888">
        <v>22.818995258878079</v>
      </c>
      <c r="H59" s="1889">
        <v>3.7885661054400095</v>
      </c>
      <c r="I59" s="1887">
        <v>13.842229494832168</v>
      </c>
      <c r="J59" s="1887">
        <v>20.439528289914907</v>
      </c>
      <c r="K59" s="1887">
        <v>21.966099094260837</v>
      </c>
      <c r="L59" s="1890">
        <v>23.108460720653888</v>
      </c>
      <c r="M59" s="1891">
        <v>6.0870219930010509E-2</v>
      </c>
      <c r="N59" s="1887">
        <v>0.23082232967828231</v>
      </c>
      <c r="O59" s="1887">
        <v>0</v>
      </c>
      <c r="P59" s="1887">
        <v>1.4989495550933127E-2</v>
      </c>
      <c r="Q59" s="1888">
        <v>2.3915866067170861</v>
      </c>
      <c r="R59" s="1889">
        <v>1.750975300676004</v>
      </c>
      <c r="S59" s="1887">
        <v>12.522375225711531</v>
      </c>
      <c r="T59" s="1887">
        <v>1.9319210564287104</v>
      </c>
      <c r="U59" s="1887">
        <v>10.671402223322691</v>
      </c>
      <c r="V59" s="1887">
        <v>4.4014851032260101</v>
      </c>
      <c r="W59" s="1887">
        <v>6.814457364493026</v>
      </c>
      <c r="X59" s="1887">
        <v>1.3327222175506308</v>
      </c>
      <c r="Y59" s="1887">
        <v>3.0262448129129944</v>
      </c>
      <c r="Z59" s="1887">
        <v>6.009305894418433</v>
      </c>
      <c r="AA59" s="1887">
        <v>4.2072560001641728</v>
      </c>
      <c r="AB59" s="1887">
        <v>22.191912484293962</v>
      </c>
      <c r="AC59" s="1887">
        <v>3.0507318409485262</v>
      </c>
      <c r="AD59" s="1887">
        <v>3.5222312207222002</v>
      </c>
      <c r="AE59" s="1887">
        <v>9.8058288524603654</v>
      </c>
      <c r="AF59" s="1887">
        <v>2.5754831543820595E-2</v>
      </c>
      <c r="AG59" s="1887">
        <v>18.419411991259935</v>
      </c>
      <c r="AH59" s="1887">
        <v>0.94623250341823828</v>
      </c>
      <c r="AI59" s="2348">
        <v>4.3548927745503514</v>
      </c>
      <c r="AJ59" s="2371"/>
      <c r="AK59" s="2371"/>
      <c r="AL59" s="2371"/>
      <c r="AM59" s="2371"/>
      <c r="AN59" s="2371"/>
      <c r="AO59" s="2371"/>
      <c r="AP59" s="2371"/>
      <c r="AQ59" s="2371"/>
      <c r="AR59" s="2371"/>
      <c r="AS59" s="2371"/>
      <c r="AT59" s="2371"/>
      <c r="AU59" s="2371"/>
      <c r="AV59" s="2371"/>
      <c r="AW59" s="2371"/>
      <c r="AX59" s="2371"/>
      <c r="AY59" s="2371"/>
      <c r="AZ59" s="698"/>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304"/>
      <c r="CC59" s="304"/>
      <c r="CD59" s="304"/>
      <c r="CE59" s="304"/>
      <c r="CF59" s="304"/>
      <c r="CG59" s="304"/>
      <c r="CH59" s="304"/>
      <c r="CI59" s="304"/>
      <c r="CJ59" s="2183"/>
      <c r="CK59" s="2183"/>
      <c r="CL59" s="2183"/>
      <c r="CM59" s="2183"/>
      <c r="CN59" s="2183"/>
      <c r="CO59" s="2183"/>
      <c r="CP59" s="2183"/>
      <c r="CQ59" s="2183"/>
      <c r="CR59" s="2183"/>
      <c r="CS59" s="2183"/>
      <c r="CT59" s="2183"/>
      <c r="CU59" s="2183"/>
      <c r="CV59" s="2183"/>
      <c r="CW59" s="2183"/>
      <c r="CX59" s="2183"/>
      <c r="CY59" s="2183"/>
      <c r="CZ59" s="2183"/>
    </row>
    <row r="60" s="697" customFormat="true" ht="15" customHeight="true" x14ac:dyDescent="0.2">
      <c r="A60" s="2881"/>
      <c r="B60" s="2005" t="s">
        <v>334</v>
      </c>
      <c r="C60" s="1886">
        <v>0.69159644341128634</v>
      </c>
      <c r="D60" s="1887">
        <v>4.6916421652984903</v>
      </c>
      <c r="E60" s="1887">
        <v>17.282216529841239</v>
      </c>
      <c r="F60" s="1887">
        <v>21.040390421775108</v>
      </c>
      <c r="G60" s="1888">
        <v>13.753914595424355</v>
      </c>
      <c r="H60" s="1889">
        <v>13.131356885568234</v>
      </c>
      <c r="I60" s="1887">
        <v>19.785919089122267</v>
      </c>
      <c r="J60" s="1887">
        <v>21.210938935637124</v>
      </c>
      <c r="K60" s="1887">
        <v>20.641471125080585</v>
      </c>
      <c r="L60" s="1890">
        <v>11.173261019460272</v>
      </c>
      <c r="M60" s="1891">
        <v>4.1552986789426746E-3</v>
      </c>
      <c r="N60" s="1887">
        <v>0.1733121531924092</v>
      </c>
      <c r="O60" s="1887">
        <v>0.83986248487633208</v>
      </c>
      <c r="P60" s="1887">
        <v>0.81740277390454708</v>
      </c>
      <c r="Q60" s="1888">
        <v>3.958872618501085</v>
      </c>
      <c r="R60" s="1889">
        <v>2.2453813004544769</v>
      </c>
      <c r="S60" s="1887">
        <v>25.583457770699198</v>
      </c>
      <c r="T60" s="1887">
        <v>2.7966774669561381</v>
      </c>
      <c r="U60" s="1887">
        <v>33.579045961670829</v>
      </c>
      <c r="V60" s="1887">
        <v>9.0890850844312165</v>
      </c>
      <c r="W60" s="1887">
        <v>21.874534034664329</v>
      </c>
      <c r="X60" s="1887">
        <v>2.3453505624900512</v>
      </c>
      <c r="Y60" s="1887">
        <v>2.8942691100191182</v>
      </c>
      <c r="Z60" s="1887">
        <v>9.9494037768237806</v>
      </c>
      <c r="AA60" s="1887">
        <v>4.5688538946869688</v>
      </c>
      <c r="AB60" s="1887">
        <v>14.018938324102232</v>
      </c>
      <c r="AC60" s="1887">
        <v>9.3094264871793122</v>
      </c>
      <c r="AD60" s="1887">
        <v>17.149363444716485</v>
      </c>
      <c r="AE60" s="1887">
        <v>17.137434920931451</v>
      </c>
      <c r="AF60" s="1887">
        <v>0.18621798814401314</v>
      </c>
      <c r="AG60" s="1887">
        <v>22.261543176957598</v>
      </c>
      <c r="AH60" s="1887">
        <v>4.5760102956311552</v>
      </c>
      <c r="AI60" s="2348">
        <v>6.7448758513694598</v>
      </c>
      <c r="AJ60" s="2371"/>
      <c r="AK60" s="2371"/>
      <c r="AL60" s="2371"/>
      <c r="AM60" s="2371"/>
      <c r="AN60" s="2371"/>
      <c r="AO60" s="2371"/>
      <c r="AP60" s="2371"/>
      <c r="AQ60" s="2371"/>
      <c r="AR60" s="2371"/>
      <c r="AS60" s="2371"/>
      <c r="AT60" s="2371"/>
      <c r="AU60" s="2371"/>
      <c r="AV60" s="2371"/>
      <c r="AW60" s="2371"/>
      <c r="AX60" s="2371"/>
      <c r="AY60" s="2371"/>
      <c r="AZ60" s="698"/>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304"/>
      <c r="CC60" s="304"/>
      <c r="CD60" s="304"/>
      <c r="CE60" s="304"/>
      <c r="CF60" s="304"/>
      <c r="CG60" s="304"/>
      <c r="CH60" s="304"/>
      <c r="CI60" s="304"/>
      <c r="CJ60" s="2183"/>
      <c r="CK60" s="2183"/>
      <c r="CL60" s="2183"/>
      <c r="CM60" s="2183"/>
      <c r="CN60" s="2183"/>
      <c r="CO60" s="2183"/>
      <c r="CP60" s="2183"/>
      <c r="CQ60" s="2183"/>
      <c r="CR60" s="2183"/>
      <c r="CS60" s="2183"/>
      <c r="CT60" s="2183"/>
      <c r="CU60" s="2183"/>
      <c r="CV60" s="2183"/>
      <c r="CW60" s="2183"/>
      <c r="CX60" s="2183"/>
      <c r="CY60" s="2183"/>
      <c r="CZ60" s="2183"/>
    </row>
    <row r="61" s="697" customFormat="true" ht="15" customHeight="true" x14ac:dyDescent="0.2">
      <c r="A61" s="2881"/>
      <c r="B61" s="2005" t="s">
        <v>335</v>
      </c>
      <c r="C61" s="1886">
        <v>5.5425838455032457</v>
      </c>
      <c r="D61" s="1887">
        <v>12.042131069594184</v>
      </c>
      <c r="E61" s="1887">
        <v>15.063413292188446</v>
      </c>
      <c r="F61" s="1887">
        <v>11.760388912631212</v>
      </c>
      <c r="G61" s="1888">
        <v>6.068686288998042</v>
      </c>
      <c r="H61" s="1889">
        <v>16.329702002903367</v>
      </c>
      <c r="I61" s="1887">
        <v>14.859066143357985</v>
      </c>
      <c r="J61" s="1887">
        <v>12.135558598895205</v>
      </c>
      <c r="K61" s="1887">
        <v>9.0780198608771272</v>
      </c>
      <c r="L61" s="1890">
        <v>4.4854132011452732</v>
      </c>
      <c r="M61" s="1891">
        <v>2.5154268601770253</v>
      </c>
      <c r="N61" s="1887">
        <v>7.0444182408908871</v>
      </c>
      <c r="O61" s="1887">
        <v>4.8206039845079331</v>
      </c>
      <c r="P61" s="1887">
        <v>8.150240222907982</v>
      </c>
      <c r="Q61" s="1888">
        <v>16.298626860841139</v>
      </c>
      <c r="R61" s="1889">
        <v>9.3701733770034288</v>
      </c>
      <c r="S61" s="1887">
        <v>8.4693766954674334</v>
      </c>
      <c r="T61" s="1887">
        <v>6.5570829975139437</v>
      </c>
      <c r="U61" s="1887">
        <v>1.7941587784063677</v>
      </c>
      <c r="V61" s="1887">
        <v>19.63434787864286</v>
      </c>
      <c r="W61" s="1887">
        <v>25.225473728369046</v>
      </c>
      <c r="X61" s="1887">
        <v>8.1723640872039773</v>
      </c>
      <c r="Y61" s="1887">
        <v>15.431790592511998</v>
      </c>
      <c r="Z61" s="1887">
        <v>6.9931336556779158</v>
      </c>
      <c r="AA61" s="1887">
        <v>7.7987244919425089</v>
      </c>
      <c r="AB61" s="1887">
        <v>9.752132156219707</v>
      </c>
      <c r="AC61" s="1887">
        <v>7.9423269512336718</v>
      </c>
      <c r="AD61" s="1887">
        <v>8.8602572508286492</v>
      </c>
      <c r="AE61" s="1887">
        <v>10.647798640421954</v>
      </c>
      <c r="AF61" s="1887">
        <v>17.869783706825245</v>
      </c>
      <c r="AG61" s="1887">
        <v>4.1923476872175511</v>
      </c>
      <c r="AH61" s="1887">
        <v>15.31027400075636</v>
      </c>
      <c r="AI61" s="2348">
        <v>22.86789852963377</v>
      </c>
      <c r="AJ61" s="2371"/>
      <c r="AK61" s="2371"/>
      <c r="AL61" s="2371"/>
      <c r="AM61" s="2371"/>
      <c r="AN61" s="2371"/>
      <c r="AO61" s="2371"/>
      <c r="AP61" s="2371"/>
      <c r="AQ61" s="2371"/>
      <c r="AR61" s="2371"/>
      <c r="AS61" s="2371"/>
      <c r="AT61" s="2371"/>
      <c r="AU61" s="2371"/>
      <c r="AV61" s="2371"/>
      <c r="AW61" s="2371"/>
      <c r="AX61" s="2371"/>
      <c r="AY61" s="2371"/>
      <c r="AZ61" s="698"/>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304"/>
      <c r="CC61" s="304"/>
      <c r="CD61" s="304"/>
      <c r="CE61" s="304"/>
      <c r="CF61" s="304"/>
      <c r="CG61" s="304"/>
      <c r="CH61" s="304"/>
      <c r="CI61" s="304"/>
      <c r="CJ61" s="2183"/>
      <c r="CK61" s="2183"/>
      <c r="CL61" s="2183"/>
      <c r="CM61" s="2183"/>
      <c r="CN61" s="2183"/>
      <c r="CO61" s="2183"/>
      <c r="CP61" s="2183"/>
      <c r="CQ61" s="2183"/>
      <c r="CR61" s="2183"/>
      <c r="CS61" s="2183"/>
      <c r="CT61" s="2183"/>
      <c r="CU61" s="2183"/>
      <c r="CV61" s="2183"/>
      <c r="CW61" s="2183"/>
      <c r="CX61" s="2183"/>
      <c r="CY61" s="2183"/>
      <c r="CZ61" s="2183"/>
    </row>
    <row r="62" s="697" customFormat="true" ht="15" customHeight="true" x14ac:dyDescent="0.2">
      <c r="A62" s="2881"/>
      <c r="B62" s="2005" t="s">
        <v>239</v>
      </c>
      <c r="C62" s="1886">
        <v>8.5610030003046305</v>
      </c>
      <c r="D62" s="1887">
        <v>13.361425939142709</v>
      </c>
      <c r="E62" s="1887">
        <v>12.792349397967099</v>
      </c>
      <c r="F62" s="1887">
        <v>7.7196338044087653</v>
      </c>
      <c r="G62" s="1888">
        <v>4.0675950938296994</v>
      </c>
      <c r="H62" s="1889">
        <v>16.740351415458665</v>
      </c>
      <c r="I62" s="1887">
        <v>12.87346970643442</v>
      </c>
      <c r="J62" s="1887">
        <v>8.5404071594834523</v>
      </c>
      <c r="K62" s="1887">
        <v>5.8155653206826781</v>
      </c>
      <c r="L62" s="1890">
        <v>2.7098209619835663</v>
      </c>
      <c r="M62" s="1891">
        <v>7.6683415451228365</v>
      </c>
      <c r="N62" s="1887">
        <v>8.7119199499523408</v>
      </c>
      <c r="O62" s="1887">
        <v>9.8864047682797018</v>
      </c>
      <c r="P62" s="1887">
        <v>10.773142187079456</v>
      </c>
      <c r="Q62" s="1888">
        <v>9.1210307813766232</v>
      </c>
      <c r="R62" s="1889">
        <v>6.1846495520504643</v>
      </c>
      <c r="S62" s="1887">
        <v>7.6827085359541414</v>
      </c>
      <c r="T62" s="1887">
        <v>24.324987888573972</v>
      </c>
      <c r="U62" s="1887">
        <v>26.317896815298315</v>
      </c>
      <c r="V62" s="1887">
        <v>15.067351079891504</v>
      </c>
      <c r="W62" s="1887">
        <v>5.5959104054876843</v>
      </c>
      <c r="X62" s="1887">
        <v>8.4856220379165421</v>
      </c>
      <c r="Y62" s="1887">
        <v>10.851919625932492</v>
      </c>
      <c r="Z62" s="1887">
        <v>22.850786471375404</v>
      </c>
      <c r="AA62" s="1887">
        <v>11.967415671072382</v>
      </c>
      <c r="AB62" s="1887">
        <v>2.8233953137220853</v>
      </c>
      <c r="AC62" s="1887">
        <v>2.758332462030717</v>
      </c>
      <c r="AD62" s="1887">
        <v>0.13891456138557506</v>
      </c>
      <c r="AE62" s="1887">
        <v>14.392170574713562</v>
      </c>
      <c r="AF62" s="1887">
        <v>6.6039323180039551</v>
      </c>
      <c r="AG62" s="1887">
        <v>2.3832361536344231</v>
      </c>
      <c r="AH62" s="1887">
        <v>12.847459877368134</v>
      </c>
      <c r="AI62" s="2348">
        <v>13.563035763091936</v>
      </c>
      <c r="AJ62" s="2371"/>
      <c r="AK62" s="2371"/>
      <c r="AL62" s="2371"/>
      <c r="AM62" s="2371"/>
      <c r="AN62" s="2371"/>
      <c r="AO62" s="2371"/>
      <c r="AP62" s="2371"/>
      <c r="AQ62" s="2371"/>
      <c r="AR62" s="2371"/>
      <c r="AS62" s="2371"/>
      <c r="AT62" s="2371"/>
      <c r="AU62" s="2371"/>
      <c r="AV62" s="2371"/>
      <c r="AW62" s="2371"/>
      <c r="AX62" s="2371"/>
      <c r="AY62" s="2371"/>
      <c r="AZ62" s="698"/>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304"/>
      <c r="CC62" s="304"/>
      <c r="CD62" s="304"/>
      <c r="CE62" s="304"/>
      <c r="CF62" s="304"/>
      <c r="CG62" s="304"/>
      <c r="CH62" s="304"/>
      <c r="CI62" s="304"/>
      <c r="CJ62" s="2183"/>
      <c r="CK62" s="2183"/>
      <c r="CL62" s="2183"/>
      <c r="CM62" s="2183"/>
      <c r="CN62" s="2183"/>
      <c r="CO62" s="2183"/>
      <c r="CP62" s="2183"/>
      <c r="CQ62" s="2183"/>
      <c r="CR62" s="2183"/>
      <c r="CS62" s="2183"/>
      <c r="CT62" s="2183"/>
      <c r="CU62" s="2183"/>
      <c r="CV62" s="2183"/>
      <c r="CW62" s="2183"/>
      <c r="CX62" s="2183"/>
      <c r="CY62" s="2183"/>
      <c r="CZ62" s="2183"/>
    </row>
    <row r="63" s="697" customFormat="true" ht="15" customHeight="true" x14ac:dyDescent="0.2">
      <c r="A63" s="2881"/>
      <c r="B63" s="2005" t="s">
        <v>240</v>
      </c>
      <c r="C63" s="1886">
        <v>13.955715913913208</v>
      </c>
      <c r="D63" s="1887">
        <v>16.074350837614311</v>
      </c>
      <c r="E63" s="1887">
        <v>7.7685507388657138</v>
      </c>
      <c r="F63" s="1887">
        <v>1.7994607631975716</v>
      </c>
      <c r="G63" s="1888">
        <v>0.59079069782147797</v>
      </c>
      <c r="H63" s="1889">
        <v>13.903238595860351</v>
      </c>
      <c r="I63" s="1887">
        <v>5.5470693106136792</v>
      </c>
      <c r="J63" s="1887">
        <v>1.5544150525359355</v>
      </c>
      <c r="K63" s="1887">
        <v>1.5068325107875389</v>
      </c>
      <c r="L63" s="1890">
        <v>0.29384914766179032</v>
      </c>
      <c r="M63" s="1891">
        <v>16.665140168975789</v>
      </c>
      <c r="N63" s="1887">
        <v>11.0820240082788</v>
      </c>
      <c r="O63" s="1887">
        <v>16.008333464108919</v>
      </c>
      <c r="P63" s="1887">
        <v>16.570466853663209</v>
      </c>
      <c r="Q63" s="1888">
        <v>11.383492635038881</v>
      </c>
      <c r="R63" s="1889">
        <v>12.749337180676134</v>
      </c>
      <c r="S63" s="1887">
        <v>9.915909761439039</v>
      </c>
      <c r="T63" s="1887">
        <v>12.542312727735364</v>
      </c>
      <c r="U63" s="1887">
        <v>1.9008730696645086</v>
      </c>
      <c r="V63" s="1887">
        <v>14.828137975226912</v>
      </c>
      <c r="W63" s="1887">
        <v>2.9163395263481973</v>
      </c>
      <c r="X63" s="1887">
        <v>18.65534167237784</v>
      </c>
      <c r="Y63" s="1887">
        <v>11.889263663552661</v>
      </c>
      <c r="Z63" s="1887">
        <v>9.5117533167592505</v>
      </c>
      <c r="AA63" s="1887">
        <v>14.762246927057493</v>
      </c>
      <c r="AB63" s="1887">
        <v>7.1092658899232525E-2</v>
      </c>
      <c r="AC63" s="1887">
        <v>1.6505636186538049</v>
      </c>
      <c r="AD63" s="1887">
        <v>1.2667070903434003</v>
      </c>
      <c r="AE63" s="1887">
        <v>18.95733871947165</v>
      </c>
      <c r="AF63" s="1887">
        <v>8.986000295965491</v>
      </c>
      <c r="AG63" s="1887">
        <v>2.904108784979373</v>
      </c>
      <c r="AH63" s="1887">
        <v>13.840533845442671</v>
      </c>
      <c r="AI63" s="2348">
        <v>20.578616881579229</v>
      </c>
      <c r="AJ63" s="2371"/>
      <c r="AK63" s="2371"/>
      <c r="AL63" s="2371"/>
      <c r="AM63" s="2371"/>
      <c r="AN63" s="2371"/>
      <c r="AO63" s="2371"/>
      <c r="AP63" s="2371"/>
      <c r="AQ63" s="2371"/>
      <c r="AR63" s="2371"/>
      <c r="AS63" s="2371"/>
      <c r="AT63" s="2371"/>
      <c r="AU63" s="2371"/>
      <c r="AV63" s="2371"/>
      <c r="AW63" s="2371"/>
      <c r="AX63" s="2371"/>
      <c r="AY63" s="2371"/>
      <c r="AZ63" s="698"/>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304"/>
      <c r="CC63" s="304"/>
      <c r="CD63" s="304"/>
      <c r="CE63" s="304"/>
      <c r="CF63" s="304"/>
      <c r="CG63" s="304"/>
      <c r="CH63" s="304"/>
      <c r="CI63" s="304"/>
      <c r="CJ63" s="2183"/>
      <c r="CK63" s="2183"/>
      <c r="CL63" s="2183"/>
      <c r="CM63" s="2183"/>
      <c r="CN63" s="2183"/>
      <c r="CO63" s="2183"/>
      <c r="CP63" s="2183"/>
      <c r="CQ63" s="2183"/>
      <c r="CR63" s="2183"/>
      <c r="CS63" s="2183"/>
      <c r="CT63" s="2183"/>
      <c r="CU63" s="2183"/>
      <c r="CV63" s="2183"/>
      <c r="CW63" s="2183"/>
      <c r="CX63" s="2183"/>
      <c r="CY63" s="2183"/>
      <c r="CZ63" s="2183"/>
    </row>
    <row r="64" s="697" customFormat="true" ht="15" customHeight="true" x14ac:dyDescent="0.2">
      <c r="A64" s="2881"/>
      <c r="B64" s="2005" t="s">
        <v>336</v>
      </c>
      <c r="C64" s="1886">
        <v>3.0162458334544713</v>
      </c>
      <c r="D64" s="1887">
        <v>2.5917815704156717</v>
      </c>
      <c r="E64" s="1887">
        <v>2.7265420588364178</v>
      </c>
      <c r="F64" s="1887">
        <v>1.0064217906457982</v>
      </c>
      <c r="G64" s="1888">
        <v>0.59034199497961304</v>
      </c>
      <c r="H64" s="1889">
        <v>2.7513733700542007</v>
      </c>
      <c r="I64" s="1887">
        <v>2.0954535294802992</v>
      </c>
      <c r="J64" s="1887">
        <v>0.91573456961183231</v>
      </c>
      <c r="K64" s="1887">
        <v>0.74863165170691726</v>
      </c>
      <c r="L64" s="1890">
        <v>0.32213091783149134</v>
      </c>
      <c r="M64" s="1891">
        <v>3.1247607723988833</v>
      </c>
      <c r="N64" s="1887">
        <v>2.7208358044256657</v>
      </c>
      <c r="O64" s="1887">
        <v>2.3067954816161915</v>
      </c>
      <c r="P64" s="1887">
        <v>2.0259331474924775</v>
      </c>
      <c r="Q64" s="1888">
        <v>5.3723302580241263</v>
      </c>
      <c r="R64" s="1889">
        <v>2.809097356901503</v>
      </c>
      <c r="S64" s="1887">
        <v>1.5835109600308748</v>
      </c>
      <c r="T64" s="1887">
        <v>3.9040447997366079</v>
      </c>
      <c r="U64" s="1887">
        <v>1.7739717134013278</v>
      </c>
      <c r="V64" s="1887">
        <v>2.908578443256161</v>
      </c>
      <c r="W64" s="1887">
        <v>0.19330816560437655</v>
      </c>
      <c r="X64" s="1887">
        <v>1.2276126356570023</v>
      </c>
      <c r="Y64" s="1887">
        <v>1.9865696060390503</v>
      </c>
      <c r="Z64" s="1887">
        <v>2.5882536256201258</v>
      </c>
      <c r="AA64" s="1887">
        <v>8.8985188259462671</v>
      </c>
      <c r="AB64" s="1887">
        <v>0.15262939160218442</v>
      </c>
      <c r="AC64" s="1887">
        <v>0.46173790531576747</v>
      </c>
      <c r="AD64" s="1887">
        <v>0</v>
      </c>
      <c r="AE64" s="1887">
        <v>1.5934654096219285</v>
      </c>
      <c r="AF64" s="1887">
        <v>3.9726730241907067</v>
      </c>
      <c r="AG64" s="1887">
        <v>6.8437156755099746</v>
      </c>
      <c r="AH64" s="1887">
        <v>1.3424327561381859</v>
      </c>
      <c r="AI64" s="2348">
        <v>0.9677527570348643</v>
      </c>
      <c r="AJ64" s="2371"/>
      <c r="AK64" s="2371"/>
      <c r="AL64" s="2371"/>
      <c r="AM64" s="2371"/>
      <c r="AN64" s="2371"/>
      <c r="AO64" s="2371"/>
      <c r="AP64" s="2371"/>
      <c r="AQ64" s="2371"/>
      <c r="AR64" s="2371"/>
      <c r="AS64" s="2371"/>
      <c r="AT64" s="2371"/>
      <c r="AU64" s="2371"/>
      <c r="AV64" s="2371"/>
      <c r="AW64" s="2371"/>
      <c r="AX64" s="2371"/>
      <c r="AY64" s="2371"/>
      <c r="AZ64" s="698"/>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304"/>
      <c r="CC64" s="304"/>
      <c r="CD64" s="304"/>
      <c r="CE64" s="304"/>
      <c r="CF64" s="304"/>
      <c r="CG64" s="304"/>
      <c r="CH64" s="304"/>
      <c r="CI64" s="304"/>
      <c r="CJ64" s="2183"/>
      <c r="CK64" s="2183"/>
      <c r="CL64" s="2183"/>
      <c r="CM64" s="2183"/>
      <c r="CN64" s="2183"/>
      <c r="CO64" s="2183"/>
      <c r="CP64" s="2183"/>
      <c r="CQ64" s="2183"/>
      <c r="CR64" s="2183"/>
      <c r="CS64" s="2183"/>
      <c r="CT64" s="2183"/>
      <c r="CU64" s="2183"/>
      <c r="CV64" s="2183"/>
      <c r="CW64" s="2183"/>
      <c r="CX64" s="2183"/>
      <c r="CY64" s="2183"/>
      <c r="CZ64" s="2183"/>
    </row>
    <row r="65" s="697" customFormat="true" ht="15" customHeight="true" x14ac:dyDescent="0.2">
      <c r="A65" s="2881"/>
      <c r="B65" s="2005" t="s">
        <v>241</v>
      </c>
      <c r="C65" s="1886">
        <v>5.7209862425695848</v>
      </c>
      <c r="D65" s="1887">
        <v>5.7383554723974735</v>
      </c>
      <c r="E65" s="1887">
        <v>1.7758819467795002</v>
      </c>
      <c r="F65" s="1887">
        <v>0.56660828858261592</v>
      </c>
      <c r="G65" s="1888">
        <v>0.65367798829373935</v>
      </c>
      <c r="H65" s="1889">
        <v>4.7427682143735961</v>
      </c>
      <c r="I65" s="1887">
        <v>1.0749897608362988</v>
      </c>
      <c r="J65" s="1887">
        <v>0.52263548766753321</v>
      </c>
      <c r="K65" s="1887">
        <v>0.60765024781609367</v>
      </c>
      <c r="L65" s="1890">
        <v>0.66688479247143828</v>
      </c>
      <c r="M65" s="1891">
        <v>3.5960847563171789</v>
      </c>
      <c r="N65" s="1887">
        <v>7.3177336518821345</v>
      </c>
      <c r="O65" s="1887">
        <v>6.3790851069965546</v>
      </c>
      <c r="P65" s="1887">
        <v>5.79885217098753</v>
      </c>
      <c r="Q65" s="1888">
        <v>3.769002720607352</v>
      </c>
      <c r="R65" s="1889">
        <v>0.56834350985586768</v>
      </c>
      <c r="S65" s="1887">
        <v>0.22859240041760526</v>
      </c>
      <c r="T65" s="1887">
        <v>16.235905095225167</v>
      </c>
      <c r="U65" s="1887">
        <v>0.64479015784506755</v>
      </c>
      <c r="V65" s="1887">
        <v>0.7078962291418518</v>
      </c>
      <c r="W65" s="1887">
        <v>12.129474152409541</v>
      </c>
      <c r="X65" s="1887">
        <v>6.0372691551383539</v>
      </c>
      <c r="Y65" s="1887">
        <v>0.49954473718496389</v>
      </c>
      <c r="Z65" s="1887">
        <v>5.8689097485838584</v>
      </c>
      <c r="AA65" s="1887">
        <v>1.4500579735643981</v>
      </c>
      <c r="AB65" s="1887">
        <v>0.14589374429433191</v>
      </c>
      <c r="AC65" s="1887">
        <v>13.27090743711585</v>
      </c>
      <c r="AD65" s="1887">
        <v>4.2610982727291927E-2</v>
      </c>
      <c r="AE65" s="1887">
        <v>1.6336482579496492</v>
      </c>
      <c r="AF65" s="1887">
        <v>0.70702901055887879</v>
      </c>
      <c r="AG65" s="1887">
        <v>0.69438387391413015</v>
      </c>
      <c r="AH65" s="1887">
        <v>4.4503435104409563</v>
      </c>
      <c r="AI65" s="2348">
        <v>5.9603887239748916</v>
      </c>
      <c r="AJ65" s="2371"/>
      <c r="AK65" s="2371"/>
      <c r="AL65" s="2371"/>
      <c r="AM65" s="2371"/>
      <c r="AN65" s="2371"/>
      <c r="AO65" s="2371"/>
      <c r="AP65" s="2371"/>
      <c r="AQ65" s="2371"/>
      <c r="AR65" s="2371"/>
      <c r="AS65" s="2371"/>
      <c r="AT65" s="2371"/>
      <c r="AU65" s="2371"/>
      <c r="AV65" s="2371"/>
      <c r="AW65" s="2371"/>
      <c r="AX65" s="2371"/>
      <c r="AY65" s="2371"/>
      <c r="AZ65" s="698"/>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304"/>
      <c r="CC65" s="304"/>
      <c r="CD65" s="304"/>
      <c r="CE65" s="304"/>
      <c r="CF65" s="304"/>
      <c r="CG65" s="304"/>
      <c r="CH65" s="304"/>
      <c r="CI65" s="304"/>
      <c r="CJ65" s="2183"/>
      <c r="CK65" s="2183"/>
      <c r="CL65" s="2183"/>
      <c r="CM65" s="2183"/>
      <c r="CN65" s="2183"/>
      <c r="CO65" s="2183"/>
      <c r="CP65" s="2183"/>
      <c r="CQ65" s="2183"/>
      <c r="CR65" s="2183"/>
      <c r="CS65" s="2183"/>
      <c r="CT65" s="2183"/>
      <c r="CU65" s="2183"/>
      <c r="CV65" s="2183"/>
      <c r="CW65" s="2183"/>
      <c r="CX65" s="2183"/>
      <c r="CY65" s="2183"/>
      <c r="CZ65" s="2183"/>
    </row>
    <row r="66" s="697" customFormat="true" ht="15" customHeight="true" x14ac:dyDescent="0.2">
      <c r="A66" s="2881"/>
      <c r="B66" s="2005" t="s">
        <v>242</v>
      </c>
      <c r="C66" s="1886">
        <v>10.596398730254979</v>
      </c>
      <c r="D66" s="1887">
        <v>9.4458135542003081</v>
      </c>
      <c r="E66" s="1887">
        <v>2.0103184426760206</v>
      </c>
      <c r="F66" s="1887">
        <v>0.1458943157324554</v>
      </c>
      <c r="G66" s="1888">
        <v>3.7668443773738736E-2</v>
      </c>
      <c r="H66" s="1889">
        <v>3.1931807267770598</v>
      </c>
      <c r="I66" s="1887">
        <v>0.84001610079257261</v>
      </c>
      <c r="J66" s="1887">
        <v>7.7872702259158405E-2</v>
      </c>
      <c r="K66" s="1887">
        <v>6.1407754489121197E-2</v>
      </c>
      <c r="L66" s="1890">
        <v>0</v>
      </c>
      <c r="M66" s="1891">
        <v>10.370390731557899</v>
      </c>
      <c r="N66" s="1887">
        <v>11.233483254100477</v>
      </c>
      <c r="O66" s="1887">
        <v>11.835201212415866</v>
      </c>
      <c r="P66" s="1887">
        <v>13.546808038883743</v>
      </c>
      <c r="Q66" s="1888">
        <v>8.0117270022966487</v>
      </c>
      <c r="R66" s="1889">
        <v>8.2944945349528663</v>
      </c>
      <c r="S66" s="1887">
        <v>1.3381409643766489</v>
      </c>
      <c r="T66" s="1887">
        <v>9.0519570445982662</v>
      </c>
      <c r="U66" s="1887">
        <v>6.7860123209205259E-2</v>
      </c>
      <c r="V66" s="1887">
        <v>0.27905154083323486</v>
      </c>
      <c r="W66" s="1887">
        <v>8.7010206145349986</v>
      </c>
      <c r="X66" s="1887">
        <v>4.7609930587357665</v>
      </c>
      <c r="Y66" s="1887">
        <v>11.731703981321081</v>
      </c>
      <c r="Z66" s="1887">
        <v>9.4733562556745579</v>
      </c>
      <c r="AA66" s="1887">
        <v>3.7359113533036363</v>
      </c>
      <c r="AB66" s="1887">
        <v>0</v>
      </c>
      <c r="AC66" s="1887">
        <v>12.393412576462124</v>
      </c>
      <c r="AD66" s="1887">
        <v>0.32449212065019278</v>
      </c>
      <c r="AE66" s="1887">
        <v>5.3404405902147554</v>
      </c>
      <c r="AF66" s="1887">
        <v>3.9571281086366454</v>
      </c>
      <c r="AG66" s="1887">
        <v>0.67013551919227576</v>
      </c>
      <c r="AH66" s="1887">
        <v>21.432180357954376</v>
      </c>
      <c r="AI66" s="2348">
        <v>0.99613792506198851</v>
      </c>
      <c r="AJ66" s="2371"/>
      <c r="AK66" s="2371"/>
      <c r="AL66" s="2371"/>
      <c r="AM66" s="2371"/>
      <c r="AN66" s="2371"/>
      <c r="AO66" s="2371"/>
      <c r="AP66" s="2371"/>
      <c r="AQ66" s="2371"/>
      <c r="AR66" s="2371"/>
      <c r="AS66" s="2371"/>
      <c r="AT66" s="2371"/>
      <c r="AU66" s="2371"/>
      <c r="AV66" s="2371"/>
      <c r="AW66" s="2371"/>
      <c r="AX66" s="2371"/>
      <c r="AY66" s="2371"/>
      <c r="AZ66" s="698"/>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304"/>
      <c r="CC66" s="304"/>
      <c r="CD66" s="304"/>
      <c r="CE66" s="304"/>
      <c r="CF66" s="304"/>
      <c r="CG66" s="304"/>
      <c r="CH66" s="304"/>
      <c r="CI66" s="304"/>
      <c r="CJ66" s="2183"/>
      <c r="CK66" s="2183"/>
      <c r="CL66" s="2183"/>
      <c r="CM66" s="2183"/>
      <c r="CN66" s="2183"/>
      <c r="CO66" s="2183"/>
      <c r="CP66" s="2183"/>
      <c r="CQ66" s="2183"/>
      <c r="CR66" s="2183"/>
      <c r="CS66" s="2183"/>
      <c r="CT66" s="2183"/>
      <c r="CU66" s="2183"/>
      <c r="CV66" s="2183"/>
      <c r="CW66" s="2183"/>
      <c r="CX66" s="2183"/>
      <c r="CY66" s="2183"/>
      <c r="CZ66" s="2183"/>
    </row>
    <row r="67" s="697" customFormat="true" ht="15" customHeight="true" x14ac:dyDescent="0.2">
      <c r="A67" s="2881"/>
      <c r="B67" s="2005" t="s">
        <v>337</v>
      </c>
      <c r="C67" s="1886">
        <v>43.247228910268646</v>
      </c>
      <c r="D67" s="1887">
        <v>28.618359650675607</v>
      </c>
      <c r="E67" s="1887">
        <v>7.5102170894017757</v>
      </c>
      <c r="F67" s="1887">
        <v>1.68720523732605</v>
      </c>
      <c r="G67" s="1888">
        <v>0.40725445323069132</v>
      </c>
      <c r="H67" s="1889">
        <v>14.397027795428036</v>
      </c>
      <c r="I67" s="1887">
        <v>3.4402839801540761</v>
      </c>
      <c r="J67" s="1887">
        <v>1.3632830949926262</v>
      </c>
      <c r="K67" s="1887">
        <v>0.77050633888314557</v>
      </c>
      <c r="L67" s="1890">
        <v>0.2221356869115928</v>
      </c>
      <c r="M67" s="1891">
        <v>44.288986383387204</v>
      </c>
      <c r="N67" s="1887">
        <v>45.948320507940508</v>
      </c>
      <c r="O67" s="1887">
        <v>40.869471591706045</v>
      </c>
      <c r="P67" s="1887">
        <v>35.333427092031869</v>
      </c>
      <c r="Q67" s="1888">
        <v>26.18930349886362</v>
      </c>
      <c r="R67" s="1889">
        <v>31.50641364679851</v>
      </c>
      <c r="S67" s="1887">
        <v>23.482640752448887</v>
      </c>
      <c r="T67" s="1887">
        <v>20.404410150561102</v>
      </c>
      <c r="U67" s="1887">
        <v>11.310997204759117</v>
      </c>
      <c r="V67" s="1887">
        <v>27.514488819815131</v>
      </c>
      <c r="W67" s="1887">
        <v>9.0196526360314895</v>
      </c>
      <c r="X67" s="1887">
        <v>37.52764281814904</v>
      </c>
      <c r="Y67" s="1887">
        <v>10.470658087683571</v>
      </c>
      <c r="Z67" s="1887">
        <v>23.553160581286829</v>
      </c>
      <c r="AA67" s="1887">
        <v>31.071632049906761</v>
      </c>
      <c r="AB67" s="1887">
        <v>0</v>
      </c>
      <c r="AC67" s="1887">
        <v>28.967946272212171</v>
      </c>
      <c r="AD67" s="1887">
        <v>35.595927135905292</v>
      </c>
      <c r="AE67" s="1887">
        <v>15.291252462703998</v>
      </c>
      <c r="AF67" s="1887">
        <v>39.637577764136914</v>
      </c>
      <c r="AG67" s="1887">
        <v>19.149193748497275</v>
      </c>
      <c r="AH67" s="1887">
        <v>22.050843713103095</v>
      </c>
      <c r="AI67" s="2348">
        <v>4.7330473545779137</v>
      </c>
      <c r="AJ67" s="2371"/>
      <c r="AK67" s="2371"/>
      <c r="AL67" s="2371"/>
      <c r="AM67" s="2371"/>
      <c r="AN67" s="2371"/>
      <c r="AO67" s="2371"/>
      <c r="AP67" s="2371"/>
      <c r="AQ67" s="2371"/>
      <c r="AR67" s="2371"/>
      <c r="AS67" s="2371"/>
      <c r="AT67" s="2371"/>
      <c r="AU67" s="2371"/>
      <c r="AV67" s="2371"/>
      <c r="AW67" s="2371"/>
      <c r="AX67" s="2371"/>
      <c r="AY67" s="2371"/>
      <c r="AZ67" s="698"/>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304"/>
      <c r="CC67" s="304"/>
      <c r="CD67" s="304"/>
      <c r="CE67" s="304"/>
      <c r="CF67" s="304"/>
      <c r="CG67" s="304"/>
      <c r="CH67" s="304"/>
      <c r="CI67" s="304"/>
      <c r="CJ67" s="2183"/>
      <c r="CK67" s="2183"/>
      <c r="CL67" s="2183"/>
      <c r="CM67" s="2183"/>
      <c r="CN67" s="2183"/>
      <c r="CO67" s="2183"/>
      <c r="CP67" s="2183"/>
      <c r="CQ67" s="2183"/>
      <c r="CR67" s="2183"/>
      <c r="CS67" s="2183"/>
      <c r="CT67" s="2183"/>
      <c r="CU67" s="2183"/>
      <c r="CV67" s="2183"/>
      <c r="CW67" s="2183"/>
      <c r="CX67" s="2183"/>
      <c r="CY67" s="2183"/>
      <c r="CZ67" s="2183"/>
    </row>
    <row r="68" s="697" customFormat="true" ht="15" customHeight="true" x14ac:dyDescent="0.2">
      <c r="A68" s="2881"/>
      <c r="B68" s="2005" t="s">
        <v>244</v>
      </c>
      <c r="C68" s="1886">
        <v>5.9383595238011981</v>
      </c>
      <c r="D68" s="1887">
        <v>1.8834565097187463</v>
      </c>
      <c r="E68" s="1887">
        <v>0.39238773582505093</v>
      </c>
      <c r="F68" s="1887">
        <v>0.11879692268667906</v>
      </c>
      <c r="G68" s="1888">
        <v>0.2548325973630628</v>
      </c>
      <c r="H68" s="1889">
        <v>0.35947206090007566</v>
      </c>
      <c r="I68" s="1887">
        <v>0.14442908951907096</v>
      </c>
      <c r="J68" s="1887">
        <v>0.17482312832895142</v>
      </c>
      <c r="K68" s="1887">
        <v>0.31035649905571816</v>
      </c>
      <c r="L68" s="1890">
        <v>9.4701642478709339E-2</v>
      </c>
      <c r="M68" s="1891">
        <v>10.326944971499389</v>
      </c>
      <c r="N68" s="1887">
        <v>3.4317295971976329</v>
      </c>
      <c r="O68" s="1887">
        <v>3.8076302623085234</v>
      </c>
      <c r="P68" s="1887">
        <v>2.8738876035150263</v>
      </c>
      <c r="Q68" s="1888">
        <v>1.7666091816950367</v>
      </c>
      <c r="R68" s="1889">
        <v>2.3840500463656085</v>
      </c>
      <c r="S68" s="1887">
        <v>0</v>
      </c>
      <c r="T68" s="1887">
        <v>7.7361057093578045E-2</v>
      </c>
      <c r="U68" s="1887">
        <v>0</v>
      </c>
      <c r="V68" s="1887">
        <v>0.83681468887557309</v>
      </c>
      <c r="W68" s="1887">
        <v>0.3130113034195553</v>
      </c>
      <c r="X68" s="1887">
        <v>0.82778470738616095</v>
      </c>
      <c r="Y68" s="1887">
        <v>25.643443367427054</v>
      </c>
      <c r="Z68" s="1887">
        <v>0.16854658913399051</v>
      </c>
      <c r="AA68" s="1887">
        <v>4.9065982177335457</v>
      </c>
      <c r="AB68" s="1887">
        <v>0.15543151097917371</v>
      </c>
      <c r="AC68" s="1887">
        <v>0.62210824818231925</v>
      </c>
      <c r="AD68" s="1887">
        <v>0.47223508954657761</v>
      </c>
      <c r="AE68" s="1887">
        <v>0.66125286696509844</v>
      </c>
      <c r="AF68" s="1887">
        <v>0.99388140974944506</v>
      </c>
      <c r="AG68" s="1887">
        <v>0.29274706760745034</v>
      </c>
      <c r="AH68" s="1887">
        <v>0.63906058343266647</v>
      </c>
      <c r="AI68" s="2348">
        <v>0.258029965555434</v>
      </c>
      <c r="AJ68" s="2371"/>
      <c r="AK68" s="2371"/>
      <c r="AL68" s="2371"/>
      <c r="AM68" s="2371"/>
      <c r="AN68" s="2371"/>
      <c r="AO68" s="2371"/>
      <c r="AP68" s="2371"/>
      <c r="AQ68" s="2371"/>
      <c r="AR68" s="2371"/>
      <c r="AS68" s="2371"/>
      <c r="AT68" s="2371"/>
      <c r="AU68" s="2371"/>
      <c r="AV68" s="2371"/>
      <c r="AW68" s="2371"/>
      <c r="AX68" s="2371"/>
      <c r="AY68" s="2371"/>
      <c r="AZ68" s="698"/>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304"/>
      <c r="CC68" s="304"/>
      <c r="CD68" s="304"/>
      <c r="CE68" s="304"/>
      <c r="CF68" s="304"/>
      <c r="CG68" s="304"/>
      <c r="CH68" s="304"/>
      <c r="CI68" s="304"/>
      <c r="CJ68" s="2183"/>
      <c r="CK68" s="2183"/>
      <c r="CL68" s="2183"/>
      <c r="CM68" s="2183"/>
      <c r="CN68" s="2183"/>
      <c r="CO68" s="2183"/>
      <c r="CP68" s="2183"/>
      <c r="CQ68" s="2183"/>
      <c r="CR68" s="2183"/>
      <c r="CS68" s="2183"/>
      <c r="CT68" s="2183"/>
      <c r="CU68" s="2183"/>
      <c r="CV68" s="2183"/>
      <c r="CW68" s="2183"/>
      <c r="CX68" s="2183"/>
      <c r="CY68" s="2183"/>
      <c r="CZ68" s="2183"/>
    </row>
    <row r="69" s="697" customFormat="true" ht="15" customHeight="true" x14ac:dyDescent="0.2">
      <c r="A69" s="2881"/>
      <c r="B69" s="2005" t="s">
        <v>245</v>
      </c>
      <c r="C69" s="1886">
        <v>0.92485877387015103</v>
      </c>
      <c r="D69" s="1887">
        <v>2.747076620195291</v>
      </c>
      <c r="E69" s="1887">
        <v>11.539849958635553</v>
      </c>
      <c r="F69" s="1887">
        <v>17.679471610683638</v>
      </c>
      <c r="G69" s="1888">
        <v>21.196919205778471</v>
      </c>
      <c r="H69" s="1889">
        <v>7.8111495144110918</v>
      </c>
      <c r="I69" s="1887">
        <v>12.007954134912637</v>
      </c>
      <c r="J69" s="1887">
        <v>16.117336698699159</v>
      </c>
      <c r="K69" s="1887">
        <v>21.526307619905118</v>
      </c>
      <c r="L69" s="1890">
        <v>19.840166133679187</v>
      </c>
      <c r="M69" s="1891">
        <v>8.4318272448208928E-2</v>
      </c>
      <c r="N69" s="1887">
        <v>0.53324384466058827</v>
      </c>
      <c r="O69" s="1887">
        <v>1.6227699297222211</v>
      </c>
      <c r="P69" s="1887">
        <v>1.0945623359841714</v>
      </c>
      <c r="Q69" s="1888">
        <v>8.6644882947664534</v>
      </c>
      <c r="R69" s="1889">
        <v>13.750453541412929</v>
      </c>
      <c r="S69" s="1887">
        <v>3.8337196299397642</v>
      </c>
      <c r="T69" s="1887">
        <v>0.43756746708395927</v>
      </c>
      <c r="U69" s="1887">
        <v>3.4992732482048776</v>
      </c>
      <c r="V69" s="1887">
        <v>0.55111134357978342</v>
      </c>
      <c r="W69" s="1887">
        <v>5.1205284027730213</v>
      </c>
      <c r="X69" s="1887">
        <v>4.5491860576625704</v>
      </c>
      <c r="Y69" s="1887">
        <v>4.4321648773896962</v>
      </c>
      <c r="Z69" s="1887">
        <v>0.15709844165396808</v>
      </c>
      <c r="AA69" s="1887">
        <v>3.2589837051201775</v>
      </c>
      <c r="AB69" s="1887">
        <v>23.027843337403763</v>
      </c>
      <c r="AC69" s="1887">
        <v>16.059712977841183</v>
      </c>
      <c r="AD69" s="1887">
        <v>28.016554538663097</v>
      </c>
      <c r="AE69" s="1887">
        <v>8.2631350544154714E-2</v>
      </c>
      <c r="AF69" s="1887">
        <v>12.54751640250204</v>
      </c>
      <c r="AG69" s="1887">
        <v>16.668809262922235</v>
      </c>
      <c r="AH69" s="1887">
        <v>0</v>
      </c>
      <c r="AI69" s="2348">
        <v>10.605671399338148</v>
      </c>
      <c r="AJ69" s="2371"/>
      <c r="AK69" s="2371"/>
      <c r="AL69" s="2371"/>
      <c r="AM69" s="2371"/>
      <c r="AN69" s="2371"/>
      <c r="AO69" s="2371"/>
      <c r="AP69" s="2371"/>
      <c r="AQ69" s="2371"/>
      <c r="AR69" s="2371"/>
      <c r="AS69" s="2371"/>
      <c r="AT69" s="2371"/>
      <c r="AU69" s="2371"/>
      <c r="AV69" s="2371"/>
      <c r="AW69" s="2371"/>
      <c r="AX69" s="2371"/>
      <c r="AY69" s="2371"/>
      <c r="AZ69" s="698"/>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304"/>
      <c r="CC69" s="304"/>
      <c r="CD69" s="304"/>
      <c r="CE69" s="304"/>
      <c r="CF69" s="304"/>
      <c r="CG69" s="304"/>
      <c r="CH69" s="304"/>
      <c r="CI69" s="304"/>
      <c r="CJ69" s="2183"/>
      <c r="CK69" s="2183"/>
      <c r="CL69" s="2183"/>
      <c r="CM69" s="2183"/>
      <c r="CN69" s="2183"/>
      <c r="CO69" s="2183"/>
      <c r="CP69" s="2183"/>
      <c r="CQ69" s="2183"/>
      <c r="CR69" s="2183"/>
      <c r="CS69" s="2183"/>
      <c r="CT69" s="2183"/>
      <c r="CU69" s="2183"/>
      <c r="CV69" s="2183"/>
      <c r="CW69" s="2183"/>
      <c r="CX69" s="2183"/>
      <c r="CY69" s="2183"/>
      <c r="CZ69" s="2183"/>
    </row>
    <row r="70" s="697" customFormat="true" ht="15" customHeight="true" x14ac:dyDescent="0.2">
      <c r="A70" s="2881"/>
      <c r="B70" s="2005" t="s">
        <v>246</v>
      </c>
      <c r="C70" s="1886">
        <v>7.0394948007290892E-3</v>
      </c>
      <c r="D70" s="1887">
        <v>0.64331048222536225</v>
      </c>
      <c r="E70" s="1887">
        <v>1.7596953973332083</v>
      </c>
      <c r="F70" s="1887">
        <v>3.2453721496825545</v>
      </c>
      <c r="G70" s="1888">
        <v>3.5408319575592131</v>
      </c>
      <c r="H70" s="1889">
        <v>0.34126157336398377</v>
      </c>
      <c r="I70" s="1887">
        <v>2.5210390011341755</v>
      </c>
      <c r="J70" s="1887">
        <v>3.4616227189933317</v>
      </c>
      <c r="K70" s="1887">
        <v>2.8406284616974231</v>
      </c>
      <c r="L70" s="1890">
        <v>4.0862213560884584</v>
      </c>
      <c r="M70" s="1891">
        <v>0</v>
      </c>
      <c r="N70" s="1887">
        <v>0</v>
      </c>
      <c r="O70" s="1887">
        <v>0</v>
      </c>
      <c r="P70" s="1887">
        <v>1.1811978149852718</v>
      </c>
      <c r="Q70" s="1888">
        <v>0.65882460904796669</v>
      </c>
      <c r="R70" s="1889">
        <v>2.0577963971521602</v>
      </c>
      <c r="S70" s="1887">
        <v>0</v>
      </c>
      <c r="T70" s="1887">
        <v>0</v>
      </c>
      <c r="U70" s="1887">
        <v>0</v>
      </c>
      <c r="V70" s="1887">
        <v>0</v>
      </c>
      <c r="W70" s="1887">
        <v>0</v>
      </c>
      <c r="X70" s="1887">
        <v>0</v>
      </c>
      <c r="Y70" s="1887">
        <v>8.8987771486948988E-2</v>
      </c>
      <c r="Z70" s="1887">
        <v>0.21911056587418767</v>
      </c>
      <c r="AA70" s="1887">
        <v>0</v>
      </c>
      <c r="AB70" s="1887">
        <v>5.1355867191644835</v>
      </c>
      <c r="AC70" s="1887">
        <v>9.8426034505380872E-2</v>
      </c>
      <c r="AD70" s="1887">
        <v>1.5875434845711758</v>
      </c>
      <c r="AE70" s="1887">
        <v>0.18100387138790411</v>
      </c>
      <c r="AF70" s="1887">
        <v>0.40648146625555748</v>
      </c>
      <c r="AG70" s="1887">
        <v>0</v>
      </c>
      <c r="AH70" s="1887">
        <v>7.4752741374749826E-2</v>
      </c>
      <c r="AI70" s="2348">
        <v>1.3631579152544937</v>
      </c>
      <c r="AJ70" s="2371"/>
      <c r="AK70" s="2371"/>
      <c r="AL70" s="2371"/>
      <c r="AM70" s="2371"/>
      <c r="AN70" s="2371"/>
      <c r="AO70" s="2371"/>
      <c r="AP70" s="2371"/>
      <c r="AQ70" s="2371"/>
      <c r="AR70" s="2371"/>
      <c r="AS70" s="2371"/>
      <c r="AT70" s="2371"/>
      <c r="AU70" s="2371"/>
      <c r="AV70" s="2371"/>
      <c r="AW70" s="2371"/>
      <c r="AX70" s="2371"/>
      <c r="AY70" s="2371"/>
      <c r="AZ70" s="698"/>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304"/>
      <c r="CC70" s="304"/>
      <c r="CD70" s="304"/>
      <c r="CE70" s="304"/>
      <c r="CF70" s="304"/>
      <c r="CG70" s="304"/>
      <c r="CH70" s="304"/>
      <c r="CI70" s="304"/>
      <c r="CJ70" s="2183"/>
      <c r="CK70" s="2183"/>
      <c r="CL70" s="2183"/>
      <c r="CM70" s="2183"/>
      <c r="CN70" s="2183"/>
      <c r="CO70" s="2183"/>
      <c r="CP70" s="2183"/>
      <c r="CQ70" s="2183"/>
      <c r="CR70" s="2183"/>
      <c r="CS70" s="2183"/>
      <c r="CT70" s="2183"/>
      <c r="CU70" s="2183"/>
      <c r="CV70" s="2183"/>
      <c r="CW70" s="2183"/>
      <c r="CX70" s="2183"/>
      <c r="CY70" s="2183"/>
      <c r="CZ70" s="2183"/>
    </row>
    <row r="71" s="697" customFormat="true" ht="15" customHeight="true" x14ac:dyDescent="0.2">
      <c r="A71" s="2881"/>
      <c r="B71" s="2005" t="s">
        <v>338</v>
      </c>
      <c r="C71" s="1886">
        <v>4.6885573400443512E-2</v>
      </c>
      <c r="D71" s="1887">
        <v>0.19811725045608278</v>
      </c>
      <c r="E71" s="1887">
        <v>2.7943764061515064</v>
      </c>
      <c r="F71" s="1887">
        <v>5.5823294077555845</v>
      </c>
      <c r="G71" s="1888">
        <v>4.1616953847666247</v>
      </c>
      <c r="H71" s="1889">
        <v>0.63150549425806768</v>
      </c>
      <c r="I71" s="1887">
        <v>3.8177955052673842</v>
      </c>
      <c r="J71" s="1887">
        <v>6.2938760394725621</v>
      </c>
      <c r="K71" s="1887">
        <v>4.3153617535985402</v>
      </c>
      <c r="L71" s="1890">
        <v>4.3974400411301673</v>
      </c>
      <c r="M71" s="1891">
        <v>7.0629414888811581E-2</v>
      </c>
      <c r="N71" s="1887">
        <v>0</v>
      </c>
      <c r="O71" s="1887">
        <v>4.7513011123482482E-2</v>
      </c>
      <c r="P71" s="1887">
        <v>8.6576266600808388E-2</v>
      </c>
      <c r="Q71" s="1888">
        <v>0.47193697324155726</v>
      </c>
      <c r="R71" s="1889">
        <v>0.7817440978868242</v>
      </c>
      <c r="S71" s="1887">
        <v>0.18724938767480262</v>
      </c>
      <c r="T71" s="1887">
        <v>0</v>
      </c>
      <c r="U71" s="1887">
        <v>0</v>
      </c>
      <c r="V71" s="1887">
        <v>0</v>
      </c>
      <c r="W71" s="1887">
        <v>0.45355796782029995</v>
      </c>
      <c r="X71" s="1887">
        <v>3.4380881529332483E-2</v>
      </c>
      <c r="Y71" s="1887">
        <v>0.62354552498916727</v>
      </c>
      <c r="Z71" s="1887">
        <v>0</v>
      </c>
      <c r="AA71" s="1887">
        <v>0</v>
      </c>
      <c r="AB71" s="1887">
        <v>7.2812358401101589</v>
      </c>
      <c r="AC71" s="1887">
        <v>0.59288378070809744</v>
      </c>
      <c r="AD71" s="1887">
        <v>0</v>
      </c>
      <c r="AE71" s="1887">
        <v>0</v>
      </c>
      <c r="AF71" s="1887">
        <v>0.21752836774336687</v>
      </c>
      <c r="AG71" s="1887">
        <v>0.67251676844813535</v>
      </c>
      <c r="AH71" s="1887">
        <v>3.4836238603173003E-2</v>
      </c>
      <c r="AI71" s="2348">
        <v>1.5809665708479377</v>
      </c>
      <c r="AJ71" s="2371"/>
      <c r="AK71" s="2371"/>
      <c r="AL71" s="2371"/>
      <c r="AM71" s="2371"/>
      <c r="AN71" s="2371"/>
      <c r="AO71" s="2371"/>
      <c r="AP71" s="2371"/>
      <c r="AQ71" s="2371"/>
      <c r="AR71" s="2371"/>
      <c r="AS71" s="2371"/>
      <c r="AT71" s="2371"/>
      <c r="AU71" s="2371"/>
      <c r="AV71" s="2371"/>
      <c r="AW71" s="2371"/>
      <c r="AX71" s="2371"/>
      <c r="AY71" s="2371"/>
      <c r="AZ71" s="698"/>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304"/>
      <c r="CC71" s="304"/>
      <c r="CD71" s="304"/>
      <c r="CE71" s="304"/>
      <c r="CF71" s="304"/>
      <c r="CG71" s="304"/>
      <c r="CH71" s="304"/>
      <c r="CI71" s="304"/>
      <c r="CJ71" s="2183"/>
      <c r="CK71" s="2183"/>
      <c r="CL71" s="2183"/>
      <c r="CM71" s="2183"/>
      <c r="CN71" s="2183"/>
      <c r="CO71" s="2183"/>
      <c r="CP71" s="2183"/>
      <c r="CQ71" s="2183"/>
      <c r="CR71" s="2183"/>
      <c r="CS71" s="2183"/>
      <c r="CT71" s="2183"/>
      <c r="CU71" s="2183"/>
      <c r="CV71" s="2183"/>
      <c r="CW71" s="2183"/>
      <c r="CX71" s="2183"/>
      <c r="CY71" s="2183"/>
      <c r="CZ71" s="2183"/>
    </row>
    <row r="72" s="697" customFormat="true" ht="15" customHeight="true" x14ac:dyDescent="0.2">
      <c r="A72" s="2881"/>
      <c r="B72" s="2005" t="s">
        <v>247</v>
      </c>
      <c r="C72" s="1886">
        <v>2.5778148801554737E-2</v>
      </c>
      <c r="D72" s="1887">
        <v>1.6481278418468965E-3</v>
      </c>
      <c r="E72" s="1887">
        <v>0.12679796286977829</v>
      </c>
      <c r="F72" s="1887">
        <v>0.5430697001743604</v>
      </c>
      <c r="G72" s="1888">
        <v>4.196264940716353</v>
      </c>
      <c r="H72" s="1889">
        <v>5.8749971161624795E-2</v>
      </c>
      <c r="I72" s="1887">
        <v>0.16469957936212531</v>
      </c>
      <c r="J72" s="1887">
        <v>0.30513433259103873</v>
      </c>
      <c r="K72" s="1887">
        <v>1.1105030027557738</v>
      </c>
      <c r="L72" s="1890">
        <v>5.7993558078749166</v>
      </c>
      <c r="M72" s="1891">
        <v>0</v>
      </c>
      <c r="N72" s="1887">
        <v>0</v>
      </c>
      <c r="O72" s="1887">
        <v>0</v>
      </c>
      <c r="P72" s="1887">
        <v>0</v>
      </c>
      <c r="Q72" s="1888">
        <v>0.28038996948579714</v>
      </c>
      <c r="R72" s="1889">
        <v>3.5892332736836244E-2</v>
      </c>
      <c r="S72" s="1887">
        <v>0</v>
      </c>
      <c r="T72" s="1887">
        <v>0</v>
      </c>
      <c r="U72" s="1887">
        <v>3.4492029879128179</v>
      </c>
      <c r="V72" s="1887">
        <v>0</v>
      </c>
      <c r="W72" s="1887">
        <v>9.1507485201978753E-2</v>
      </c>
      <c r="X72" s="1887">
        <v>0.66879396049816919</v>
      </c>
      <c r="Y72" s="1887">
        <v>3.0169462838116168E-2</v>
      </c>
      <c r="Z72" s="1887">
        <v>0.48070298347514079</v>
      </c>
      <c r="AA72" s="1887">
        <v>0.15536086577148076</v>
      </c>
      <c r="AB72" s="1887">
        <v>2.256174652731052</v>
      </c>
      <c r="AC72" s="1887">
        <v>0</v>
      </c>
      <c r="AD72" s="1887">
        <v>1.3682424965539862E-2</v>
      </c>
      <c r="AE72" s="1887">
        <v>3.9070998490036507E-2</v>
      </c>
      <c r="AF72" s="1887">
        <v>0</v>
      </c>
      <c r="AG72" s="1887">
        <v>0.82762273602030123</v>
      </c>
      <c r="AH72" s="1887">
        <v>0.31576556514005172</v>
      </c>
      <c r="AI72" s="2348">
        <v>0.87774511932449251</v>
      </c>
      <c r="AJ72" s="2371"/>
      <c r="AK72" s="2371"/>
      <c r="AL72" s="2371"/>
      <c r="AM72" s="2371"/>
      <c r="AN72" s="2371"/>
      <c r="AO72" s="2371"/>
      <c r="AP72" s="2371"/>
      <c r="AQ72" s="2371"/>
      <c r="AR72" s="2371"/>
      <c r="AS72" s="2371"/>
      <c r="AT72" s="2371"/>
      <c r="AU72" s="2371"/>
      <c r="AV72" s="2371"/>
      <c r="AW72" s="2371"/>
      <c r="AX72" s="2371"/>
      <c r="AY72" s="2371"/>
      <c r="AZ72" s="698"/>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304"/>
      <c r="CC72" s="304"/>
      <c r="CD72" s="304"/>
      <c r="CE72" s="304"/>
      <c r="CF72" s="304"/>
      <c r="CG72" s="304"/>
      <c r="CH72" s="304"/>
      <c r="CI72" s="304"/>
      <c r="CJ72" s="2183"/>
      <c r="CK72" s="2183"/>
      <c r="CL72" s="2183"/>
      <c r="CM72" s="2183"/>
      <c r="CN72" s="2183"/>
      <c r="CO72" s="2183"/>
      <c r="CP72" s="2183"/>
      <c r="CQ72" s="2183"/>
      <c r="CR72" s="2183"/>
      <c r="CS72" s="2183"/>
      <c r="CT72" s="2183"/>
      <c r="CU72" s="2183"/>
      <c r="CV72" s="2183"/>
      <c r="CW72" s="2183"/>
      <c r="CX72" s="2183"/>
      <c r="CY72" s="2183"/>
      <c r="CZ72" s="2183"/>
    </row>
    <row r="73" s="697" customFormat="true" ht="15" customHeight="true" x14ac:dyDescent="0.2">
      <c r="A73" s="2881"/>
      <c r="B73" s="2005" t="s">
        <v>46</v>
      </c>
      <c r="C73" s="1886">
        <v>1.3306901678699978</v>
      </c>
      <c r="D73" s="1887">
        <v>0.95270154138306729</v>
      </c>
      <c r="E73" s="1887">
        <v>3.2554146049412473</v>
      </c>
      <c r="F73" s="1887">
        <v>3.3975040429670895</v>
      </c>
      <c r="G73" s="1888">
        <v>1.6515877543189179</v>
      </c>
      <c r="H73" s="1889">
        <v>0.8544097730763841</v>
      </c>
      <c r="I73" s="1887">
        <v>4.5529991186228846</v>
      </c>
      <c r="J73" s="1887">
        <v>3.7702624875684134</v>
      </c>
      <c r="K73" s="1887">
        <v>3.009348796420142</v>
      </c>
      <c r="L73" s="1890">
        <v>1.0377855831510541</v>
      </c>
      <c r="M73" s="1891">
        <v>1.2239506046177933</v>
      </c>
      <c r="N73" s="1887">
        <v>1.433603467264682</v>
      </c>
      <c r="O73" s="1887">
        <v>1.5292240273133604</v>
      </c>
      <c r="P73" s="1887">
        <v>0.8764954777445414</v>
      </c>
      <c r="Q73" s="1888">
        <v>0.74097420131519842</v>
      </c>
      <c r="R73" s="1889">
        <v>3.3831735380711159</v>
      </c>
      <c r="S73" s="1887">
        <v>1.808408307427108</v>
      </c>
      <c r="T73" s="1887">
        <v>0.50811400270315199</v>
      </c>
      <c r="U73" s="1887">
        <v>0.95314259710793314</v>
      </c>
      <c r="V73" s="1887">
        <v>0.86815536011177408</v>
      </c>
      <c r="W73" s="1887">
        <v>0.35650432583138558</v>
      </c>
      <c r="X73" s="1887">
        <v>3.8283742158221381</v>
      </c>
      <c r="Y73" s="1887">
        <v>0.3198506474064724</v>
      </c>
      <c r="Z73" s="1887">
        <v>0.6449052817641695</v>
      </c>
      <c r="AA73" s="1887">
        <v>0.16771691320188681</v>
      </c>
      <c r="AB73" s="1887">
        <v>3.8800035246324458</v>
      </c>
      <c r="AC73" s="1887">
        <v>1.4508059801340971E-2</v>
      </c>
      <c r="AD73" s="1887">
        <v>0.27942333147593407</v>
      </c>
      <c r="AE73" s="1887">
        <v>1.5795019859287489</v>
      </c>
      <c r="AF73" s="1887">
        <v>1.0472591671270148</v>
      </c>
      <c r="AG73" s="1887">
        <v>1.082358652404632</v>
      </c>
      <c r="AH73" s="1887">
        <v>0.10525518838001724</v>
      </c>
      <c r="AI73" s="2348">
        <v>4.5477824688051367</v>
      </c>
      <c r="AJ73" s="2371"/>
      <c r="AK73" s="2371"/>
      <c r="AL73" s="2371"/>
      <c r="AM73" s="2371"/>
      <c r="AN73" s="2371"/>
      <c r="AO73" s="2371"/>
      <c r="AP73" s="2371"/>
      <c r="AQ73" s="2371"/>
      <c r="AR73" s="2371"/>
      <c r="AS73" s="2371"/>
      <c r="AT73" s="2371"/>
      <c r="AU73" s="2371"/>
      <c r="AV73" s="2371"/>
      <c r="AW73" s="2371"/>
      <c r="AX73" s="2371"/>
      <c r="AY73" s="2371"/>
      <c r="AZ73" s="698"/>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304"/>
      <c r="CC73" s="304"/>
      <c r="CD73" s="304"/>
      <c r="CE73" s="304"/>
      <c r="CF73" s="304"/>
      <c r="CG73" s="304"/>
      <c r="CH73" s="304"/>
      <c r="CI73" s="304"/>
      <c r="CJ73" s="2183"/>
      <c r="CK73" s="2183"/>
      <c r="CL73" s="2183"/>
      <c r="CM73" s="2183"/>
      <c r="CN73" s="2183"/>
      <c r="CO73" s="2183"/>
      <c r="CP73" s="2183"/>
      <c r="CQ73" s="2183"/>
      <c r="CR73" s="2183"/>
      <c r="CS73" s="2183"/>
      <c r="CT73" s="2183"/>
      <c r="CU73" s="2183"/>
      <c r="CV73" s="2183"/>
      <c r="CW73" s="2183"/>
      <c r="CX73" s="2183"/>
      <c r="CY73" s="2183"/>
      <c r="CZ73" s="2183"/>
    </row>
    <row r="74" s="697" customFormat="true" ht="15" customHeight="true" x14ac:dyDescent="0.2">
      <c r="A74" s="1827"/>
      <c r="B74" s="2006"/>
      <c r="C74" s="1886"/>
      <c r="D74" s="1887"/>
      <c r="E74" s="1887"/>
      <c r="F74" s="1887"/>
      <c r="G74" s="1888"/>
      <c r="H74" s="1889"/>
      <c r="I74" s="1887"/>
      <c r="J74" s="1887"/>
      <c r="K74" s="1887"/>
      <c r="L74" s="1890"/>
      <c r="M74" s="1891"/>
      <c r="N74" s="1887"/>
      <c r="O74" s="1887"/>
      <c r="P74" s="1887"/>
      <c r="Q74" s="1888"/>
      <c r="R74" s="1889"/>
      <c r="S74" s="1887"/>
      <c r="T74" s="1887"/>
      <c r="U74" s="1887"/>
      <c r="V74" s="1887"/>
      <c r="W74" s="1887"/>
      <c r="X74" s="1887"/>
      <c r="Y74" s="1887"/>
      <c r="Z74" s="1887"/>
      <c r="AA74" s="1887"/>
      <c r="AB74" s="1887"/>
      <c r="AC74" s="1887"/>
      <c r="AD74" s="1887"/>
      <c r="AE74" s="1887"/>
      <c r="AF74" s="1887"/>
      <c r="AG74" s="1887"/>
      <c r="AH74" s="1887"/>
      <c r="AI74" s="2348"/>
      <c r="AJ74" s="2371"/>
      <c r="AK74" s="2371"/>
      <c r="AL74" s="2371"/>
      <c r="AM74" s="2371"/>
      <c r="AN74" s="2371"/>
      <c r="AO74" s="2371"/>
      <c r="AP74" s="2371"/>
      <c r="AQ74" s="2371"/>
      <c r="AR74" s="2371"/>
      <c r="AS74" s="2371"/>
      <c r="AT74" s="2371"/>
      <c r="AU74" s="2371"/>
      <c r="AV74" s="2371"/>
      <c r="AW74" s="2371"/>
      <c r="AX74" s="2371"/>
      <c r="AY74" s="2371"/>
      <c r="AZ74" s="698"/>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304"/>
      <c r="CC74" s="304"/>
      <c r="CD74" s="304"/>
      <c r="CE74" s="304"/>
      <c r="CF74" s="304"/>
      <c r="CG74" s="304"/>
      <c r="CH74" s="304"/>
      <c r="CI74" s="304"/>
      <c r="CJ74" s="2183"/>
      <c r="CK74" s="2183"/>
      <c r="CL74" s="2183"/>
      <c r="CM74" s="2183"/>
      <c r="CN74" s="2183"/>
      <c r="CO74" s="2183"/>
      <c r="CP74" s="2183"/>
      <c r="CQ74" s="2183"/>
      <c r="CR74" s="2183"/>
      <c r="CS74" s="2183"/>
      <c r="CT74" s="2183"/>
      <c r="CU74" s="2183"/>
      <c r="CV74" s="2183"/>
      <c r="CW74" s="2183"/>
      <c r="CX74" s="2183"/>
      <c r="CY74" s="2183"/>
      <c r="CZ74" s="2183"/>
    </row>
    <row r="75" s="697" customFormat="true" ht="15" customHeight="true" x14ac:dyDescent="0.2">
      <c r="A75" s="1827"/>
      <c r="B75" s="2006"/>
      <c r="C75" s="1886"/>
      <c r="D75" s="1887"/>
      <c r="E75" s="1887"/>
      <c r="F75" s="1887"/>
      <c r="G75" s="1888"/>
      <c r="H75" s="1889"/>
      <c r="I75" s="1887"/>
      <c r="J75" s="1887"/>
      <c r="K75" s="1887"/>
      <c r="L75" s="1890"/>
      <c r="M75" s="1891"/>
      <c r="N75" s="1887"/>
      <c r="O75" s="1887"/>
      <c r="P75" s="1887"/>
      <c r="Q75" s="1888"/>
      <c r="R75" s="1889"/>
      <c r="S75" s="1887"/>
      <c r="T75" s="1887"/>
      <c r="U75" s="1887"/>
      <c r="V75" s="1887"/>
      <c r="W75" s="1887"/>
      <c r="X75" s="1887"/>
      <c r="Y75" s="1887"/>
      <c r="Z75" s="1887"/>
      <c r="AA75" s="1887"/>
      <c r="AB75" s="1887"/>
      <c r="AC75" s="1887"/>
      <c r="AD75" s="1887"/>
      <c r="AE75" s="1887"/>
      <c r="AF75" s="1887"/>
      <c r="AG75" s="1887"/>
      <c r="AH75" s="1887"/>
      <c r="AI75" s="2348"/>
      <c r="AJ75" s="2371"/>
      <c r="AK75" s="2371"/>
      <c r="AL75" s="2371"/>
      <c r="AM75" s="2371"/>
      <c r="AN75" s="2371"/>
      <c r="AO75" s="2371"/>
      <c r="AP75" s="2371"/>
      <c r="AQ75" s="2371"/>
      <c r="AR75" s="2371"/>
      <c r="AS75" s="2371"/>
      <c r="AT75" s="2371"/>
      <c r="AU75" s="2371"/>
      <c r="AV75" s="2371"/>
      <c r="AW75" s="2371"/>
      <c r="AX75" s="2371"/>
      <c r="AY75" s="2371"/>
      <c r="AZ75" s="698"/>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304"/>
      <c r="CC75" s="304"/>
      <c r="CD75" s="304"/>
      <c r="CE75" s="304"/>
      <c r="CF75" s="304"/>
      <c r="CG75" s="304"/>
      <c r="CH75" s="304"/>
      <c r="CI75" s="304"/>
      <c r="CJ75" s="2183"/>
      <c r="CK75" s="2183"/>
      <c r="CL75" s="2183"/>
      <c r="CM75" s="2183"/>
      <c r="CN75" s="2183"/>
      <c r="CO75" s="2183"/>
      <c r="CP75" s="2183"/>
      <c r="CQ75" s="2183"/>
      <c r="CR75" s="2183"/>
      <c r="CS75" s="2183"/>
      <c r="CT75" s="2183"/>
      <c r="CU75" s="2183"/>
      <c r="CV75" s="2183"/>
      <c r="CW75" s="2183"/>
      <c r="CX75" s="2183"/>
      <c r="CY75" s="2183"/>
      <c r="CZ75" s="2183"/>
    </row>
    <row r="76" s="697" customFormat="true" ht="15" customHeight="true" x14ac:dyDescent="0.2">
      <c r="A76" s="1827"/>
      <c r="B76" s="2006"/>
      <c r="C76" s="1886"/>
      <c r="D76" s="1887"/>
      <c r="E76" s="1887"/>
      <c r="F76" s="1887"/>
      <c r="G76" s="1888"/>
      <c r="H76" s="1889"/>
      <c r="I76" s="1887"/>
      <c r="J76" s="1887"/>
      <c r="K76" s="1887"/>
      <c r="L76" s="1890"/>
      <c r="M76" s="1891"/>
      <c r="N76" s="1887"/>
      <c r="O76" s="1887"/>
      <c r="P76" s="1887"/>
      <c r="Q76" s="1888"/>
      <c r="R76" s="1889"/>
      <c r="S76" s="1887"/>
      <c r="T76" s="1887"/>
      <c r="U76" s="1887"/>
      <c r="V76" s="1887"/>
      <c r="W76" s="1887"/>
      <c r="X76" s="1887"/>
      <c r="Y76" s="1887"/>
      <c r="Z76" s="1887"/>
      <c r="AA76" s="1887"/>
      <c r="AB76" s="1887"/>
      <c r="AC76" s="1887"/>
      <c r="AD76" s="1887"/>
      <c r="AE76" s="1887"/>
      <c r="AF76" s="1887"/>
      <c r="AG76" s="1887"/>
      <c r="AH76" s="1887"/>
      <c r="AI76" s="2348"/>
      <c r="AJ76" s="2371"/>
      <c r="AK76" s="2371"/>
      <c r="AL76" s="2371"/>
      <c r="AM76" s="2371"/>
      <c r="AN76" s="2371"/>
      <c r="AO76" s="2371"/>
      <c r="AP76" s="2371"/>
      <c r="AQ76" s="2371"/>
      <c r="AR76" s="2371"/>
      <c r="AS76" s="2371"/>
      <c r="AT76" s="2371"/>
      <c r="AU76" s="2371"/>
      <c r="AV76" s="2371"/>
      <c r="AW76" s="2371"/>
      <c r="AX76" s="2371"/>
      <c r="AY76" s="2371"/>
      <c r="AZ76" s="698"/>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304"/>
      <c r="CC76" s="304"/>
      <c r="CD76" s="304"/>
      <c r="CE76" s="304"/>
      <c r="CF76" s="304"/>
      <c r="CG76" s="304"/>
      <c r="CH76" s="304"/>
      <c r="CI76" s="304"/>
      <c r="CJ76" s="2183"/>
      <c r="CK76" s="2183"/>
      <c r="CL76" s="2183"/>
      <c r="CM76" s="2183"/>
      <c r="CN76" s="2183"/>
      <c r="CO76" s="2183"/>
      <c r="CP76" s="2183"/>
      <c r="CQ76" s="2183"/>
      <c r="CR76" s="2183"/>
      <c r="CS76" s="2183"/>
      <c r="CT76" s="2183"/>
      <c r="CU76" s="2183"/>
      <c r="CV76" s="2183"/>
      <c r="CW76" s="2183"/>
      <c r="CX76" s="2183"/>
      <c r="CY76" s="2183"/>
      <c r="CZ76" s="2183"/>
    </row>
    <row r="77" s="697" customFormat="true" ht="15" customHeight="true" x14ac:dyDescent="0.2">
      <c r="A77" s="1827"/>
      <c r="B77" s="2006"/>
      <c r="C77" s="1886"/>
      <c r="D77" s="1887"/>
      <c r="E77" s="1887"/>
      <c r="F77" s="1887"/>
      <c r="G77" s="1888"/>
      <c r="H77" s="1889"/>
      <c r="I77" s="1887"/>
      <c r="J77" s="1887"/>
      <c r="K77" s="1887"/>
      <c r="L77" s="1890"/>
      <c r="M77" s="1891"/>
      <c r="N77" s="1887"/>
      <c r="O77" s="1887"/>
      <c r="P77" s="1887"/>
      <c r="Q77" s="1888"/>
      <c r="R77" s="1889"/>
      <c r="S77" s="1887"/>
      <c r="T77" s="1887"/>
      <c r="U77" s="1887"/>
      <c r="V77" s="1887"/>
      <c r="W77" s="1887"/>
      <c r="X77" s="1887"/>
      <c r="Y77" s="1887"/>
      <c r="Z77" s="1887"/>
      <c r="AA77" s="1887"/>
      <c r="AB77" s="1887"/>
      <c r="AC77" s="1887"/>
      <c r="AD77" s="1887"/>
      <c r="AE77" s="1887"/>
      <c r="AF77" s="1887"/>
      <c r="AG77" s="1887"/>
      <c r="AH77" s="1887"/>
      <c r="AI77" s="2348"/>
      <c r="AJ77" s="2371"/>
      <c r="AK77" s="2371"/>
      <c r="AL77" s="2371"/>
      <c r="AM77" s="2371"/>
      <c r="AN77" s="2371"/>
      <c r="AO77" s="2371"/>
      <c r="AP77" s="2371"/>
      <c r="AQ77" s="2371"/>
      <c r="AR77" s="2371"/>
      <c r="AS77" s="2371"/>
      <c r="AT77" s="2371"/>
      <c r="AU77" s="2371"/>
      <c r="AV77" s="2371"/>
      <c r="AW77" s="2371"/>
      <c r="AX77" s="2371"/>
      <c r="AY77" s="2371"/>
      <c r="AZ77" s="698"/>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304"/>
      <c r="CC77" s="304"/>
      <c r="CD77" s="304"/>
      <c r="CE77" s="304"/>
      <c r="CF77" s="304"/>
      <c r="CG77" s="304"/>
      <c r="CH77" s="304"/>
      <c r="CI77" s="304"/>
      <c r="CJ77" s="2183"/>
      <c r="CK77" s="2183"/>
      <c r="CL77" s="2183"/>
      <c r="CM77" s="2183"/>
      <c r="CN77" s="2183"/>
      <c r="CO77" s="2183"/>
      <c r="CP77" s="2183"/>
      <c r="CQ77" s="2183"/>
      <c r="CR77" s="2183"/>
      <c r="CS77" s="2183"/>
      <c r="CT77" s="2183"/>
      <c r="CU77" s="2183"/>
      <c r="CV77" s="2183"/>
      <c r="CW77" s="2183"/>
      <c r="CX77" s="2183"/>
      <c r="CY77" s="2183"/>
      <c r="CZ77" s="2183"/>
    </row>
    <row r="78" s="697" customFormat="true" ht="15" customHeight="true" x14ac:dyDescent="0.2">
      <c r="A78" s="1827"/>
      <c r="B78" s="2006"/>
      <c r="C78" s="1886"/>
      <c r="D78" s="1887"/>
      <c r="E78" s="1887"/>
      <c r="F78" s="1887"/>
      <c r="G78" s="1888"/>
      <c r="H78" s="1889"/>
      <c r="I78" s="1887"/>
      <c r="J78" s="1887"/>
      <c r="K78" s="1887"/>
      <c r="L78" s="1890"/>
      <c r="M78" s="1891"/>
      <c r="N78" s="1887"/>
      <c r="O78" s="1887"/>
      <c r="P78" s="1887"/>
      <c r="Q78" s="1888"/>
      <c r="R78" s="1889"/>
      <c r="S78" s="1887"/>
      <c r="T78" s="1887"/>
      <c r="U78" s="1887"/>
      <c r="V78" s="1887"/>
      <c r="W78" s="1887"/>
      <c r="X78" s="1887"/>
      <c r="Y78" s="1887"/>
      <c r="Z78" s="1887"/>
      <c r="AA78" s="1887"/>
      <c r="AB78" s="1887"/>
      <c r="AC78" s="1887"/>
      <c r="AD78" s="1887"/>
      <c r="AE78" s="1887"/>
      <c r="AF78" s="1887"/>
      <c r="AG78" s="1887"/>
      <c r="AH78" s="1887"/>
      <c r="AI78" s="2348"/>
      <c r="AJ78" s="2371"/>
      <c r="AK78" s="2371"/>
      <c r="AL78" s="2371"/>
      <c r="AM78" s="2371"/>
      <c r="AN78" s="2371"/>
      <c r="AO78" s="2371"/>
      <c r="AP78" s="2371"/>
      <c r="AQ78" s="2371"/>
      <c r="AR78" s="2371"/>
      <c r="AS78" s="2371"/>
      <c r="AT78" s="2371"/>
      <c r="AU78" s="2371"/>
      <c r="AV78" s="2371"/>
      <c r="AW78" s="2371"/>
      <c r="AX78" s="2371"/>
      <c r="AY78" s="2371"/>
      <c r="AZ78" s="698"/>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304"/>
      <c r="CC78" s="304"/>
      <c r="CD78" s="304"/>
      <c r="CE78" s="304"/>
      <c r="CF78" s="304"/>
      <c r="CG78" s="304"/>
      <c r="CH78" s="304"/>
      <c r="CI78" s="304"/>
      <c r="CJ78" s="2183"/>
      <c r="CK78" s="2183"/>
      <c r="CL78" s="2183"/>
      <c r="CM78" s="2183"/>
      <c r="CN78" s="2183"/>
      <c r="CO78" s="2183"/>
      <c r="CP78" s="2183"/>
      <c r="CQ78" s="2183"/>
      <c r="CR78" s="2183"/>
      <c r="CS78" s="2183"/>
      <c r="CT78" s="2183"/>
      <c r="CU78" s="2183"/>
      <c r="CV78" s="2183"/>
      <c r="CW78" s="2183"/>
      <c r="CX78" s="2183"/>
      <c r="CY78" s="2183"/>
      <c r="CZ78" s="2183"/>
    </row>
    <row r="79" s="697" customFormat="true" ht="15" customHeight="true" x14ac:dyDescent="0.2">
      <c r="A79" s="1827"/>
      <c r="B79" s="2006"/>
      <c r="C79" s="1886"/>
      <c r="D79" s="1887"/>
      <c r="E79" s="1887"/>
      <c r="F79" s="1887"/>
      <c r="G79" s="1888"/>
      <c r="H79" s="1889"/>
      <c r="I79" s="1887"/>
      <c r="J79" s="1887"/>
      <c r="K79" s="1887"/>
      <c r="L79" s="1890"/>
      <c r="M79" s="1891"/>
      <c r="N79" s="1887"/>
      <c r="O79" s="1887"/>
      <c r="P79" s="1887"/>
      <c r="Q79" s="1888"/>
      <c r="R79" s="1889"/>
      <c r="S79" s="1887"/>
      <c r="T79" s="1887"/>
      <c r="U79" s="1887"/>
      <c r="V79" s="1887"/>
      <c r="W79" s="1887"/>
      <c r="X79" s="1887"/>
      <c r="Y79" s="1887"/>
      <c r="Z79" s="1887"/>
      <c r="AA79" s="1887"/>
      <c r="AB79" s="1887"/>
      <c r="AC79" s="1887"/>
      <c r="AD79" s="1887"/>
      <c r="AE79" s="1887"/>
      <c r="AF79" s="1887"/>
      <c r="AG79" s="1887"/>
      <c r="AH79" s="1887"/>
      <c r="AI79" s="2348"/>
      <c r="AJ79" s="2371"/>
      <c r="AK79" s="2371"/>
      <c r="AL79" s="2371"/>
      <c r="AM79" s="2371"/>
      <c r="AN79" s="2371"/>
      <c r="AO79" s="2371"/>
      <c r="AP79" s="2371"/>
      <c r="AQ79" s="2371"/>
      <c r="AR79" s="2371"/>
      <c r="AS79" s="2371"/>
      <c r="AT79" s="2371"/>
      <c r="AU79" s="2371"/>
      <c r="AV79" s="2371"/>
      <c r="AW79" s="2371"/>
      <c r="AX79" s="2371"/>
      <c r="AY79" s="2371"/>
      <c r="AZ79" s="698"/>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304"/>
      <c r="CC79" s="304"/>
      <c r="CD79" s="304"/>
      <c r="CE79" s="304"/>
      <c r="CF79" s="304"/>
      <c r="CG79" s="304"/>
      <c r="CH79" s="304"/>
      <c r="CI79" s="304"/>
      <c r="CJ79" s="2183"/>
      <c r="CK79" s="2183"/>
      <c r="CL79" s="2183"/>
      <c r="CM79" s="2183"/>
      <c r="CN79" s="2183"/>
      <c r="CO79" s="2183"/>
      <c r="CP79" s="2183"/>
      <c r="CQ79" s="2183"/>
      <c r="CR79" s="2183"/>
      <c r="CS79" s="2183"/>
      <c r="CT79" s="2183"/>
      <c r="CU79" s="2183"/>
      <c r="CV79" s="2183"/>
      <c r="CW79" s="2183"/>
      <c r="CX79" s="2183"/>
      <c r="CY79" s="2183"/>
      <c r="CZ79" s="2183"/>
    </row>
    <row r="80" s="697" customFormat="true" ht="15" customHeight="true" x14ac:dyDescent="0.2">
      <c r="A80" s="1827"/>
      <c r="B80" s="2006"/>
      <c r="C80" s="1886"/>
      <c r="D80" s="1887"/>
      <c r="E80" s="1887"/>
      <c r="F80" s="1887"/>
      <c r="G80" s="1888"/>
      <c r="H80" s="1889"/>
      <c r="I80" s="1887"/>
      <c r="J80" s="1887"/>
      <c r="K80" s="1887"/>
      <c r="L80" s="1890"/>
      <c r="M80" s="1891"/>
      <c r="N80" s="1887"/>
      <c r="O80" s="1887"/>
      <c r="P80" s="1887"/>
      <c r="Q80" s="1888"/>
      <c r="R80" s="1889"/>
      <c r="S80" s="1887"/>
      <c r="T80" s="1887"/>
      <c r="U80" s="1887"/>
      <c r="V80" s="1887"/>
      <c r="W80" s="1887"/>
      <c r="X80" s="1887"/>
      <c r="Y80" s="1887"/>
      <c r="Z80" s="1887"/>
      <c r="AA80" s="1887"/>
      <c r="AB80" s="1887"/>
      <c r="AC80" s="1887"/>
      <c r="AD80" s="1887"/>
      <c r="AE80" s="1887"/>
      <c r="AF80" s="1887"/>
      <c r="AG80" s="1887"/>
      <c r="AH80" s="1887"/>
      <c r="AI80" s="2348"/>
      <c r="AJ80" s="2371"/>
      <c r="AK80" s="2371"/>
      <c r="AL80" s="2371"/>
      <c r="AM80" s="2371"/>
      <c r="AN80" s="2371"/>
      <c r="AO80" s="2371"/>
      <c r="AP80" s="2371"/>
      <c r="AQ80" s="2371"/>
      <c r="AR80" s="2371"/>
      <c r="AS80" s="2371"/>
      <c r="AT80" s="2371"/>
      <c r="AU80" s="2371"/>
      <c r="AV80" s="2371"/>
      <c r="AW80" s="2371"/>
      <c r="AX80" s="2371"/>
      <c r="AY80" s="2371"/>
      <c r="AZ80" s="698"/>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304"/>
      <c r="CC80" s="304"/>
      <c r="CD80" s="304"/>
      <c r="CE80" s="304"/>
      <c r="CF80" s="304"/>
      <c r="CG80" s="304"/>
      <c r="CH80" s="304"/>
      <c r="CI80" s="304"/>
      <c r="CJ80" s="2183"/>
      <c r="CK80" s="2183"/>
      <c r="CL80" s="2183"/>
      <c r="CM80" s="2183"/>
      <c r="CN80" s="2183"/>
      <c r="CO80" s="2183"/>
      <c r="CP80" s="2183"/>
      <c r="CQ80" s="2183"/>
      <c r="CR80" s="2183"/>
      <c r="CS80" s="2183"/>
      <c r="CT80" s="2183"/>
      <c r="CU80" s="2183"/>
      <c r="CV80" s="2183"/>
      <c r="CW80" s="2183"/>
      <c r="CX80" s="2183"/>
      <c r="CY80" s="2183"/>
      <c r="CZ80" s="2183"/>
    </row>
    <row r="81" s="697" customFormat="true" ht="15" customHeight="true" x14ac:dyDescent="0.2">
      <c r="A81" s="1827"/>
      <c r="B81" s="2006"/>
      <c r="C81" s="1886"/>
      <c r="D81" s="1887"/>
      <c r="E81" s="1887"/>
      <c r="F81" s="1887"/>
      <c r="G81" s="1888"/>
      <c r="H81" s="1889"/>
      <c r="I81" s="1887"/>
      <c r="J81" s="1887"/>
      <c r="K81" s="1887"/>
      <c r="L81" s="1890"/>
      <c r="M81" s="1891"/>
      <c r="N81" s="1887"/>
      <c r="O81" s="1887"/>
      <c r="P81" s="1887"/>
      <c r="Q81" s="1888"/>
      <c r="R81" s="1889"/>
      <c r="S81" s="1887"/>
      <c r="T81" s="1887"/>
      <c r="U81" s="1887"/>
      <c r="V81" s="1887"/>
      <c r="W81" s="1887"/>
      <c r="X81" s="1887"/>
      <c r="Y81" s="1887"/>
      <c r="Z81" s="1887"/>
      <c r="AA81" s="1887"/>
      <c r="AB81" s="1887"/>
      <c r="AC81" s="1887"/>
      <c r="AD81" s="1887"/>
      <c r="AE81" s="1887"/>
      <c r="AF81" s="1887"/>
      <c r="AG81" s="1887"/>
      <c r="AH81" s="1887"/>
      <c r="AI81" s="2348"/>
      <c r="AJ81" s="2371"/>
      <c r="AK81" s="2371"/>
      <c r="AL81" s="2371"/>
      <c r="AM81" s="2371"/>
      <c r="AN81" s="2371"/>
      <c r="AO81" s="2371"/>
      <c r="AP81" s="2371"/>
      <c r="AQ81" s="2371"/>
      <c r="AR81" s="2371"/>
      <c r="AS81" s="2371"/>
      <c r="AT81" s="2371"/>
      <c r="AU81" s="2371"/>
      <c r="AV81" s="2371"/>
      <c r="AW81" s="2371"/>
      <c r="AX81" s="2371"/>
      <c r="AY81" s="2371"/>
      <c r="AZ81" s="698"/>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304"/>
      <c r="CC81" s="304"/>
      <c r="CD81" s="304"/>
      <c r="CE81" s="304"/>
      <c r="CF81" s="304"/>
      <c r="CG81" s="304"/>
      <c r="CH81" s="304"/>
      <c r="CI81" s="304"/>
      <c r="CJ81" s="2183"/>
      <c r="CK81" s="2183"/>
      <c r="CL81" s="2183"/>
      <c r="CM81" s="2183"/>
      <c r="CN81" s="2183"/>
      <c r="CO81" s="2183"/>
      <c r="CP81" s="2183"/>
      <c r="CQ81" s="2183"/>
      <c r="CR81" s="2183"/>
      <c r="CS81" s="2183"/>
      <c r="CT81" s="2183"/>
      <c r="CU81" s="2183"/>
      <c r="CV81" s="2183"/>
      <c r="CW81" s="2183"/>
      <c r="CX81" s="2183"/>
      <c r="CY81" s="2183"/>
      <c r="CZ81" s="2183"/>
    </row>
    <row r="82" s="697" customFormat="true" ht="15" customHeight="true" x14ac:dyDescent="0.2">
      <c r="A82" s="1827"/>
      <c r="B82" s="2006"/>
      <c r="C82" s="1886"/>
      <c r="D82" s="1887"/>
      <c r="E82" s="1887"/>
      <c r="F82" s="1887"/>
      <c r="G82" s="1888"/>
      <c r="H82" s="1889"/>
      <c r="I82" s="1887"/>
      <c r="J82" s="1887"/>
      <c r="K82" s="1887"/>
      <c r="L82" s="1890"/>
      <c r="M82" s="1891"/>
      <c r="N82" s="1887"/>
      <c r="O82" s="1887"/>
      <c r="P82" s="1887"/>
      <c r="Q82" s="1888"/>
      <c r="R82" s="1889"/>
      <c r="S82" s="1887"/>
      <c r="T82" s="1887"/>
      <c r="U82" s="1887"/>
      <c r="V82" s="1887"/>
      <c r="W82" s="1887"/>
      <c r="X82" s="1887"/>
      <c r="Y82" s="1887"/>
      <c r="Z82" s="1887"/>
      <c r="AA82" s="1887"/>
      <c r="AB82" s="1887"/>
      <c r="AC82" s="1887"/>
      <c r="AD82" s="1887"/>
      <c r="AE82" s="1887"/>
      <c r="AF82" s="1887"/>
      <c r="AG82" s="1887"/>
      <c r="AH82" s="1887"/>
      <c r="AI82" s="2348"/>
      <c r="AJ82" s="2371"/>
      <c r="AK82" s="2371"/>
      <c r="AL82" s="2371"/>
      <c r="AM82" s="2371"/>
      <c r="AN82" s="2371"/>
      <c r="AO82" s="2371"/>
      <c r="AP82" s="2371"/>
      <c r="AQ82" s="2371"/>
      <c r="AR82" s="2371"/>
      <c r="AS82" s="2371"/>
      <c r="AT82" s="2371"/>
      <c r="AU82" s="2371"/>
      <c r="AV82" s="2371"/>
      <c r="AW82" s="2371"/>
      <c r="AX82" s="2371"/>
      <c r="AY82" s="2371"/>
      <c r="AZ82" s="698"/>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304"/>
      <c r="CC82" s="304"/>
      <c r="CD82" s="304"/>
      <c r="CE82" s="304"/>
      <c r="CF82" s="304"/>
      <c r="CG82" s="304"/>
      <c r="CH82" s="304"/>
      <c r="CI82" s="304"/>
      <c r="CJ82" s="2183"/>
      <c r="CK82" s="2183"/>
      <c r="CL82" s="2183"/>
      <c r="CM82" s="2183"/>
      <c r="CN82" s="2183"/>
      <c r="CO82" s="2183"/>
      <c r="CP82" s="2183"/>
      <c r="CQ82" s="2183"/>
      <c r="CR82" s="2183"/>
      <c r="CS82" s="2183"/>
      <c r="CT82" s="2183"/>
      <c r="CU82" s="2183"/>
      <c r="CV82" s="2183"/>
      <c r="CW82" s="2183"/>
      <c r="CX82" s="2183"/>
      <c r="CY82" s="2183"/>
      <c r="CZ82" s="2183"/>
    </row>
    <row r="83" s="697" customFormat="true" ht="15" customHeight="true" x14ac:dyDescent="0.2">
      <c r="A83" s="1827"/>
      <c r="B83" s="2006"/>
      <c r="C83" s="1886"/>
      <c r="D83" s="1887"/>
      <c r="E83" s="1887"/>
      <c r="F83" s="1887"/>
      <c r="G83" s="1888"/>
      <c r="H83" s="1889"/>
      <c r="I83" s="1887"/>
      <c r="J83" s="1887"/>
      <c r="K83" s="1887"/>
      <c r="L83" s="1890"/>
      <c r="M83" s="1891"/>
      <c r="N83" s="1887"/>
      <c r="O83" s="1887"/>
      <c r="P83" s="1887"/>
      <c r="Q83" s="1888"/>
      <c r="R83" s="1889"/>
      <c r="S83" s="1887"/>
      <c r="T83" s="1887"/>
      <c r="U83" s="1887"/>
      <c r="V83" s="1887"/>
      <c r="W83" s="1887"/>
      <c r="X83" s="1887"/>
      <c r="Y83" s="1887"/>
      <c r="Z83" s="1887"/>
      <c r="AA83" s="1887"/>
      <c r="AB83" s="1887"/>
      <c r="AC83" s="1887"/>
      <c r="AD83" s="1887"/>
      <c r="AE83" s="1887"/>
      <c r="AF83" s="1887"/>
      <c r="AG83" s="1887"/>
      <c r="AH83" s="1887"/>
      <c r="AI83" s="2348"/>
      <c r="AJ83" s="2371"/>
      <c r="AK83" s="2371"/>
      <c r="AL83" s="2371"/>
      <c r="AM83" s="2371"/>
      <c r="AN83" s="2371"/>
      <c r="AO83" s="2371"/>
      <c r="AP83" s="2371"/>
      <c r="AQ83" s="2371"/>
      <c r="AR83" s="2371"/>
      <c r="AS83" s="2371"/>
      <c r="AT83" s="2371"/>
      <c r="AU83" s="2371"/>
      <c r="AV83" s="2371"/>
      <c r="AW83" s="2371"/>
      <c r="AX83" s="2371"/>
      <c r="AY83" s="2371"/>
      <c r="AZ83" s="698"/>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304"/>
      <c r="CC83" s="304"/>
      <c r="CD83" s="304"/>
      <c r="CE83" s="304"/>
      <c r="CF83" s="304"/>
      <c r="CG83" s="304"/>
      <c r="CH83" s="304"/>
      <c r="CI83" s="304"/>
      <c r="CJ83" s="2183"/>
      <c r="CK83" s="2183"/>
      <c r="CL83" s="2183"/>
      <c r="CM83" s="2183"/>
      <c r="CN83" s="2183"/>
      <c r="CO83" s="2183"/>
      <c r="CP83" s="2183"/>
      <c r="CQ83" s="2183"/>
      <c r="CR83" s="2183"/>
      <c r="CS83" s="2183"/>
      <c r="CT83" s="2183"/>
      <c r="CU83" s="2183"/>
      <c r="CV83" s="2183"/>
      <c r="CW83" s="2183"/>
      <c r="CX83" s="2183"/>
      <c r="CY83" s="2183"/>
      <c r="CZ83" s="2183"/>
    </row>
    <row r="84" s="697" customFormat="true" ht="15" customHeight="true" x14ac:dyDescent="0.2">
      <c r="A84" s="1827"/>
      <c r="B84" s="2006"/>
      <c r="C84" s="1886"/>
      <c r="D84" s="1887"/>
      <c r="E84" s="1887"/>
      <c r="F84" s="1887"/>
      <c r="G84" s="1888"/>
      <c r="H84" s="1889"/>
      <c r="I84" s="1887"/>
      <c r="J84" s="1887"/>
      <c r="K84" s="1887"/>
      <c r="L84" s="1890"/>
      <c r="M84" s="1891"/>
      <c r="N84" s="1887"/>
      <c r="O84" s="1887"/>
      <c r="P84" s="1887"/>
      <c r="Q84" s="1888"/>
      <c r="R84" s="1889"/>
      <c r="S84" s="1887"/>
      <c r="T84" s="1887"/>
      <c r="U84" s="1887"/>
      <c r="V84" s="1887"/>
      <c r="W84" s="1887"/>
      <c r="X84" s="1887"/>
      <c r="Y84" s="1887"/>
      <c r="Z84" s="1887"/>
      <c r="AA84" s="1887"/>
      <c r="AB84" s="1887"/>
      <c r="AC84" s="1887"/>
      <c r="AD84" s="1887"/>
      <c r="AE84" s="1887"/>
      <c r="AF84" s="1887"/>
      <c r="AG84" s="1887"/>
      <c r="AH84" s="1887"/>
      <c r="AI84" s="2348"/>
      <c r="AJ84" s="2371"/>
      <c r="AK84" s="2371"/>
      <c r="AL84" s="2371"/>
      <c r="AM84" s="2371"/>
      <c r="AN84" s="2371"/>
      <c r="AO84" s="2371"/>
      <c r="AP84" s="2371"/>
      <c r="AQ84" s="2371"/>
      <c r="AR84" s="2371"/>
      <c r="AS84" s="2371"/>
      <c r="AT84" s="2371"/>
      <c r="AU84" s="2371"/>
      <c r="AV84" s="2371"/>
      <c r="AW84" s="2371"/>
      <c r="AX84" s="2371"/>
      <c r="AY84" s="2371"/>
      <c r="AZ84" s="698"/>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304"/>
      <c r="CC84" s="304"/>
      <c r="CD84" s="304"/>
      <c r="CE84" s="304"/>
      <c r="CF84" s="304"/>
      <c r="CG84" s="304"/>
      <c r="CH84" s="304"/>
      <c r="CI84" s="304"/>
      <c r="CJ84" s="2183"/>
      <c r="CK84" s="2183"/>
      <c r="CL84" s="2183"/>
      <c r="CM84" s="2183"/>
      <c r="CN84" s="2183"/>
      <c r="CO84" s="2183"/>
      <c r="CP84" s="2183"/>
      <c r="CQ84" s="2183"/>
      <c r="CR84" s="2183"/>
      <c r="CS84" s="2183"/>
      <c r="CT84" s="2183"/>
      <c r="CU84" s="2183"/>
      <c r="CV84" s="2183"/>
      <c r="CW84" s="2183"/>
      <c r="CX84" s="2183"/>
      <c r="CY84" s="2183"/>
      <c r="CZ84" s="2183"/>
    </row>
    <row r="85" s="697" customFormat="true" ht="15" customHeight="true" x14ac:dyDescent="0.2">
      <c r="A85" s="1827"/>
      <c r="B85" s="2006"/>
      <c r="C85" s="1886"/>
      <c r="D85" s="1887"/>
      <c r="E85" s="1887"/>
      <c r="F85" s="1887"/>
      <c r="G85" s="1888"/>
      <c r="H85" s="1889"/>
      <c r="I85" s="1887"/>
      <c r="J85" s="1887"/>
      <c r="K85" s="1887"/>
      <c r="L85" s="1890"/>
      <c r="M85" s="1891"/>
      <c r="N85" s="1887"/>
      <c r="O85" s="1887"/>
      <c r="P85" s="1887"/>
      <c r="Q85" s="1888"/>
      <c r="R85" s="1889"/>
      <c r="S85" s="1887"/>
      <c r="T85" s="1887"/>
      <c r="U85" s="1887"/>
      <c r="V85" s="1887"/>
      <c r="W85" s="1887"/>
      <c r="X85" s="1887"/>
      <c r="Y85" s="1887"/>
      <c r="Z85" s="1887"/>
      <c r="AA85" s="1887"/>
      <c r="AB85" s="1887"/>
      <c r="AC85" s="1887"/>
      <c r="AD85" s="1887"/>
      <c r="AE85" s="1887"/>
      <c r="AF85" s="1887"/>
      <c r="AG85" s="1887"/>
      <c r="AH85" s="1887"/>
      <c r="AI85" s="2348"/>
      <c r="AJ85" s="2371"/>
      <c r="AK85" s="2371"/>
      <c r="AL85" s="2371"/>
      <c r="AM85" s="2371"/>
      <c r="AN85" s="2371"/>
      <c r="AO85" s="2371"/>
      <c r="AP85" s="2371"/>
      <c r="AQ85" s="2371"/>
      <c r="AR85" s="2371"/>
      <c r="AS85" s="2371"/>
      <c r="AT85" s="2371"/>
      <c r="AU85" s="2371"/>
      <c r="AV85" s="2371"/>
      <c r="AW85" s="2371"/>
      <c r="AX85" s="2371"/>
      <c r="AY85" s="2371"/>
      <c r="AZ85" s="698"/>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304"/>
      <c r="CC85" s="304"/>
      <c r="CD85" s="304"/>
      <c r="CE85" s="304"/>
      <c r="CF85" s="304"/>
      <c r="CG85" s="304"/>
      <c r="CH85" s="304"/>
      <c r="CI85" s="304"/>
      <c r="CJ85" s="2183"/>
      <c r="CK85" s="2183"/>
      <c r="CL85" s="2183"/>
      <c r="CM85" s="2183"/>
      <c r="CN85" s="2183"/>
      <c r="CO85" s="2183"/>
      <c r="CP85" s="2183"/>
      <c r="CQ85" s="2183"/>
      <c r="CR85" s="2183"/>
      <c r="CS85" s="2183"/>
      <c r="CT85" s="2183"/>
      <c r="CU85" s="2183"/>
      <c r="CV85" s="2183"/>
      <c r="CW85" s="2183"/>
      <c r="CX85" s="2183"/>
      <c r="CY85" s="2183"/>
      <c r="CZ85" s="2183"/>
    </row>
    <row r="86" s="697" customFormat="true" ht="15" customHeight="true" x14ac:dyDescent="0.2">
      <c r="A86" s="1827"/>
      <c r="B86" s="2006"/>
      <c r="C86" s="1886"/>
      <c r="D86" s="1887"/>
      <c r="E86" s="1887"/>
      <c r="F86" s="1887"/>
      <c r="G86" s="1888"/>
      <c r="H86" s="1889"/>
      <c r="I86" s="1887"/>
      <c r="J86" s="1887"/>
      <c r="K86" s="1887"/>
      <c r="L86" s="1890"/>
      <c r="M86" s="1891"/>
      <c r="N86" s="1887"/>
      <c r="O86" s="1887"/>
      <c r="P86" s="1887"/>
      <c r="Q86" s="1888"/>
      <c r="R86" s="1889"/>
      <c r="S86" s="1887"/>
      <c r="T86" s="1887"/>
      <c r="U86" s="1887"/>
      <c r="V86" s="1887"/>
      <c r="W86" s="1887"/>
      <c r="X86" s="1887"/>
      <c r="Y86" s="1887"/>
      <c r="Z86" s="1887"/>
      <c r="AA86" s="1887"/>
      <c r="AB86" s="1887"/>
      <c r="AC86" s="1887"/>
      <c r="AD86" s="1887"/>
      <c r="AE86" s="1887"/>
      <c r="AF86" s="1887"/>
      <c r="AG86" s="1887"/>
      <c r="AH86" s="1887"/>
      <c r="AI86" s="2348"/>
      <c r="AJ86" s="2371"/>
      <c r="AK86" s="2371"/>
      <c r="AL86" s="2371"/>
      <c r="AM86" s="2371"/>
      <c r="AN86" s="2371"/>
      <c r="AO86" s="2371"/>
      <c r="AP86" s="2371"/>
      <c r="AQ86" s="2371"/>
      <c r="AR86" s="2371"/>
      <c r="AS86" s="2371"/>
      <c r="AT86" s="2371"/>
      <c r="AU86" s="2371"/>
      <c r="AV86" s="2371"/>
      <c r="AW86" s="2371"/>
      <c r="AX86" s="2371"/>
      <c r="AY86" s="2371"/>
      <c r="AZ86" s="698"/>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304"/>
      <c r="CC86" s="304"/>
      <c r="CD86" s="304"/>
      <c r="CE86" s="304"/>
      <c r="CF86" s="304"/>
      <c r="CG86" s="304"/>
      <c r="CH86" s="304"/>
      <c r="CI86" s="304"/>
      <c r="CJ86" s="2183"/>
      <c r="CK86" s="2183"/>
      <c r="CL86" s="2183"/>
      <c r="CM86" s="2183"/>
      <c r="CN86" s="2183"/>
      <c r="CO86" s="2183"/>
      <c r="CP86" s="2183"/>
      <c r="CQ86" s="2183"/>
      <c r="CR86" s="2183"/>
      <c r="CS86" s="2183"/>
      <c r="CT86" s="2183"/>
      <c r="CU86" s="2183"/>
      <c r="CV86" s="2183"/>
      <c r="CW86" s="2183"/>
      <c r="CX86" s="2183"/>
      <c r="CY86" s="2183"/>
      <c r="CZ86" s="2183"/>
    </row>
    <row r="87" s="697" customFormat="true" ht="15" customHeight="true" x14ac:dyDescent="0.2">
      <c r="A87" s="1827"/>
      <c r="B87" s="2006"/>
      <c r="C87" s="1886"/>
      <c r="D87" s="1887"/>
      <c r="E87" s="1887"/>
      <c r="F87" s="1887"/>
      <c r="G87" s="1888"/>
      <c r="H87" s="1889"/>
      <c r="I87" s="1887"/>
      <c r="J87" s="1887"/>
      <c r="K87" s="1887"/>
      <c r="L87" s="1890"/>
      <c r="M87" s="1891"/>
      <c r="N87" s="1887"/>
      <c r="O87" s="1887"/>
      <c r="P87" s="1887"/>
      <c r="Q87" s="1888"/>
      <c r="R87" s="1889"/>
      <c r="S87" s="1887"/>
      <c r="T87" s="1887"/>
      <c r="U87" s="1887"/>
      <c r="V87" s="1887"/>
      <c r="W87" s="1887"/>
      <c r="X87" s="1887"/>
      <c r="Y87" s="1887"/>
      <c r="Z87" s="1887"/>
      <c r="AA87" s="1887"/>
      <c r="AB87" s="1887"/>
      <c r="AC87" s="1887"/>
      <c r="AD87" s="1887"/>
      <c r="AE87" s="1887"/>
      <c r="AF87" s="1887"/>
      <c r="AG87" s="1887"/>
      <c r="AH87" s="1887"/>
      <c r="AI87" s="2348"/>
      <c r="AJ87" s="2371"/>
      <c r="AK87" s="2371"/>
      <c r="AL87" s="2371"/>
      <c r="AM87" s="2371"/>
      <c r="AN87" s="2371"/>
      <c r="AO87" s="2371"/>
      <c r="AP87" s="2371"/>
      <c r="AQ87" s="2371"/>
      <c r="AR87" s="2371"/>
      <c r="AS87" s="2371"/>
      <c r="AT87" s="2371"/>
      <c r="AU87" s="2371"/>
      <c r="AV87" s="2371"/>
      <c r="AW87" s="2371"/>
      <c r="AX87" s="2371"/>
      <c r="AY87" s="2371"/>
      <c r="AZ87" s="698"/>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304"/>
      <c r="CC87" s="304"/>
      <c r="CD87" s="304"/>
      <c r="CE87" s="304"/>
      <c r="CF87" s="304"/>
      <c r="CG87" s="304"/>
      <c r="CH87" s="304"/>
      <c r="CI87" s="304"/>
      <c r="CJ87" s="2183"/>
      <c r="CK87" s="2183"/>
      <c r="CL87" s="2183"/>
      <c r="CM87" s="2183"/>
      <c r="CN87" s="2183"/>
      <c r="CO87" s="2183"/>
      <c r="CP87" s="2183"/>
      <c r="CQ87" s="2183"/>
      <c r="CR87" s="2183"/>
      <c r="CS87" s="2183"/>
      <c r="CT87" s="2183"/>
      <c r="CU87" s="2183"/>
      <c r="CV87" s="2183"/>
      <c r="CW87" s="2183"/>
      <c r="CX87" s="2183"/>
      <c r="CY87" s="2183"/>
      <c r="CZ87" s="2183"/>
    </row>
    <row r="88" s="697" customFormat="true" ht="15" customHeight="true" x14ac:dyDescent="0.2">
      <c r="A88" s="1827"/>
      <c r="B88" s="2006"/>
      <c r="C88" s="1886"/>
      <c r="D88" s="1887"/>
      <c r="E88" s="1887"/>
      <c r="F88" s="1887"/>
      <c r="G88" s="1888"/>
      <c r="H88" s="1889"/>
      <c r="I88" s="1887"/>
      <c r="J88" s="1887"/>
      <c r="K88" s="1887"/>
      <c r="L88" s="1890"/>
      <c r="M88" s="1891"/>
      <c r="N88" s="1887"/>
      <c r="O88" s="1887"/>
      <c r="P88" s="1887"/>
      <c r="Q88" s="1888"/>
      <c r="R88" s="1889"/>
      <c r="S88" s="1887"/>
      <c r="T88" s="1887"/>
      <c r="U88" s="1887"/>
      <c r="V88" s="1887"/>
      <c r="W88" s="1887"/>
      <c r="X88" s="1887"/>
      <c r="Y88" s="1887"/>
      <c r="Z88" s="1887"/>
      <c r="AA88" s="1887"/>
      <c r="AB88" s="1887"/>
      <c r="AC88" s="1887"/>
      <c r="AD88" s="1887"/>
      <c r="AE88" s="1887"/>
      <c r="AF88" s="1887"/>
      <c r="AG88" s="1887"/>
      <c r="AH88" s="1887"/>
      <c r="AI88" s="2348"/>
      <c r="AJ88" s="2371"/>
      <c r="AK88" s="2371"/>
      <c r="AL88" s="2371"/>
      <c r="AM88" s="2371"/>
      <c r="AN88" s="2371"/>
      <c r="AO88" s="2371"/>
      <c r="AP88" s="2371"/>
      <c r="AQ88" s="2371"/>
      <c r="AR88" s="2371"/>
      <c r="AS88" s="2371"/>
      <c r="AT88" s="2371"/>
      <c r="AU88" s="2371"/>
      <c r="AV88" s="2371"/>
      <c r="AW88" s="2371"/>
      <c r="AX88" s="2371"/>
      <c r="AY88" s="2371"/>
      <c r="AZ88" s="698"/>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304"/>
      <c r="CC88" s="304"/>
      <c r="CD88" s="304"/>
      <c r="CE88" s="304"/>
      <c r="CF88" s="304"/>
      <c r="CG88" s="304"/>
      <c r="CH88" s="304"/>
      <c r="CI88" s="304"/>
      <c r="CJ88" s="2183"/>
      <c r="CK88" s="2183"/>
      <c r="CL88" s="2183"/>
      <c r="CM88" s="2183"/>
      <c r="CN88" s="2183"/>
      <c r="CO88" s="2183"/>
      <c r="CP88" s="2183"/>
      <c r="CQ88" s="2183"/>
      <c r="CR88" s="2183"/>
      <c r="CS88" s="2183"/>
      <c r="CT88" s="2183"/>
      <c r="CU88" s="2183"/>
      <c r="CV88" s="2183"/>
      <c r="CW88" s="2183"/>
      <c r="CX88" s="2183"/>
      <c r="CY88" s="2183"/>
      <c r="CZ88" s="2183"/>
    </row>
    <row r="89" s="697" customFormat="true" ht="15" customHeight="true" x14ac:dyDescent="0.2">
      <c r="A89" s="1827"/>
      <c r="B89" s="2006"/>
      <c r="C89" s="1886"/>
      <c r="D89" s="1887"/>
      <c r="E89" s="1887"/>
      <c r="F89" s="1887"/>
      <c r="G89" s="1888"/>
      <c r="H89" s="1889"/>
      <c r="I89" s="1887"/>
      <c r="J89" s="1887"/>
      <c r="K89" s="1887"/>
      <c r="L89" s="1890"/>
      <c r="M89" s="1891"/>
      <c r="N89" s="1887"/>
      <c r="O89" s="1887"/>
      <c r="P89" s="1887"/>
      <c r="Q89" s="1888"/>
      <c r="R89" s="1889"/>
      <c r="S89" s="1887"/>
      <c r="T89" s="1887"/>
      <c r="U89" s="1887"/>
      <c r="V89" s="1887"/>
      <c r="W89" s="1887"/>
      <c r="X89" s="1887"/>
      <c r="Y89" s="1887"/>
      <c r="Z89" s="1887"/>
      <c r="AA89" s="1887"/>
      <c r="AB89" s="1887"/>
      <c r="AC89" s="1887"/>
      <c r="AD89" s="1887"/>
      <c r="AE89" s="1887"/>
      <c r="AF89" s="1887"/>
      <c r="AG89" s="1887"/>
      <c r="AH89" s="1887"/>
      <c r="AI89" s="2348"/>
      <c r="AJ89" s="2371"/>
      <c r="AK89" s="2371"/>
      <c r="AL89" s="2371"/>
      <c r="AM89" s="2371"/>
      <c r="AN89" s="2371"/>
      <c r="AO89" s="2371"/>
      <c r="AP89" s="2371"/>
      <c r="AQ89" s="2371"/>
      <c r="AR89" s="2371"/>
      <c r="AS89" s="2371"/>
      <c r="AT89" s="2371"/>
      <c r="AU89" s="2371"/>
      <c r="AV89" s="2371"/>
      <c r="AW89" s="2371"/>
      <c r="AX89" s="2371"/>
      <c r="AY89" s="2371"/>
      <c r="AZ89" s="698"/>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304"/>
      <c r="CC89" s="304"/>
      <c r="CD89" s="304"/>
      <c r="CE89" s="304"/>
      <c r="CF89" s="304"/>
      <c r="CG89" s="304"/>
      <c r="CH89" s="304"/>
      <c r="CI89" s="304"/>
      <c r="CJ89" s="2183"/>
      <c r="CK89" s="2183"/>
      <c r="CL89" s="2183"/>
      <c r="CM89" s="2183"/>
      <c r="CN89" s="2183"/>
      <c r="CO89" s="2183"/>
      <c r="CP89" s="2183"/>
      <c r="CQ89" s="2183"/>
      <c r="CR89" s="2183"/>
      <c r="CS89" s="2183"/>
      <c r="CT89" s="2183"/>
      <c r="CU89" s="2183"/>
      <c r="CV89" s="2183"/>
      <c r="CW89" s="2183"/>
      <c r="CX89" s="2183"/>
      <c r="CY89" s="2183"/>
      <c r="CZ89" s="2183"/>
    </row>
    <row r="90" s="697" customFormat="true" ht="15" customHeight="true" x14ac:dyDescent="0.2">
      <c r="A90" s="1827"/>
      <c r="B90" s="2006"/>
      <c r="C90" s="1886"/>
      <c r="D90" s="1887"/>
      <c r="E90" s="1887"/>
      <c r="F90" s="1887"/>
      <c r="G90" s="1888"/>
      <c r="H90" s="1889"/>
      <c r="I90" s="1887"/>
      <c r="J90" s="1887"/>
      <c r="K90" s="1887"/>
      <c r="L90" s="1890"/>
      <c r="M90" s="1891"/>
      <c r="N90" s="1887"/>
      <c r="O90" s="1887"/>
      <c r="P90" s="1887"/>
      <c r="Q90" s="1888"/>
      <c r="R90" s="1889"/>
      <c r="S90" s="1887"/>
      <c r="T90" s="1887"/>
      <c r="U90" s="1887"/>
      <c r="V90" s="1887"/>
      <c r="W90" s="1887"/>
      <c r="X90" s="1887"/>
      <c r="Y90" s="1887"/>
      <c r="Z90" s="1887"/>
      <c r="AA90" s="1887"/>
      <c r="AB90" s="1887"/>
      <c r="AC90" s="1887"/>
      <c r="AD90" s="1887"/>
      <c r="AE90" s="1887"/>
      <c r="AF90" s="1887"/>
      <c r="AG90" s="1887"/>
      <c r="AH90" s="1887"/>
      <c r="AI90" s="2348"/>
      <c r="AJ90" s="2371"/>
      <c r="AK90" s="2371"/>
      <c r="AL90" s="2371"/>
      <c r="AM90" s="2371"/>
      <c r="AN90" s="2371"/>
      <c r="AO90" s="2371"/>
      <c r="AP90" s="2371"/>
      <c r="AQ90" s="2371"/>
      <c r="AR90" s="2371"/>
      <c r="AS90" s="2371"/>
      <c r="AT90" s="2371"/>
      <c r="AU90" s="2371"/>
      <c r="AV90" s="2371"/>
      <c r="AW90" s="2371"/>
      <c r="AX90" s="2371"/>
      <c r="AY90" s="2371"/>
      <c r="AZ90" s="698"/>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304"/>
      <c r="CC90" s="304"/>
      <c r="CD90" s="304"/>
      <c r="CE90" s="304"/>
      <c r="CF90" s="304"/>
      <c r="CG90" s="304"/>
      <c r="CH90" s="304"/>
      <c r="CI90" s="304"/>
      <c r="CJ90" s="2183"/>
      <c r="CK90" s="2183"/>
      <c r="CL90" s="2183"/>
      <c r="CM90" s="2183"/>
      <c r="CN90" s="2183"/>
      <c r="CO90" s="2183"/>
      <c r="CP90" s="2183"/>
      <c r="CQ90" s="2183"/>
      <c r="CR90" s="2183"/>
      <c r="CS90" s="2183"/>
      <c r="CT90" s="2183"/>
      <c r="CU90" s="2183"/>
      <c r="CV90" s="2183"/>
      <c r="CW90" s="2183"/>
      <c r="CX90" s="2183"/>
      <c r="CY90" s="2183"/>
      <c r="CZ90" s="2183"/>
    </row>
    <row r="91" s="697" customFormat="true" ht="15" customHeight="true" x14ac:dyDescent="0.2">
      <c r="A91" s="1827"/>
      <c r="B91" s="2006"/>
      <c r="C91" s="1886"/>
      <c r="D91" s="1887"/>
      <c r="E91" s="1887"/>
      <c r="F91" s="1887"/>
      <c r="G91" s="1888"/>
      <c r="H91" s="1889"/>
      <c r="I91" s="1887"/>
      <c r="J91" s="1887"/>
      <c r="K91" s="1887"/>
      <c r="L91" s="1890"/>
      <c r="M91" s="1891"/>
      <c r="N91" s="1887"/>
      <c r="O91" s="1887"/>
      <c r="P91" s="1887"/>
      <c r="Q91" s="1888"/>
      <c r="R91" s="1889"/>
      <c r="S91" s="1887"/>
      <c r="T91" s="1887"/>
      <c r="U91" s="1887"/>
      <c r="V91" s="1887"/>
      <c r="W91" s="1887"/>
      <c r="X91" s="1887"/>
      <c r="Y91" s="1887"/>
      <c r="Z91" s="1887"/>
      <c r="AA91" s="1887"/>
      <c r="AB91" s="1887"/>
      <c r="AC91" s="1887"/>
      <c r="AD91" s="1887"/>
      <c r="AE91" s="1887"/>
      <c r="AF91" s="1887"/>
      <c r="AG91" s="1887"/>
      <c r="AH91" s="1887"/>
      <c r="AI91" s="2348"/>
      <c r="AJ91" s="2371"/>
      <c r="AK91" s="2371"/>
      <c r="AL91" s="2371"/>
      <c r="AM91" s="2371"/>
      <c r="AN91" s="2371"/>
      <c r="AO91" s="2371"/>
      <c r="AP91" s="2371"/>
      <c r="AQ91" s="2371"/>
      <c r="AR91" s="2371"/>
      <c r="AS91" s="2371"/>
      <c r="AT91" s="2371"/>
      <c r="AU91" s="2371"/>
      <c r="AV91" s="2371"/>
      <c r="AW91" s="2371"/>
      <c r="AX91" s="2371"/>
      <c r="AY91" s="2371"/>
      <c r="AZ91" s="698"/>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304"/>
      <c r="CC91" s="304"/>
      <c r="CD91" s="304"/>
      <c r="CE91" s="304"/>
      <c r="CF91" s="304"/>
      <c r="CG91" s="304"/>
      <c r="CH91" s="304"/>
      <c r="CI91" s="304"/>
      <c r="CJ91" s="2183"/>
      <c r="CK91" s="2183"/>
      <c r="CL91" s="2183"/>
      <c r="CM91" s="2183"/>
      <c r="CN91" s="2183"/>
      <c r="CO91" s="2183"/>
      <c r="CP91" s="2183"/>
      <c r="CQ91" s="2183"/>
      <c r="CR91" s="2183"/>
      <c r="CS91" s="2183"/>
      <c r="CT91" s="2183"/>
      <c r="CU91" s="2183"/>
      <c r="CV91" s="2183"/>
      <c r="CW91" s="2183"/>
      <c r="CX91" s="2183"/>
      <c r="CY91" s="2183"/>
      <c r="CZ91" s="2183"/>
    </row>
    <row r="92" s="697" customFormat="true" ht="15" customHeight="true" x14ac:dyDescent="0.2">
      <c r="A92" s="1828"/>
      <c r="B92" s="2007"/>
      <c r="C92" s="1892"/>
      <c r="D92" s="1893"/>
      <c r="E92" s="1893"/>
      <c r="F92" s="1893"/>
      <c r="G92" s="1894"/>
      <c r="H92" s="1895"/>
      <c r="I92" s="1893"/>
      <c r="J92" s="1893"/>
      <c r="K92" s="1893"/>
      <c r="L92" s="1896"/>
      <c r="M92" s="1897"/>
      <c r="N92" s="1893"/>
      <c r="O92" s="1893"/>
      <c r="P92" s="1893"/>
      <c r="Q92" s="1894"/>
      <c r="R92" s="1895"/>
      <c r="S92" s="1893"/>
      <c r="T92" s="1893"/>
      <c r="U92" s="1893"/>
      <c r="V92" s="1893"/>
      <c r="W92" s="1893"/>
      <c r="X92" s="1893"/>
      <c r="Y92" s="1893"/>
      <c r="Z92" s="1893"/>
      <c r="AA92" s="1893"/>
      <c r="AB92" s="1893"/>
      <c r="AC92" s="1893"/>
      <c r="AD92" s="1893"/>
      <c r="AE92" s="1893"/>
      <c r="AF92" s="1893"/>
      <c r="AG92" s="1893"/>
      <c r="AH92" s="1893"/>
      <c r="AI92" s="2349"/>
      <c r="AJ92" s="2371"/>
      <c r="AK92" s="2371"/>
      <c r="AL92" s="2371"/>
      <c r="AM92" s="2371"/>
      <c r="AN92" s="2371"/>
      <c r="AO92" s="2371"/>
      <c r="AP92" s="2371"/>
      <c r="AQ92" s="2371"/>
      <c r="AR92" s="2371"/>
      <c r="AS92" s="2371"/>
      <c r="AT92" s="2371"/>
      <c r="AU92" s="2371"/>
      <c r="AV92" s="2371"/>
      <c r="AW92" s="2371"/>
      <c r="AX92" s="2371"/>
      <c r="AY92" s="2371"/>
      <c r="AZ92" s="698"/>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304"/>
      <c r="CC92" s="304"/>
      <c r="CD92" s="304"/>
      <c r="CE92" s="304"/>
      <c r="CF92" s="304"/>
      <c r="CG92" s="304"/>
      <c r="CH92" s="304"/>
      <c r="CI92" s="304"/>
      <c r="CJ92" s="2183"/>
      <c r="CK92" s="2183"/>
      <c r="CL92" s="2183"/>
      <c r="CM92" s="2183"/>
      <c r="CN92" s="2183"/>
      <c r="CO92" s="2183"/>
      <c r="CP92" s="2183"/>
      <c r="CQ92" s="2183"/>
      <c r="CR92" s="2183"/>
      <c r="CS92" s="2183"/>
      <c r="CT92" s="2183"/>
      <c r="CU92" s="2183"/>
      <c r="CV92" s="2183"/>
      <c r="CW92" s="2183"/>
      <c r="CX92" s="2183"/>
      <c r="CY92" s="2183"/>
      <c r="CZ92" s="2183"/>
    </row>
    <row r="93" s="693" customFormat="true" ht="15" customHeight="true" x14ac:dyDescent="0.2">
      <c r="A93" s="853"/>
      <c r="B93" s="880"/>
      <c r="C93" s="773"/>
      <c r="D93" s="774"/>
      <c r="E93" s="774"/>
      <c r="F93" s="774"/>
      <c r="G93" s="833"/>
      <c r="H93" s="821"/>
      <c r="I93" s="774"/>
      <c r="J93" s="774"/>
      <c r="K93" s="774"/>
      <c r="L93" s="794"/>
      <c r="M93" s="773"/>
      <c r="N93" s="774"/>
      <c r="O93" s="774"/>
      <c r="P93" s="774"/>
      <c r="Q93" s="833"/>
      <c r="R93" s="821"/>
      <c r="S93" s="774"/>
      <c r="T93" s="774"/>
      <c r="U93" s="774"/>
      <c r="V93" s="774"/>
      <c r="W93" s="774"/>
      <c r="X93" s="774"/>
      <c r="Y93" s="774"/>
      <c r="Z93" s="774"/>
      <c r="AA93" s="774"/>
      <c r="AB93" s="774"/>
      <c r="AC93" s="934"/>
      <c r="AD93" s="934"/>
      <c r="AE93" s="934"/>
      <c r="AF93" s="934"/>
      <c r="AG93" s="934"/>
      <c r="AH93" s="934"/>
      <c r="AI93" s="974"/>
      <c r="AJ93" s="664"/>
      <c r="AK93" s="664"/>
      <c r="AL93" s="664"/>
      <c r="AM93" s="664"/>
      <c r="AN93" s="664"/>
      <c r="AO93" s="664"/>
      <c r="AP93" s="664"/>
      <c r="AQ93" s="664"/>
      <c r="AR93" s="664"/>
      <c r="AS93" s="664"/>
      <c r="AT93" s="664"/>
      <c r="AU93" s="664"/>
      <c r="AV93" s="664"/>
      <c r="AW93" s="664"/>
      <c r="AX93" s="664"/>
      <c r="AY93" s="664"/>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304"/>
      <c r="CC93" s="304"/>
      <c r="CD93" s="304"/>
      <c r="CE93" s="304"/>
      <c r="CF93" s="304"/>
      <c r="CG93" s="304"/>
      <c r="CH93" s="304"/>
      <c r="CI93" s="304"/>
      <c r="CJ93" s="2183"/>
      <c r="CK93" s="2183"/>
      <c r="CL93" s="2183"/>
      <c r="CM93" s="2183"/>
      <c r="CN93" s="2183"/>
      <c r="CO93" s="2183"/>
      <c r="CP93" s="2183"/>
      <c r="CQ93" s="2183"/>
      <c r="CR93" s="2183"/>
      <c r="CS93" s="2183"/>
      <c r="CT93" s="2183"/>
      <c r="CU93" s="2183"/>
      <c r="CV93" s="2183"/>
      <c r="CW93" s="2183"/>
      <c r="CX93" s="2183"/>
      <c r="CY93" s="2183"/>
      <c r="CZ93" s="2183"/>
    </row>
    <row r="94" s="693" customFormat="true" ht="15" customHeight="true" x14ac:dyDescent="0.2">
      <c r="A94" s="1101"/>
      <c r="B94" s="880"/>
      <c r="C94" s="773"/>
      <c r="D94" s="775"/>
      <c r="E94" s="775"/>
      <c r="F94" s="775"/>
      <c r="G94" s="834"/>
      <c r="H94" s="821"/>
      <c r="I94" s="775"/>
      <c r="J94" s="775"/>
      <c r="K94" s="775"/>
      <c r="L94" s="795"/>
      <c r="M94" s="773"/>
      <c r="N94" s="775"/>
      <c r="O94" s="775"/>
      <c r="P94" s="775"/>
      <c r="Q94" s="834"/>
      <c r="R94" s="821"/>
      <c r="S94" s="775"/>
      <c r="T94" s="775"/>
      <c r="U94" s="775"/>
      <c r="V94" s="775"/>
      <c r="W94" s="775"/>
      <c r="X94" s="775"/>
      <c r="Y94" s="775"/>
      <c r="Z94" s="775"/>
      <c r="AA94" s="775"/>
      <c r="AB94" s="775"/>
      <c r="AC94" s="934"/>
      <c r="AD94" s="934"/>
      <c r="AE94" s="934"/>
      <c r="AF94" s="934"/>
      <c r="AG94" s="934"/>
      <c r="AH94" s="934"/>
      <c r="AI94" s="974"/>
      <c r="AJ94" s="664"/>
      <c r="AK94" s="664"/>
      <c r="AL94" s="664"/>
      <c r="AM94" s="664"/>
      <c r="AN94" s="664"/>
      <c r="AO94" s="664"/>
      <c r="AP94" s="664"/>
      <c r="AQ94" s="664"/>
      <c r="AR94" s="664"/>
      <c r="AS94" s="664"/>
      <c r="AT94" s="664"/>
      <c r="AU94" s="664"/>
      <c r="AV94" s="664"/>
      <c r="AW94" s="664"/>
      <c r="AX94" s="664"/>
      <c r="AY94" s="664"/>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304"/>
      <c r="CC94" s="304"/>
      <c r="CD94" s="304"/>
      <c r="CE94" s="304"/>
      <c r="CF94" s="304"/>
      <c r="CG94" s="304"/>
      <c r="CH94" s="304"/>
      <c r="CI94" s="304"/>
      <c r="CJ94" s="2183"/>
      <c r="CK94" s="2183"/>
      <c r="CL94" s="2183"/>
      <c r="CM94" s="2183"/>
      <c r="CN94" s="2183"/>
      <c r="CO94" s="2183"/>
      <c r="CP94" s="2183"/>
      <c r="CQ94" s="2183"/>
      <c r="CR94" s="2183"/>
      <c r="CS94" s="2183"/>
      <c r="CT94" s="2183"/>
      <c r="CU94" s="2183"/>
      <c r="CV94" s="2183"/>
      <c r="CW94" s="2183"/>
      <c r="CX94" s="2183"/>
      <c r="CY94" s="2183"/>
      <c r="CZ94" s="2183"/>
    </row>
    <row r="95" s="693" customFormat="true" ht="15" customHeight="true" x14ac:dyDescent="0.2">
      <c r="A95" s="853"/>
      <c r="B95" s="881"/>
      <c r="C95" s="975"/>
      <c r="D95" s="976"/>
      <c r="E95" s="976"/>
      <c r="F95" s="976"/>
      <c r="G95" s="977"/>
      <c r="H95" s="978"/>
      <c r="I95" s="976"/>
      <c r="J95" s="976"/>
      <c r="K95" s="976"/>
      <c r="L95" s="979"/>
      <c r="M95" s="975"/>
      <c r="N95" s="976"/>
      <c r="O95" s="976"/>
      <c r="P95" s="976"/>
      <c r="Q95" s="977"/>
      <c r="R95" s="978"/>
      <c r="S95" s="976"/>
      <c r="T95" s="976"/>
      <c r="U95" s="976"/>
      <c r="V95" s="976"/>
      <c r="W95" s="976"/>
      <c r="X95" s="976"/>
      <c r="Y95" s="976"/>
      <c r="Z95" s="976"/>
      <c r="AA95" s="976"/>
      <c r="AB95" s="976"/>
      <c r="AC95" s="934"/>
      <c r="AD95" s="934"/>
      <c r="AE95" s="934"/>
      <c r="AF95" s="934"/>
      <c r="AG95" s="934"/>
      <c r="AH95" s="934"/>
      <c r="AI95" s="974"/>
      <c r="AJ95" s="664"/>
      <c r="AK95" s="664"/>
      <c r="AL95" s="664"/>
      <c r="AM95" s="664"/>
      <c r="AN95" s="664"/>
      <c r="AO95" s="664"/>
      <c r="AP95" s="664"/>
      <c r="AQ95" s="664"/>
      <c r="AR95" s="664"/>
      <c r="AS95" s="664"/>
      <c r="AT95" s="664"/>
      <c r="AU95" s="664"/>
      <c r="AV95" s="664"/>
      <c r="AW95" s="664"/>
      <c r="AX95" s="664"/>
      <c r="AY95" s="664"/>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304"/>
      <c r="CC95" s="304"/>
      <c r="CD95" s="304"/>
      <c r="CE95" s="304"/>
      <c r="CF95" s="304"/>
      <c r="CG95" s="304"/>
      <c r="CH95" s="304"/>
      <c r="CI95" s="304"/>
      <c r="CJ95" s="2183"/>
      <c r="CK95" s="2183"/>
      <c r="CL95" s="2183"/>
      <c r="CM95" s="2183"/>
      <c r="CN95" s="2183"/>
      <c r="CO95" s="2183"/>
      <c r="CP95" s="2183"/>
      <c r="CQ95" s="2183"/>
      <c r="CR95" s="2183"/>
      <c r="CS95" s="2183"/>
      <c r="CT95" s="2183"/>
      <c r="CU95" s="2183"/>
      <c r="CV95" s="2183"/>
      <c r="CW95" s="2183"/>
      <c r="CX95" s="2183"/>
      <c r="CY95" s="2183"/>
      <c r="CZ95" s="2183"/>
    </row>
    <row r="96" s="131" customFormat="true" ht="15" customHeight="true" x14ac:dyDescent="0.2">
      <c r="A96" s="1101"/>
      <c r="B96" s="881"/>
      <c r="C96" s="975"/>
      <c r="D96" s="976"/>
      <c r="E96" s="976"/>
      <c r="F96" s="976"/>
      <c r="G96" s="977"/>
      <c r="H96" s="978"/>
      <c r="I96" s="976"/>
      <c r="J96" s="976"/>
      <c r="K96" s="976"/>
      <c r="L96" s="979"/>
      <c r="M96" s="975"/>
      <c r="N96" s="976"/>
      <c r="O96" s="976"/>
      <c r="P96" s="976"/>
      <c r="Q96" s="977"/>
      <c r="R96" s="978"/>
      <c r="S96" s="976"/>
      <c r="T96" s="976"/>
      <c r="U96" s="976"/>
      <c r="V96" s="976"/>
      <c r="W96" s="976"/>
      <c r="X96" s="976"/>
      <c r="Y96" s="976"/>
      <c r="Z96" s="976"/>
      <c r="AA96" s="976"/>
      <c r="AB96" s="976"/>
      <c r="AC96" s="934"/>
      <c r="AD96" s="934"/>
      <c r="AE96" s="934"/>
      <c r="AF96" s="934"/>
      <c r="AG96" s="934"/>
      <c r="AH96" s="934"/>
      <c r="AI96" s="974"/>
      <c r="AJ96" s="664"/>
      <c r="AK96" s="664"/>
      <c r="AL96" s="664"/>
      <c r="AM96" s="664"/>
      <c r="AN96" s="664"/>
      <c r="AO96" s="664"/>
      <c r="AP96" s="664"/>
      <c r="AQ96" s="664"/>
      <c r="AR96" s="664"/>
      <c r="AS96" s="664"/>
      <c r="AT96" s="664"/>
      <c r="AU96" s="664"/>
      <c r="AV96" s="664"/>
      <c r="AW96" s="664"/>
      <c r="AX96" s="664"/>
      <c r="AY96" s="664"/>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304"/>
      <c r="CC96" s="304"/>
      <c r="CD96" s="304"/>
      <c r="CE96" s="304"/>
      <c r="CF96" s="304"/>
      <c r="CG96" s="304"/>
      <c r="CH96" s="304"/>
      <c r="CI96" s="304"/>
      <c r="CJ96" s="2183"/>
      <c r="CK96" s="2183"/>
      <c r="CL96" s="2183"/>
      <c r="CM96" s="2183"/>
      <c r="CN96" s="2183"/>
      <c r="CO96" s="2183"/>
      <c r="CP96" s="2183"/>
      <c r="CQ96" s="2183"/>
      <c r="CR96" s="2183"/>
      <c r="CS96" s="2183"/>
      <c r="CT96" s="2183"/>
      <c r="CU96" s="2183"/>
      <c r="CV96" s="2183"/>
      <c r="CW96" s="2183"/>
      <c r="CX96" s="2183"/>
      <c r="CY96" s="2183"/>
      <c r="CZ96" s="2183"/>
    </row>
    <row r="97" s="131" customFormat="true" ht="15" customHeight="true" x14ac:dyDescent="0.2">
      <c r="A97" s="853"/>
      <c r="B97" s="881"/>
      <c r="C97" s="975"/>
      <c r="D97" s="976"/>
      <c r="E97" s="976"/>
      <c r="F97" s="976"/>
      <c r="G97" s="977"/>
      <c r="H97" s="978"/>
      <c r="I97" s="976"/>
      <c r="J97" s="976"/>
      <c r="K97" s="976"/>
      <c r="L97" s="979"/>
      <c r="M97" s="975"/>
      <c r="N97" s="976"/>
      <c r="O97" s="976"/>
      <c r="P97" s="976"/>
      <c r="Q97" s="977"/>
      <c r="R97" s="978"/>
      <c r="S97" s="976"/>
      <c r="T97" s="976"/>
      <c r="U97" s="976"/>
      <c r="V97" s="976"/>
      <c r="W97" s="976"/>
      <c r="X97" s="976"/>
      <c r="Y97" s="976"/>
      <c r="Z97" s="976"/>
      <c r="AA97" s="976"/>
      <c r="AB97" s="976"/>
      <c r="AC97" s="934"/>
      <c r="AD97" s="934"/>
      <c r="AE97" s="934"/>
      <c r="AF97" s="934"/>
      <c r="AG97" s="934"/>
      <c r="AH97" s="934"/>
      <c r="AI97" s="974"/>
      <c r="AJ97" s="664"/>
      <c r="AK97" s="664"/>
      <c r="AL97" s="664"/>
      <c r="AM97" s="664"/>
      <c r="AN97" s="664"/>
      <c r="AO97" s="664"/>
      <c r="AP97" s="664"/>
      <c r="AQ97" s="664"/>
      <c r="AR97" s="664"/>
      <c r="AS97" s="664"/>
      <c r="AT97" s="664"/>
      <c r="AU97" s="664"/>
      <c r="AV97" s="664"/>
      <c r="AW97" s="664"/>
      <c r="AX97" s="664"/>
      <c r="AY97" s="664"/>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304"/>
      <c r="CC97" s="304"/>
      <c r="CD97" s="304"/>
      <c r="CE97" s="304"/>
      <c r="CF97" s="304"/>
      <c r="CG97" s="304"/>
      <c r="CH97" s="304"/>
      <c r="CI97" s="304"/>
      <c r="CJ97" s="2183"/>
      <c r="CK97" s="2183"/>
      <c r="CL97" s="2183"/>
      <c r="CM97" s="2183"/>
      <c r="CN97" s="2183"/>
      <c r="CO97" s="2183"/>
      <c r="CP97" s="2183"/>
      <c r="CQ97" s="2183"/>
      <c r="CR97" s="2183"/>
      <c r="CS97" s="2183"/>
      <c r="CT97" s="2183"/>
      <c r="CU97" s="2183"/>
      <c r="CV97" s="2183"/>
      <c r="CW97" s="2183"/>
      <c r="CX97" s="2183"/>
      <c r="CY97" s="2183"/>
      <c r="CZ97" s="2183"/>
    </row>
    <row r="98" s="131" customFormat="true" ht="15" customHeight="true" x14ac:dyDescent="0.2">
      <c r="A98" s="1101"/>
      <c r="B98" s="881"/>
      <c r="C98" s="975"/>
      <c r="D98" s="976"/>
      <c r="E98" s="976"/>
      <c r="F98" s="976"/>
      <c r="G98" s="977"/>
      <c r="H98" s="978"/>
      <c r="I98" s="976"/>
      <c r="J98" s="976"/>
      <c r="K98" s="976"/>
      <c r="L98" s="979"/>
      <c r="M98" s="975"/>
      <c r="N98" s="976"/>
      <c r="O98" s="976"/>
      <c r="P98" s="976"/>
      <c r="Q98" s="977"/>
      <c r="R98" s="978"/>
      <c r="S98" s="976"/>
      <c r="T98" s="976"/>
      <c r="U98" s="976"/>
      <c r="V98" s="976"/>
      <c r="W98" s="976"/>
      <c r="X98" s="976"/>
      <c r="Y98" s="976"/>
      <c r="Z98" s="976"/>
      <c r="AA98" s="976"/>
      <c r="AB98" s="976"/>
      <c r="AC98" s="934"/>
      <c r="AD98" s="934"/>
      <c r="AE98" s="934"/>
      <c r="AF98" s="934"/>
      <c r="AG98" s="934"/>
      <c r="AH98" s="934"/>
      <c r="AI98" s="974"/>
      <c r="AJ98" s="664"/>
      <c r="AK98" s="664"/>
      <c r="AL98" s="664"/>
      <c r="AM98" s="664"/>
      <c r="AN98" s="664"/>
      <c r="AO98" s="664"/>
      <c r="AP98" s="664"/>
      <c r="AQ98" s="664"/>
      <c r="AR98" s="664"/>
      <c r="AS98" s="664"/>
      <c r="AT98" s="664"/>
      <c r="AU98" s="664"/>
      <c r="AV98" s="664"/>
      <c r="AW98" s="664"/>
      <c r="AX98" s="664"/>
      <c r="AY98" s="664"/>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304"/>
      <c r="CC98" s="304"/>
      <c r="CD98" s="304"/>
      <c r="CE98" s="304"/>
      <c r="CF98" s="304"/>
      <c r="CG98" s="304"/>
      <c r="CH98" s="304"/>
      <c r="CI98" s="304"/>
      <c r="CJ98" s="2183"/>
      <c r="CK98" s="2183"/>
      <c r="CL98" s="2183"/>
      <c r="CM98" s="2183"/>
      <c r="CN98" s="2183"/>
      <c r="CO98" s="2183"/>
      <c r="CP98" s="2183"/>
      <c r="CQ98" s="2183"/>
      <c r="CR98" s="2183"/>
      <c r="CS98" s="2183"/>
      <c r="CT98" s="2183"/>
      <c r="CU98" s="2183"/>
      <c r="CV98" s="2183"/>
      <c r="CW98" s="2183"/>
      <c r="CX98" s="2183"/>
      <c r="CY98" s="2183"/>
      <c r="CZ98" s="2183"/>
    </row>
    <row r="99" s="131" customFormat="true" ht="15" customHeight="true" x14ac:dyDescent="0.2">
      <c r="A99" s="1101"/>
      <c r="B99" s="881"/>
      <c r="C99" s="975"/>
      <c r="D99" s="976"/>
      <c r="E99" s="976"/>
      <c r="F99" s="976"/>
      <c r="G99" s="977"/>
      <c r="H99" s="978"/>
      <c r="I99" s="976"/>
      <c r="J99" s="976"/>
      <c r="K99" s="976"/>
      <c r="L99" s="979"/>
      <c r="M99" s="975"/>
      <c r="N99" s="976"/>
      <c r="O99" s="976"/>
      <c r="P99" s="976"/>
      <c r="Q99" s="977"/>
      <c r="R99" s="978"/>
      <c r="S99" s="976"/>
      <c r="T99" s="976"/>
      <c r="U99" s="976"/>
      <c r="V99" s="976"/>
      <c r="W99" s="976"/>
      <c r="X99" s="976"/>
      <c r="Y99" s="976"/>
      <c r="Z99" s="976"/>
      <c r="AA99" s="976"/>
      <c r="AB99" s="976"/>
      <c r="AC99" s="934"/>
      <c r="AD99" s="934"/>
      <c r="AE99" s="934"/>
      <c r="AF99" s="934"/>
      <c r="AG99" s="934"/>
      <c r="AH99" s="934"/>
      <c r="AI99" s="974"/>
      <c r="AJ99" s="664"/>
      <c r="AK99" s="664"/>
      <c r="AL99" s="664"/>
      <c r="AM99" s="664"/>
      <c r="AN99" s="664"/>
      <c r="AO99" s="664"/>
      <c r="AP99" s="664"/>
      <c r="AQ99" s="664"/>
      <c r="AR99" s="664"/>
      <c r="AS99" s="664"/>
      <c r="AT99" s="664"/>
      <c r="AU99" s="664"/>
      <c r="AV99" s="664"/>
      <c r="AW99" s="664"/>
      <c r="AX99" s="664"/>
      <c r="AY99" s="664"/>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304"/>
      <c r="CC99" s="304"/>
      <c r="CD99" s="304"/>
      <c r="CE99" s="304"/>
      <c r="CF99" s="304"/>
      <c r="CG99" s="304"/>
      <c r="CH99" s="304"/>
      <c r="CI99" s="304"/>
      <c r="CJ99" s="2183"/>
      <c r="CK99" s="2183"/>
      <c r="CL99" s="2183"/>
      <c r="CM99" s="2183"/>
      <c r="CN99" s="2183"/>
      <c r="CO99" s="2183"/>
      <c r="CP99" s="2183"/>
      <c r="CQ99" s="2183"/>
      <c r="CR99" s="2183"/>
      <c r="CS99" s="2183"/>
      <c r="CT99" s="2183"/>
      <c r="CU99" s="2183"/>
      <c r="CV99" s="2183"/>
      <c r="CW99" s="2183"/>
      <c r="CX99" s="2183"/>
      <c r="CY99" s="2183"/>
      <c r="CZ99" s="2183"/>
    </row>
    <row r="100" s="131" customFormat="true" ht="15" customHeight="true" x14ac:dyDescent="0.2">
      <c r="A100" s="1101"/>
      <c r="B100" s="881"/>
      <c r="C100" s="975"/>
      <c r="D100" s="976"/>
      <c r="E100" s="976"/>
      <c r="F100" s="976"/>
      <c r="G100" s="977"/>
      <c r="H100" s="978"/>
      <c r="I100" s="976"/>
      <c r="J100" s="976"/>
      <c r="K100" s="976"/>
      <c r="L100" s="979"/>
      <c r="M100" s="975"/>
      <c r="N100" s="976"/>
      <c r="O100" s="976"/>
      <c r="P100" s="976"/>
      <c r="Q100" s="977"/>
      <c r="R100" s="978"/>
      <c r="S100" s="976"/>
      <c r="T100" s="976"/>
      <c r="U100" s="976"/>
      <c r="V100" s="976"/>
      <c r="W100" s="976"/>
      <c r="X100" s="976"/>
      <c r="Y100" s="976"/>
      <c r="Z100" s="976"/>
      <c r="AA100" s="976"/>
      <c r="AB100" s="976"/>
      <c r="AC100" s="934"/>
      <c r="AD100" s="934"/>
      <c r="AE100" s="934"/>
      <c r="AF100" s="934"/>
      <c r="AG100" s="934"/>
      <c r="AH100" s="934"/>
      <c r="AI100" s="974"/>
      <c r="AJ100" s="664"/>
      <c r="AK100" s="664"/>
      <c r="AL100" s="664"/>
      <c r="AM100" s="664"/>
      <c r="AN100" s="664"/>
      <c r="AO100" s="664"/>
      <c r="AP100" s="664"/>
      <c r="AQ100" s="664"/>
      <c r="AR100" s="664"/>
      <c r="AS100" s="664"/>
      <c r="AT100" s="664"/>
      <c r="AU100" s="664"/>
      <c r="AV100" s="664"/>
      <c r="AW100" s="664"/>
      <c r="AX100" s="664"/>
      <c r="AY100" s="664"/>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304"/>
      <c r="CC100" s="304"/>
      <c r="CD100" s="304"/>
      <c r="CE100" s="304"/>
      <c r="CF100" s="304"/>
      <c r="CG100" s="304"/>
      <c r="CH100" s="304"/>
      <c r="CI100" s="304"/>
      <c r="CJ100" s="2183"/>
      <c r="CK100" s="2183"/>
      <c r="CL100" s="2183"/>
      <c r="CM100" s="2183"/>
      <c r="CN100" s="2183"/>
      <c r="CO100" s="2183"/>
      <c r="CP100" s="2183"/>
      <c r="CQ100" s="2183"/>
      <c r="CR100" s="2183"/>
      <c r="CS100" s="2183"/>
      <c r="CT100" s="2183"/>
      <c r="CU100" s="2183"/>
      <c r="CV100" s="2183"/>
      <c r="CW100" s="2183"/>
      <c r="CX100" s="2183"/>
      <c r="CY100" s="2183"/>
      <c r="CZ100" s="2183"/>
    </row>
    <row r="101" s="131" customFormat="true" ht="15" customHeight="true" x14ac:dyDescent="0.2">
      <c r="A101" s="853"/>
      <c r="B101" s="881"/>
      <c r="C101" s="975"/>
      <c r="D101" s="976"/>
      <c r="E101" s="976"/>
      <c r="F101" s="976"/>
      <c r="G101" s="977"/>
      <c r="H101" s="978"/>
      <c r="I101" s="976"/>
      <c r="J101" s="976"/>
      <c r="K101" s="976"/>
      <c r="L101" s="979"/>
      <c r="M101" s="975"/>
      <c r="N101" s="976"/>
      <c r="O101" s="976"/>
      <c r="P101" s="976"/>
      <c r="Q101" s="977"/>
      <c r="R101" s="978"/>
      <c r="S101" s="976"/>
      <c r="T101" s="976"/>
      <c r="U101" s="976"/>
      <c r="V101" s="976"/>
      <c r="W101" s="976"/>
      <c r="X101" s="976"/>
      <c r="Y101" s="976"/>
      <c r="Z101" s="976"/>
      <c r="AA101" s="976"/>
      <c r="AB101" s="976"/>
      <c r="AC101" s="934"/>
      <c r="AD101" s="934"/>
      <c r="AE101" s="934"/>
      <c r="AF101" s="934"/>
      <c r="AG101" s="934"/>
      <c r="AH101" s="934"/>
      <c r="AI101" s="974"/>
      <c r="AJ101" s="664"/>
      <c r="AK101" s="664"/>
      <c r="AL101" s="664"/>
      <c r="AM101" s="664"/>
      <c r="AN101" s="664"/>
      <c r="AO101" s="664"/>
      <c r="AP101" s="664"/>
      <c r="AQ101" s="664"/>
      <c r="AR101" s="664"/>
      <c r="AS101" s="664"/>
      <c r="AT101" s="664"/>
      <c r="AU101" s="664"/>
      <c r="AV101" s="664"/>
      <c r="AW101" s="664"/>
      <c r="AX101" s="664"/>
      <c r="AY101" s="664"/>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304"/>
      <c r="CC101" s="304"/>
      <c r="CD101" s="304"/>
      <c r="CE101" s="304"/>
      <c r="CF101" s="304"/>
      <c r="CG101" s="304"/>
      <c r="CH101" s="304"/>
      <c r="CI101" s="304"/>
      <c r="CJ101" s="2183"/>
      <c r="CK101" s="2183"/>
      <c r="CL101" s="2183"/>
      <c r="CM101" s="2183"/>
      <c r="CN101" s="2183"/>
      <c r="CO101" s="2183"/>
      <c r="CP101" s="2183"/>
      <c r="CQ101" s="2183"/>
      <c r="CR101" s="2183"/>
      <c r="CS101" s="2183"/>
      <c r="CT101" s="2183"/>
      <c r="CU101" s="2183"/>
      <c r="CV101" s="2183"/>
      <c r="CW101" s="2183"/>
      <c r="CX101" s="2183"/>
      <c r="CY101" s="2183"/>
      <c r="CZ101" s="2183"/>
    </row>
    <row r="102" s="131" customFormat="true" ht="15" customHeight="true" x14ac:dyDescent="0.2">
      <c r="A102" s="1101"/>
      <c r="B102" s="881"/>
      <c r="C102" s="975"/>
      <c r="D102" s="976"/>
      <c r="E102" s="976"/>
      <c r="F102" s="976"/>
      <c r="G102" s="977"/>
      <c r="H102" s="978"/>
      <c r="I102" s="976"/>
      <c r="J102" s="976"/>
      <c r="K102" s="976"/>
      <c r="L102" s="979"/>
      <c r="M102" s="975"/>
      <c r="N102" s="976"/>
      <c r="O102" s="976"/>
      <c r="P102" s="976"/>
      <c r="Q102" s="977"/>
      <c r="R102" s="978"/>
      <c r="S102" s="976"/>
      <c r="T102" s="976"/>
      <c r="U102" s="976"/>
      <c r="V102" s="976"/>
      <c r="W102" s="976"/>
      <c r="X102" s="976"/>
      <c r="Y102" s="976"/>
      <c r="Z102" s="976"/>
      <c r="AA102" s="976"/>
      <c r="AB102" s="976"/>
      <c r="AC102" s="934"/>
      <c r="AD102" s="934"/>
      <c r="AE102" s="934"/>
      <c r="AF102" s="934"/>
      <c r="AG102" s="934"/>
      <c r="AH102" s="934"/>
      <c r="AI102" s="974"/>
      <c r="AJ102" s="664"/>
      <c r="AK102" s="664"/>
      <c r="AL102" s="664"/>
      <c r="AM102" s="664"/>
      <c r="AN102" s="664"/>
      <c r="AO102" s="664"/>
      <c r="AP102" s="664"/>
      <c r="AQ102" s="664"/>
      <c r="AR102" s="664"/>
      <c r="AS102" s="664"/>
      <c r="AT102" s="664"/>
      <c r="AU102" s="664"/>
      <c r="AV102" s="664"/>
      <c r="AW102" s="664"/>
      <c r="AX102" s="664"/>
      <c r="AY102" s="664"/>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304"/>
      <c r="CC102" s="304"/>
      <c r="CD102" s="304"/>
      <c r="CE102" s="304"/>
      <c r="CF102" s="304"/>
      <c r="CG102" s="304"/>
      <c r="CH102" s="304"/>
      <c r="CI102" s="304"/>
      <c r="CJ102" s="2183"/>
      <c r="CK102" s="2183"/>
      <c r="CL102" s="2183"/>
      <c r="CM102" s="2183"/>
      <c r="CN102" s="2183"/>
      <c r="CO102" s="2183"/>
      <c r="CP102" s="2183"/>
      <c r="CQ102" s="2183"/>
      <c r="CR102" s="2183"/>
      <c r="CS102" s="2183"/>
      <c r="CT102" s="2183"/>
      <c r="CU102" s="2183"/>
      <c r="CV102" s="2183"/>
      <c r="CW102" s="2183"/>
      <c r="CX102" s="2183"/>
      <c r="CY102" s="2183"/>
      <c r="CZ102" s="2183"/>
    </row>
    <row r="103" s="131" customFormat="true" ht="15" customHeight="true" x14ac:dyDescent="0.2">
      <c r="A103" s="1101"/>
      <c r="B103" s="881"/>
      <c r="C103" s="975"/>
      <c r="D103" s="976"/>
      <c r="E103" s="976"/>
      <c r="F103" s="976"/>
      <c r="G103" s="977"/>
      <c r="H103" s="978"/>
      <c r="I103" s="976"/>
      <c r="J103" s="976"/>
      <c r="K103" s="976"/>
      <c r="L103" s="979"/>
      <c r="M103" s="975"/>
      <c r="N103" s="976"/>
      <c r="O103" s="976"/>
      <c r="P103" s="976"/>
      <c r="Q103" s="977"/>
      <c r="R103" s="978"/>
      <c r="S103" s="976"/>
      <c r="T103" s="976"/>
      <c r="U103" s="976"/>
      <c r="V103" s="976"/>
      <c r="W103" s="976"/>
      <c r="X103" s="976"/>
      <c r="Y103" s="976"/>
      <c r="Z103" s="976"/>
      <c r="AA103" s="976"/>
      <c r="AB103" s="976"/>
      <c r="AC103" s="934"/>
      <c r="AD103" s="934"/>
      <c r="AE103" s="934"/>
      <c r="AF103" s="934"/>
      <c r="AG103" s="934"/>
      <c r="AH103" s="934"/>
      <c r="AI103" s="974"/>
      <c r="AJ103" s="664"/>
      <c r="AK103" s="664"/>
      <c r="AL103" s="664"/>
      <c r="AM103" s="664"/>
      <c r="AN103" s="664"/>
      <c r="AO103" s="664"/>
      <c r="AP103" s="664"/>
      <c r="AQ103" s="664"/>
      <c r="AR103" s="664"/>
      <c r="AS103" s="664"/>
      <c r="AT103" s="664"/>
      <c r="AU103" s="664"/>
      <c r="AV103" s="664"/>
      <c r="AW103" s="664"/>
      <c r="AX103" s="664"/>
      <c r="AY103" s="664"/>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304"/>
      <c r="CC103" s="304"/>
      <c r="CD103" s="304"/>
      <c r="CE103" s="304"/>
      <c r="CF103" s="304"/>
      <c r="CG103" s="304"/>
      <c r="CH103" s="304"/>
      <c r="CI103" s="304"/>
      <c r="CJ103" s="2183"/>
      <c r="CK103" s="2183"/>
      <c r="CL103" s="2183"/>
      <c r="CM103" s="2183"/>
      <c r="CN103" s="2183"/>
      <c r="CO103" s="2183"/>
      <c r="CP103" s="2183"/>
      <c r="CQ103" s="2183"/>
      <c r="CR103" s="2183"/>
      <c r="CS103" s="2183"/>
      <c r="CT103" s="2183"/>
      <c r="CU103" s="2183"/>
      <c r="CV103" s="2183"/>
      <c r="CW103" s="2183"/>
      <c r="CX103" s="2183"/>
      <c r="CY103" s="2183"/>
      <c r="CZ103" s="2183"/>
    </row>
    <row r="104" s="131" customFormat="true" ht="15" customHeight="true" x14ac:dyDescent="0.2">
      <c r="A104" s="1101"/>
      <c r="B104" s="881"/>
      <c r="C104" s="975"/>
      <c r="D104" s="976"/>
      <c r="E104" s="976"/>
      <c r="F104" s="976"/>
      <c r="G104" s="977"/>
      <c r="H104" s="978"/>
      <c r="I104" s="976"/>
      <c r="J104" s="976"/>
      <c r="K104" s="976"/>
      <c r="L104" s="979"/>
      <c r="M104" s="975"/>
      <c r="N104" s="976"/>
      <c r="O104" s="976"/>
      <c r="P104" s="976"/>
      <c r="Q104" s="977"/>
      <c r="R104" s="978"/>
      <c r="S104" s="976"/>
      <c r="T104" s="976"/>
      <c r="U104" s="976"/>
      <c r="V104" s="976"/>
      <c r="W104" s="976"/>
      <c r="X104" s="976"/>
      <c r="Y104" s="976"/>
      <c r="Z104" s="976"/>
      <c r="AA104" s="976"/>
      <c r="AB104" s="976"/>
      <c r="AC104" s="934"/>
      <c r="AD104" s="934"/>
      <c r="AE104" s="934"/>
      <c r="AF104" s="934"/>
      <c r="AG104" s="934"/>
      <c r="AH104" s="934"/>
      <c r="AI104" s="974"/>
      <c r="AJ104" s="664"/>
      <c r="AK104" s="664"/>
      <c r="AL104" s="664"/>
      <c r="AM104" s="664"/>
      <c r="AN104" s="664"/>
      <c r="AO104" s="664"/>
      <c r="AP104" s="664"/>
      <c r="AQ104" s="664"/>
      <c r="AR104" s="664"/>
      <c r="AS104" s="664"/>
      <c r="AT104" s="664"/>
      <c r="AU104" s="664"/>
      <c r="AV104" s="664"/>
      <c r="AW104" s="664"/>
      <c r="AX104" s="664"/>
      <c r="AY104" s="664"/>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304"/>
      <c r="CC104" s="304"/>
      <c r="CD104" s="304"/>
      <c r="CE104" s="304"/>
      <c r="CF104" s="304"/>
      <c r="CG104" s="304"/>
      <c r="CH104" s="304"/>
      <c r="CI104" s="304"/>
      <c r="CJ104" s="2183"/>
      <c r="CK104" s="2183"/>
      <c r="CL104" s="2183"/>
      <c r="CM104" s="2183"/>
      <c r="CN104" s="2183"/>
      <c r="CO104" s="2183"/>
      <c r="CP104" s="2183"/>
      <c r="CQ104" s="2183"/>
      <c r="CR104" s="2183"/>
      <c r="CS104" s="2183"/>
      <c r="CT104" s="2183"/>
      <c r="CU104" s="2183"/>
      <c r="CV104" s="2183"/>
      <c r="CW104" s="2183"/>
      <c r="CX104" s="2183"/>
      <c r="CY104" s="2183"/>
      <c r="CZ104" s="2183"/>
    </row>
    <row r="105" s="131" customFormat="true" ht="15" customHeight="true" x14ac:dyDescent="0.2">
      <c r="A105" s="876"/>
      <c r="B105" s="882"/>
      <c r="C105" s="980"/>
      <c r="D105" s="981"/>
      <c r="E105" s="981"/>
      <c r="F105" s="981"/>
      <c r="G105" s="982"/>
      <c r="H105" s="983"/>
      <c r="I105" s="981"/>
      <c r="J105" s="981"/>
      <c r="K105" s="981"/>
      <c r="L105" s="984"/>
      <c r="M105" s="980"/>
      <c r="N105" s="981"/>
      <c r="O105" s="981"/>
      <c r="P105" s="981"/>
      <c r="Q105" s="982"/>
      <c r="R105" s="983"/>
      <c r="S105" s="981"/>
      <c r="T105" s="981"/>
      <c r="U105" s="981"/>
      <c r="V105" s="981"/>
      <c r="W105" s="981"/>
      <c r="X105" s="981"/>
      <c r="Y105" s="981"/>
      <c r="Z105" s="981"/>
      <c r="AA105" s="981"/>
      <c r="AB105" s="981"/>
      <c r="AC105" s="985"/>
      <c r="AD105" s="985"/>
      <c r="AE105" s="985"/>
      <c r="AF105" s="985"/>
      <c r="AG105" s="985"/>
      <c r="AH105" s="985"/>
      <c r="AI105" s="1061"/>
      <c r="AJ105" s="664"/>
      <c r="AK105" s="664"/>
      <c r="AL105" s="664"/>
      <c r="AM105" s="664"/>
      <c r="AN105" s="664"/>
      <c r="AO105" s="664"/>
      <c r="AP105" s="664"/>
      <c r="AQ105" s="664"/>
      <c r="AR105" s="664"/>
      <c r="AS105" s="664"/>
      <c r="AT105" s="664"/>
      <c r="AU105" s="664"/>
      <c r="AV105" s="664"/>
      <c r="AW105" s="664"/>
      <c r="AX105" s="664"/>
      <c r="AY105" s="664"/>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333"/>
      <c r="CC105" s="333"/>
      <c r="CD105" s="333"/>
      <c r="CE105" s="333"/>
      <c r="CF105" s="333"/>
      <c r="CG105" s="333"/>
      <c r="CH105" s="333"/>
      <c r="CI105" s="333"/>
      <c r="CJ105" s="2183"/>
      <c r="CK105" s="2183"/>
      <c r="CL105" s="2183"/>
      <c r="CM105" s="2183"/>
      <c r="CN105" s="2183"/>
      <c r="CO105" s="2183"/>
      <c r="CP105" s="2183"/>
      <c r="CQ105" s="2183"/>
      <c r="CR105" s="2183"/>
      <c r="CS105" s="2183"/>
      <c r="CT105" s="2183"/>
      <c r="CU105" s="2183"/>
      <c r="CV105" s="2183"/>
      <c r="CW105" s="2183"/>
      <c r="CX105" s="2183"/>
      <c r="CY105" s="2183"/>
      <c r="CZ105" s="2183"/>
    </row>
    <row r="106" s="131" customFormat="true" ht="250.15" customHeight="true" x14ac:dyDescent="0.2">
      <c r="A106" s="393"/>
      <c r="B106" s="695"/>
      <c r="C106" s="706"/>
      <c r="D106" s="706"/>
      <c r="E106" s="706"/>
      <c r="F106" s="706"/>
      <c r="G106" s="706"/>
      <c r="H106" s="706"/>
      <c r="I106" s="706"/>
      <c r="J106" s="706"/>
      <c r="K106" s="706"/>
      <c r="L106" s="706"/>
      <c r="M106" s="706"/>
      <c r="N106" s="706"/>
      <c r="O106" s="706"/>
      <c r="P106" s="706"/>
      <c r="Q106" s="706"/>
      <c r="R106" s="706"/>
      <c r="S106" s="706"/>
      <c r="T106" s="706"/>
      <c r="U106" s="706"/>
      <c r="V106" s="706"/>
      <c r="W106" s="706"/>
      <c r="X106" s="706"/>
      <c r="Y106" s="706"/>
      <c r="Z106" s="706"/>
      <c r="AA106" s="706"/>
      <c r="AB106" s="70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99"/>
      <c r="CC106" s="299"/>
      <c r="CD106" s="299"/>
      <c r="CE106" s="299"/>
      <c r="CF106" s="299"/>
      <c r="CG106" s="299"/>
      <c r="CH106" s="299"/>
      <c r="CI106" s="299"/>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3"/>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78"/>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518" t="str">
        <f>A1026</f>
        <v>Angola</v>
      </c>
      <c r="B108" s="2519"/>
      <c r="C108" s="113"/>
      <c r="D108" s="113"/>
      <c r="E108" s="113"/>
      <c r="F108" s="113"/>
      <c r="G108" s="113"/>
      <c r="H108" s="113"/>
      <c r="I108" s="113"/>
      <c r="J108" s="113"/>
      <c r="K108" s="113"/>
      <c r="L108" s="113"/>
      <c r="M108" s="113"/>
      <c r="N108" s="113"/>
      <c r="O108" s="113"/>
      <c r="P108" s="113"/>
      <c r="Q108" s="113"/>
      <c r="R108" s="113"/>
      <c r="S108" s="113"/>
      <c r="T108" s="113"/>
      <c r="U108" s="113"/>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2016</v>
      </c>
      <c r="B109" s="139"/>
      <c r="C109" s="113"/>
      <c r="D109" s="113"/>
      <c r="E109" s="113"/>
      <c r="F109" s="113"/>
      <c r="G109" s="113"/>
      <c r="H109" s="113"/>
      <c r="I109" s="113"/>
      <c r="J109" s="113"/>
      <c r="K109" s="113"/>
      <c r="L109" s="113"/>
      <c r="M109" s="113"/>
      <c r="N109" s="113"/>
      <c r="O109" s="113"/>
      <c r="P109" s="113"/>
      <c r="Q109" s="113"/>
      <c r="R109" s="113"/>
      <c r="S109" s="113"/>
      <c r="T109" s="113"/>
      <c r="U109" s="113"/>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97</v>
      </c>
      <c r="B110" s="141"/>
      <c r="C110" s="113"/>
      <c r="D110" s="113"/>
      <c r="E110" s="113"/>
      <c r="F110" s="113"/>
      <c r="G110" s="113"/>
      <c r="H110" s="113"/>
      <c r="I110" s="113"/>
      <c r="J110" s="113"/>
      <c r="K110" s="113"/>
      <c r="L110" s="113"/>
      <c r="M110" s="113"/>
      <c r="N110" s="113"/>
      <c r="O110" s="113"/>
      <c r="P110" s="113"/>
      <c r="Q110" s="113"/>
      <c r="R110" s="113"/>
      <c r="S110" s="113"/>
      <c r="T110" s="113"/>
      <c r="U110" s="113"/>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95</v>
      </c>
      <c r="B111" s="139"/>
      <c r="C111" s="113"/>
      <c r="D111" s="113"/>
      <c r="E111" s="113"/>
      <c r="F111" s="113"/>
      <c r="G111" s="113"/>
      <c r="H111" s="113"/>
      <c r="I111" s="113"/>
      <c r="J111" s="113"/>
      <c r="K111" s="113"/>
      <c r="L111" s="113"/>
      <c r="M111" s="113"/>
      <c r="N111" s="113"/>
      <c r="O111" s="113"/>
      <c r="P111" s="113"/>
      <c r="Q111" s="113"/>
      <c r="R111" s="113"/>
      <c r="S111" s="113"/>
      <c r="T111" s="113"/>
      <c r="U111" s="113"/>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476" t="s">
        <v>96</v>
      </c>
      <c r="B112" s="222"/>
      <c r="C112" s="113"/>
      <c r="D112" s="113"/>
      <c r="E112" s="113"/>
      <c r="F112" s="113"/>
      <c r="G112" s="113"/>
      <c r="H112" s="113"/>
      <c r="I112" s="113"/>
      <c r="J112" s="113"/>
      <c r="K112" s="113"/>
      <c r="L112" s="113"/>
      <c r="M112" s="113"/>
      <c r="N112" s="113"/>
      <c r="O112" s="113"/>
      <c r="P112" s="113"/>
      <c r="Q112" s="113"/>
      <c r="R112" s="113"/>
      <c r="S112" s="113"/>
      <c r="T112" s="113"/>
      <c r="U112" s="113"/>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132</v>
      </c>
      <c r="B115" s="221" t="str">
        <f>A1025</f>
        <v>DHS16</v>
      </c>
      <c r="C115" s="113"/>
      <c r="D115" s="113"/>
      <c r="E115" s="113"/>
      <c r="F115" s="113"/>
      <c r="G115" s="113"/>
      <c r="H115" s="113"/>
      <c r="I115" s="113"/>
      <c r="J115" s="113"/>
      <c r="K115" s="113"/>
      <c r="L115" s="113"/>
      <c r="M115" s="113"/>
      <c r="N115" s="113"/>
      <c r="O115" s="113"/>
      <c r="P115" s="113"/>
      <c r="Q115" s="113"/>
      <c r="R115" s="113"/>
      <c r="S115" s="113"/>
      <c r="T115" s="113"/>
      <c r="U115" s="113"/>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700" t="str">
        <f>B1030</f>
        <v/>
      </c>
      <c r="B116" s="701"/>
      <c r="C116" s="113"/>
      <c r="D116" s="113"/>
      <c r="E116" s="113"/>
      <c r="F116" s="113"/>
      <c r="G116" s="113"/>
      <c r="H116" s="113"/>
      <c r="I116" s="113"/>
      <c r="J116" s="113"/>
      <c r="K116" s="113"/>
      <c r="L116" s="113"/>
      <c r="M116" s="113"/>
      <c r="N116" s="113"/>
      <c r="O116" s="113"/>
      <c r="P116" s="113"/>
      <c r="Q116" s="113"/>
      <c r="R116" s="113"/>
      <c r="S116" s="113"/>
      <c r="T116" s="113"/>
      <c r="U116" s="113"/>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700" t="str">
        <f>B1029</f>
        <v/>
      </c>
      <c r="B117" s="702"/>
      <c r="C117" s="113"/>
      <c r="D117" s="113"/>
      <c r="E117" s="113"/>
      <c r="F117" s="113"/>
      <c r="G117" s="113"/>
      <c r="H117" s="113"/>
      <c r="I117" s="113"/>
      <c r="J117" s="113"/>
      <c r="K117" s="113"/>
      <c r="L117" s="113"/>
      <c r="M117" s="113"/>
      <c r="N117" s="113"/>
      <c r="O117" s="113"/>
      <c r="P117" s="113"/>
      <c r="Q117" s="113"/>
      <c r="R117" s="113"/>
      <c r="S117" s="113"/>
      <c r="T117" s="113"/>
      <c r="U117" s="113"/>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703"/>
      <c r="B118" s="701"/>
      <c r="C118" s="113"/>
      <c r="D118" s="113"/>
      <c r="E118" s="113"/>
      <c r="F118" s="113"/>
      <c r="G118" s="113"/>
      <c r="H118" s="113"/>
      <c r="I118" s="113"/>
      <c r="J118" s="113"/>
      <c r="K118" s="113"/>
      <c r="L118" s="113"/>
      <c r="M118" s="113"/>
      <c r="N118" s="113"/>
      <c r="O118" s="113"/>
      <c r="P118" s="113"/>
      <c r="Q118" s="113"/>
      <c r="R118" s="113"/>
      <c r="S118" s="113"/>
      <c r="T118" s="113"/>
      <c r="U118" s="113"/>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704"/>
      <c r="B119" s="705"/>
      <c r="C119" s="113"/>
      <c r="D119" s="113"/>
      <c r="E119" s="113"/>
      <c r="F119" s="113"/>
      <c r="G119" s="113"/>
      <c r="H119" s="113"/>
      <c r="I119" s="113"/>
      <c r="J119" s="113"/>
      <c r="K119" s="113"/>
      <c r="L119" s="113"/>
      <c r="M119" s="113"/>
      <c r="N119" s="113"/>
      <c r="O119" s="113"/>
      <c r="P119" s="113"/>
      <c r="Q119" s="113"/>
      <c r="R119" s="113"/>
      <c r="S119" s="113"/>
      <c r="T119" s="113"/>
      <c r="U119" s="113"/>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697" customFormat="true" ht="15" customHeight="true" x14ac:dyDescent="0.2">
      <c r="A120" s="116" t="s">
        <v>97</v>
      </c>
      <c r="B120" s="207"/>
      <c r="C120" s="2537" t="s">
        <v>113</v>
      </c>
      <c r="D120" s="2538"/>
      <c r="E120" s="2538"/>
      <c r="F120" s="2538"/>
      <c r="G120" s="2539"/>
      <c r="H120" s="2833" t="s">
        <v>38</v>
      </c>
      <c r="I120" s="2834"/>
      <c r="J120" s="2834"/>
      <c r="K120" s="2834"/>
      <c r="L120" s="2835"/>
      <c r="M120" s="2836" t="s">
        <v>37</v>
      </c>
      <c r="N120" s="2837"/>
      <c r="O120" s="2837"/>
      <c r="P120" s="2837"/>
      <c r="Q120" s="2838"/>
      <c r="R120" s="2325" t="s">
        <v>137</v>
      </c>
      <c r="S120" s="2334"/>
      <c r="T120" s="2334"/>
      <c r="U120" s="2334"/>
      <c r="V120" s="2334"/>
      <c r="W120" s="2334"/>
      <c r="X120" s="2334"/>
      <c r="Y120" s="2334"/>
      <c r="Z120" s="2334"/>
      <c r="AA120" s="2334"/>
      <c r="AB120" s="2334"/>
      <c r="AC120" s="2334"/>
      <c r="AD120" s="2334"/>
      <c r="AE120" s="2334"/>
      <c r="AF120" s="2334"/>
      <c r="AG120" s="2334"/>
      <c r="AH120" s="2334"/>
      <c r="AI120" s="2335"/>
      <c r="AJ120" s="2371"/>
      <c r="AK120" s="2371"/>
      <c r="AL120" s="2371"/>
      <c r="AM120" s="2371"/>
      <c r="AN120" s="2371"/>
      <c r="AO120" s="2371"/>
      <c r="AP120" s="2371"/>
      <c r="AQ120" s="2371"/>
      <c r="AR120" s="2371"/>
      <c r="AS120" s="2371"/>
      <c r="AT120" s="2371"/>
      <c r="AU120" s="2371"/>
      <c r="AV120" s="2371"/>
      <c r="AW120" s="2371"/>
      <c r="AX120" s="2371"/>
      <c r="AY120" s="2371"/>
      <c r="AZ120" s="698"/>
      <c r="BA120" s="217" t="s">
        <v>127</v>
      </c>
      <c r="BB120" s="116" t="s">
        <v>97</v>
      </c>
      <c r="BC120" s="2605" t="s">
        <v>113</v>
      </c>
      <c r="BD120" s="2606"/>
      <c r="BE120" s="2606"/>
      <c r="BF120" s="2606"/>
      <c r="BG120" s="2607"/>
      <c r="BH120" s="2608" t="s">
        <v>38</v>
      </c>
      <c r="BI120" s="2606"/>
      <c r="BJ120" s="2606"/>
      <c r="BK120" s="2606"/>
      <c r="BL120" s="2607"/>
      <c r="BM120" s="2608" t="s">
        <v>37</v>
      </c>
      <c r="BN120" s="2606"/>
      <c r="BO120" s="2606"/>
      <c r="BP120" s="2606"/>
      <c r="BQ120" s="2609"/>
      <c r="BR120" s="2049" t="s">
        <v>137</v>
      </c>
      <c r="BS120" s="2050"/>
      <c r="BT120" s="2050"/>
      <c r="BU120" s="2050"/>
      <c r="BV120" s="2050"/>
      <c r="BW120" s="2050"/>
      <c r="BX120" s="2050"/>
      <c r="BY120" s="2051"/>
      <c r="BZ120" s="313"/>
      <c r="CA120" s="313"/>
      <c r="CB120" s="313"/>
      <c r="CC120" s="313"/>
      <c r="CD120" s="313"/>
      <c r="CE120" s="313"/>
      <c r="CF120" s="313"/>
      <c r="CG120" s="313"/>
      <c r="CH120" s="313"/>
      <c r="CI120" s="313"/>
      <c r="CJ120" s="215"/>
      <c r="CK120" s="215"/>
      <c r="CL120" s="215"/>
      <c r="CM120" s="215"/>
      <c r="CN120" s="215"/>
      <c r="CO120" s="215"/>
      <c r="CP120" s="215"/>
      <c r="CQ120" s="215"/>
      <c r="CR120" s="215"/>
      <c r="CS120" s="215"/>
      <c r="CT120" s="215"/>
      <c r="CU120" s="215"/>
      <c r="CV120" s="215"/>
      <c r="CW120" s="215"/>
      <c r="CX120" s="215"/>
      <c r="CY120" s="215"/>
      <c r="CZ120" s="215"/>
    </row>
    <row r="121" s="697" customFormat="true" ht="24" x14ac:dyDescent="0.2">
      <c r="A121" s="187" t="s">
        <v>86</v>
      </c>
      <c r="B121" s="245"/>
      <c r="C121" s="279" t="s">
        <v>0</v>
      </c>
      <c r="D121" s="280" t="s">
        <v>1</v>
      </c>
      <c r="E121" s="280" t="s">
        <v>2</v>
      </c>
      <c r="F121" s="280" t="s">
        <v>3</v>
      </c>
      <c r="G121" s="281" t="s">
        <v>4</v>
      </c>
      <c r="H121" s="1810" t="s">
        <v>0</v>
      </c>
      <c r="I121" s="1776" t="s">
        <v>1</v>
      </c>
      <c r="J121" s="1776" t="s">
        <v>2</v>
      </c>
      <c r="K121" s="1776" t="s">
        <v>3</v>
      </c>
      <c r="L121" s="1777" t="s">
        <v>4</v>
      </c>
      <c r="M121" s="1800" t="s">
        <v>0</v>
      </c>
      <c r="N121" s="1776" t="s">
        <v>1</v>
      </c>
      <c r="O121" s="1776" t="s">
        <v>2</v>
      </c>
      <c r="P121" s="1776" t="s">
        <v>3</v>
      </c>
      <c r="Q121" s="1822" t="s">
        <v>4</v>
      </c>
      <c r="R121" s="1810" t="s">
        <v>317</v>
      </c>
      <c r="S121" s="1776" t="s">
        <v>318</v>
      </c>
      <c r="T121" s="1776" t="s">
        <v>319</v>
      </c>
      <c r="U121" s="1776" t="s">
        <v>320</v>
      </c>
      <c r="V121" s="1776" t="s">
        <v>321</v>
      </c>
      <c r="W121" s="1776" t="s">
        <v>322</v>
      </c>
      <c r="X121" s="1776" t="s">
        <v>323</v>
      </c>
      <c r="Y121" s="1776" t="s">
        <v>324</v>
      </c>
      <c r="Z121" s="1776" t="s">
        <v>325</v>
      </c>
      <c r="AA121" s="1776" t="s">
        <v>326</v>
      </c>
      <c r="AB121" s="1776" t="s">
        <v>231</v>
      </c>
      <c r="AC121" s="1776" t="s">
        <v>327</v>
      </c>
      <c r="AD121" s="1776" t="s">
        <v>328</v>
      </c>
      <c r="AE121" s="1776" t="s">
        <v>329</v>
      </c>
      <c r="AF121" s="1776" t="s">
        <v>330</v>
      </c>
      <c r="AG121" s="1776" t="s">
        <v>331</v>
      </c>
      <c r="AH121" s="1776" t="s">
        <v>332</v>
      </c>
      <c r="AI121" s="1778" t="s">
        <v>333</v>
      </c>
      <c r="AJ121" s="2371"/>
      <c r="AK121" s="2371"/>
      <c r="AL121" s="2371"/>
      <c r="AM121" s="2371"/>
      <c r="AN121" s="2371"/>
      <c r="AO121" s="2371"/>
      <c r="AP121" s="2371"/>
      <c r="AQ121" s="2371"/>
      <c r="AR121" s="2371"/>
      <c r="AS121" s="2371"/>
      <c r="AT121" s="2371"/>
      <c r="AU121" s="2371"/>
      <c r="AV121" s="2371"/>
      <c r="AW121" s="2371"/>
      <c r="AX121" s="2371"/>
      <c r="AY121" s="2371"/>
      <c r="AZ121" s="698"/>
      <c r="BA121" s="198" t="s">
        <v>115</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317</v>
      </c>
      <c r="BS121" s="172" t="s">
        <v>318</v>
      </c>
      <c r="BT121" s="172" t="s">
        <v>319</v>
      </c>
      <c r="BU121" s="172" t="s">
        <v>320</v>
      </c>
      <c r="BV121" s="172" t="s">
        <v>321</v>
      </c>
      <c r="BW121" s="172" t="s">
        <v>322</v>
      </c>
      <c r="BX121" s="172" t="s">
        <v>323</v>
      </c>
      <c r="BY121" s="173" t="s">
        <v>324</v>
      </c>
      <c r="BZ121" s="173" t="s">
        <v>325</v>
      </c>
      <c r="CA121" s="173" t="s">
        <v>326</v>
      </c>
      <c r="CB121" s="173" t="s">
        <v>231</v>
      </c>
      <c r="CC121" s="173" t="s">
        <v>327</v>
      </c>
      <c r="CD121" s="173" t="s">
        <v>328</v>
      </c>
      <c r="CE121" s="173" t="s">
        <v>329</v>
      </c>
      <c r="CF121" s="173" t="s">
        <v>330</v>
      </c>
      <c r="CG121" s="173" t="s">
        <v>331</v>
      </c>
      <c r="CH121" s="173" t="s">
        <v>332</v>
      </c>
      <c r="CI121" s="173" t="s">
        <v>333</v>
      </c>
      <c r="CJ121" s="2187"/>
      <c r="CK121" s="2187"/>
      <c r="CL121" s="2187"/>
      <c r="CM121" s="2187"/>
      <c r="CN121" s="2187"/>
      <c r="CO121" s="2187"/>
      <c r="CP121" s="2187"/>
      <c r="CQ121" s="2187"/>
      <c r="CR121" s="2187"/>
      <c r="CS121" s="2187"/>
      <c r="CT121" s="2187"/>
      <c r="CU121" s="2187"/>
      <c r="CV121" s="2187"/>
      <c r="CW121" s="2187"/>
      <c r="CX121" s="2187"/>
      <c r="CY121" s="2187"/>
      <c r="CZ121" s="2187"/>
    </row>
    <row r="122" s="697" customFormat="true" ht="15" customHeight="true" x14ac:dyDescent="0.2">
      <c r="A122" s="2886" t="s">
        <v>18</v>
      </c>
      <c r="B122" s="2008" t="s">
        <v>14</v>
      </c>
      <c r="C122" s="1898">
        <v>20.518331748787688</v>
      </c>
      <c r="D122" s="1899">
        <v>41.891640497878491</v>
      </c>
      <c r="E122" s="1899">
        <v>77.555367601397478</v>
      </c>
      <c r="F122" s="1899">
        <v>94.47374743425668</v>
      </c>
      <c r="G122" s="1900">
        <v>99.18407347574319</v>
      </c>
      <c r="H122" s="1901">
        <v>61.332448919264557</v>
      </c>
      <c r="I122" s="1899">
        <v>83.675678652601121</v>
      </c>
      <c r="J122" s="1899">
        <v>94.619402359891211</v>
      </c>
      <c r="K122" s="1899">
        <v>97.42497585116412</v>
      </c>
      <c r="L122" s="1902">
        <v>99.546215523456965</v>
      </c>
      <c r="M122" s="1903">
        <v>8.695467366797331</v>
      </c>
      <c r="N122" s="1899">
        <v>21.411729294682594</v>
      </c>
      <c r="O122" s="1899">
        <v>28.483077531143149</v>
      </c>
      <c r="P122" s="1899">
        <v>32.893960540944981</v>
      </c>
      <c r="Q122" s="1900">
        <v>55.348509804205527</v>
      </c>
      <c r="R122" s="1901">
        <v>67.281984052713398</v>
      </c>
      <c r="S122" s="1899">
        <v>52.098242550939567</v>
      </c>
      <c r="T122" s="1899">
        <v>71.700578598474522</v>
      </c>
      <c r="U122" s="1899">
        <v>72.782227981441906</v>
      </c>
      <c r="V122" s="1899">
        <v>51.465841819790334</v>
      </c>
      <c r="W122" s="1899">
        <v>53.118521169093711</v>
      </c>
      <c r="X122" s="1899">
        <v>31.630657671059886</v>
      </c>
      <c r="Y122" s="1899">
        <v>14.344332257843039</v>
      </c>
      <c r="Z122" s="1899">
        <v>78.658368740173273</v>
      </c>
      <c r="AA122" s="1899">
        <v>32.849690618786781</v>
      </c>
      <c r="AB122" s="1899">
        <v>96.206269723301602</v>
      </c>
      <c r="AC122" s="1899">
        <v>50.842114629162339</v>
      </c>
      <c r="AD122" s="1899">
        <v>49.772173275554927</v>
      </c>
      <c r="AE122" s="1899">
        <v>58.588900217182768</v>
      </c>
      <c r="AF122" s="1899">
        <v>60.264208835719387</v>
      </c>
      <c r="AG122" s="1899">
        <v>45.36004718862165</v>
      </c>
      <c r="AH122" s="1899">
        <v>59.138208856917075</v>
      </c>
      <c r="AI122" s="2350">
        <v>73.683344540516032</v>
      </c>
      <c r="AJ122" s="2371"/>
      <c r="AK122" s="2371"/>
      <c r="AL122" s="2371"/>
      <c r="AM122" s="2371"/>
      <c r="AN122" s="2371"/>
      <c r="AO122" s="2371"/>
      <c r="AP122" s="2371"/>
      <c r="AQ122" s="2371"/>
      <c r="AR122" s="2371"/>
      <c r="AS122" s="2371"/>
      <c r="AT122" s="2371"/>
      <c r="AU122" s="2371"/>
      <c r="AV122" s="2371"/>
      <c r="AW122" s="2371"/>
      <c r="AX122" s="2371"/>
      <c r="AY122" s="2371"/>
      <c r="AZ122" s="698"/>
      <c r="BA122" s="2610" t="s">
        <v>18</v>
      </c>
      <c r="BB122" s="155" t="s">
        <v>14</v>
      </c>
      <c r="BC122" s="368">
        <v>3224.3666199999975</v>
      </c>
      <c r="BD122" s="372">
        <v>6575.0540030000129</v>
      </c>
      <c r="BE122" s="372">
        <v>12181.404438000021</v>
      </c>
      <c r="BF122" s="372">
        <v>14838.71424699998</v>
      </c>
      <c r="BG122" s="376">
        <v>15578.896494999988</v>
      </c>
      <c r="BH122" s="380">
        <v>6209.7021000000123</v>
      </c>
      <c r="BI122" s="372">
        <v>8472.1414250000053</v>
      </c>
      <c r="BJ122" s="372">
        <v>9593.7269590000051</v>
      </c>
      <c r="BK122" s="372">
        <v>9847.9865479999971</v>
      </c>
      <c r="BL122" s="376">
        <v>10078.775448999986</v>
      </c>
      <c r="BM122" s="380">
        <v>485.22661100000005</v>
      </c>
      <c r="BN122" s="372">
        <v>1194.9770889999988</v>
      </c>
      <c r="BO122" s="372">
        <v>1590.1122569999995</v>
      </c>
      <c r="BP122" s="372">
        <v>1836.5651960000012</v>
      </c>
      <c r="BQ122" s="376">
        <v>3089.2221689999983</v>
      </c>
      <c r="BR122" s="380">
        <v>630.86491600000068</v>
      </c>
      <c r="BS122" s="372">
        <v>3397.447546000004</v>
      </c>
      <c r="BT122" s="372">
        <v>2719.5103599999993</v>
      </c>
      <c r="BU122" s="372">
        <v>1263.4257529999993</v>
      </c>
      <c r="BV122" s="372">
        <v>715.21208699999829</v>
      </c>
      <c r="BW122" s="372">
        <v>582.75480900000093</v>
      </c>
      <c r="BX122" s="372">
        <v>1860.5433890000015</v>
      </c>
      <c r="BY122" s="384">
        <v>433.38151599999992</v>
      </c>
      <c r="BZ122" s="384">
        <v>4332.4207529999858</v>
      </c>
      <c r="CA122" s="384">
        <v>2287.4393870000008</v>
      </c>
      <c r="CB122" s="384">
        <v>25268.622942999908</v>
      </c>
      <c r="CC122" s="384">
        <v>1102.2614730000012</v>
      </c>
      <c r="CD122" s="384">
        <v>670.68121200000041</v>
      </c>
      <c r="CE122" s="384">
        <v>1854.5469759999994</v>
      </c>
      <c r="CF122" s="384">
        <v>1091.8949259999988</v>
      </c>
      <c r="CG122" s="384">
        <v>452.39101200000044</v>
      </c>
      <c r="CH122" s="384">
        <v>2568.2691240000008</v>
      </c>
      <c r="CI122" s="384">
        <v>1166.7676209999995</v>
      </c>
      <c r="CJ122" s="2281"/>
      <c r="CK122" s="2281"/>
      <c r="CL122" s="2281"/>
      <c r="CM122" s="2281"/>
      <c r="CN122" s="2281"/>
      <c r="CO122" s="2281"/>
      <c r="CP122" s="2281"/>
      <c r="CQ122" s="2281"/>
      <c r="CR122" s="2281"/>
      <c r="CS122" s="2281"/>
      <c r="CT122" s="2281"/>
      <c r="CU122" s="2281"/>
      <c r="CV122" s="2281"/>
      <c r="CW122" s="2281"/>
      <c r="CX122" s="2281"/>
      <c r="CY122" s="2281"/>
      <c r="CZ122" s="2189"/>
    </row>
    <row r="123" s="697" customFormat="true" ht="15" customHeight="true" x14ac:dyDescent="0.2">
      <c r="A123" s="2887"/>
      <c r="B123" s="2009" t="s">
        <v>51</v>
      </c>
      <c r="C123" s="1904">
        <v>79.481668251212199</v>
      </c>
      <c r="D123" s="1905">
        <v>58.108359502121623</v>
      </c>
      <c r="E123" s="1905">
        <v>22.444632398602401</v>
      </c>
      <c r="F123" s="1905">
        <v>5.5262525657432571</v>
      </c>
      <c r="G123" s="1906">
        <v>0.81592652425681766</v>
      </c>
      <c r="H123" s="1907">
        <v>38.667551080735244</v>
      </c>
      <c r="I123" s="1905">
        <v>16.324321347398634</v>
      </c>
      <c r="J123" s="1905">
        <v>5.3805976401088085</v>
      </c>
      <c r="K123" s="1905">
        <v>2.5750241488358476</v>
      </c>
      <c r="L123" s="1908">
        <v>0.45378447654305221</v>
      </c>
      <c r="M123" s="1909">
        <v>91.304532633202712</v>
      </c>
      <c r="N123" s="1905">
        <v>78.588270705317328</v>
      </c>
      <c r="O123" s="1905">
        <v>71.516922468856876</v>
      </c>
      <c r="P123" s="1905">
        <v>67.106039459055182</v>
      </c>
      <c r="Q123" s="1906">
        <v>44.651490195794665</v>
      </c>
      <c r="R123" s="1907">
        <v>32.718015947286474</v>
      </c>
      <c r="S123" s="1905">
        <v>47.901757449060341</v>
      </c>
      <c r="T123" s="1905">
        <v>28.299421401525432</v>
      </c>
      <c r="U123" s="1905">
        <v>27.217772018557923</v>
      </c>
      <c r="V123" s="1905">
        <v>48.534158180209353</v>
      </c>
      <c r="W123" s="1905">
        <v>46.881478830906154</v>
      </c>
      <c r="X123" s="1905">
        <v>68.369342328940192</v>
      </c>
      <c r="Y123" s="1905">
        <v>85.655667742156837</v>
      </c>
      <c r="Z123" s="1905">
        <v>21.341631259826663</v>
      </c>
      <c r="AA123" s="1905">
        <v>67.150309381213376</v>
      </c>
      <c r="AB123" s="1905">
        <v>3.7937302766984615</v>
      </c>
      <c r="AC123" s="1905">
        <v>49.157885370837775</v>
      </c>
      <c r="AD123" s="1905">
        <v>50.227826724445087</v>
      </c>
      <c r="AE123" s="1905">
        <v>41.411099782817004</v>
      </c>
      <c r="AF123" s="1905">
        <v>39.735791164280634</v>
      </c>
      <c r="AG123" s="1905">
        <v>54.639952811378365</v>
      </c>
      <c r="AH123" s="1905">
        <v>40.861791143082634</v>
      </c>
      <c r="AI123" s="2351">
        <v>26.316655459483997</v>
      </c>
      <c r="AJ123" s="2371"/>
      <c r="AK123" s="2371"/>
      <c r="AL123" s="2371"/>
      <c r="AM123" s="2371"/>
      <c r="AN123" s="2371"/>
      <c r="AO123" s="2371"/>
      <c r="AP123" s="2371"/>
      <c r="AQ123" s="2371"/>
      <c r="AR123" s="2371"/>
      <c r="AS123" s="2371"/>
      <c r="AT123" s="2371"/>
      <c r="AU123" s="2371"/>
      <c r="AV123" s="2371"/>
      <c r="AW123" s="2371"/>
      <c r="AX123" s="2371"/>
      <c r="AY123" s="2371"/>
      <c r="AZ123" s="698"/>
      <c r="BA123" s="2611"/>
      <c r="BB123" s="156" t="s">
        <v>51</v>
      </c>
      <c r="BC123" s="369">
        <v>12490.198577000014</v>
      </c>
      <c r="BD123" s="373">
        <v>9120.3303859999814</v>
      </c>
      <c r="BE123" s="373">
        <v>3525.3155670000051</v>
      </c>
      <c r="BF123" s="373">
        <v>867.9922720000003</v>
      </c>
      <c r="BG123" s="377">
        <v>128.15802400000001</v>
      </c>
      <c r="BH123" s="381">
        <v>3914.9581890000068</v>
      </c>
      <c r="BI123" s="373">
        <v>1652.8334320000001</v>
      </c>
      <c r="BJ123" s="373">
        <v>545.55390700000009</v>
      </c>
      <c r="BK123" s="373">
        <v>260.29057699999993</v>
      </c>
      <c r="BL123" s="377">
        <v>45.944406999999998</v>
      </c>
      <c r="BM123" s="381">
        <v>5094.998011000006</v>
      </c>
      <c r="BN123" s="373">
        <v>4385.9690949999995</v>
      </c>
      <c r="BO123" s="373">
        <v>3992.5438140000006</v>
      </c>
      <c r="BP123" s="373">
        <v>3746.7247630000011</v>
      </c>
      <c r="BQ123" s="377">
        <v>2492.1786309999989</v>
      </c>
      <c r="BR123" s="381">
        <v>306.77823600000022</v>
      </c>
      <c r="BS123" s="373">
        <v>3123.7849940000028</v>
      </c>
      <c r="BT123" s="373">
        <v>1073.3605109999978</v>
      </c>
      <c r="BU123" s="373">
        <v>472.47295199999996</v>
      </c>
      <c r="BV123" s="373">
        <v>674.47097599999938</v>
      </c>
      <c r="BW123" s="373">
        <v>514.32921399999952</v>
      </c>
      <c r="BX123" s="373">
        <v>4021.545463999998</v>
      </c>
      <c r="BY123" s="385">
        <v>2587.892030999999</v>
      </c>
      <c r="BZ123" s="385">
        <v>1175.4747480000001</v>
      </c>
      <c r="CA123" s="385">
        <v>4675.911999000009</v>
      </c>
      <c r="CB123" s="385">
        <v>996.42507900000021</v>
      </c>
      <c r="CC123" s="385">
        <v>1065.7472359999986</v>
      </c>
      <c r="CD123" s="385">
        <v>676.82115299999941</v>
      </c>
      <c r="CE123" s="385">
        <v>1310.8085249999997</v>
      </c>
      <c r="CF123" s="385">
        <v>719.95152000000007</v>
      </c>
      <c r="CG123" s="385">
        <v>544.942633</v>
      </c>
      <c r="CH123" s="385">
        <v>1774.5562229999985</v>
      </c>
      <c r="CI123" s="385">
        <v>416.7213320000003</v>
      </c>
      <c r="CJ123" s="2283"/>
      <c r="CK123" s="2283"/>
      <c r="CL123" s="2283"/>
      <c r="CM123" s="2283"/>
      <c r="CN123" s="2283"/>
      <c r="CO123" s="2283"/>
      <c r="CP123" s="2283"/>
      <c r="CQ123" s="2283"/>
      <c r="CR123" s="2283"/>
      <c r="CS123" s="2283"/>
      <c r="CT123" s="2283"/>
      <c r="CU123" s="2283"/>
      <c r="CV123" s="2283"/>
      <c r="CW123" s="2283"/>
      <c r="CX123" s="2283"/>
      <c r="CY123" s="2283"/>
      <c r="CZ123" s="2191"/>
    </row>
    <row r="124" s="697" customFormat="true" ht="15" customHeight="true" x14ac:dyDescent="0.2">
      <c r="A124" s="2887" t="s">
        <v>50</v>
      </c>
      <c r="B124" s="2009" t="s">
        <v>15</v>
      </c>
      <c r="C124" s="1904">
        <v>14.88231740860679</v>
      </c>
      <c r="D124" s="1905">
        <v>27.513112332734263</v>
      </c>
      <c r="E124" s="1905">
        <v>45.926562660464185</v>
      </c>
      <c r="F124" s="1905">
        <v>62.37570674124855</v>
      </c>
      <c r="G124" s="1906">
        <v>87.083535786127925</v>
      </c>
      <c r="H124" s="1907">
        <v>31.805144055041033</v>
      </c>
      <c r="I124" s="1905">
        <v>48.197661346547982</v>
      </c>
      <c r="J124" s="1905">
        <v>58.8566385709983</v>
      </c>
      <c r="K124" s="1905">
        <v>72.719024647832839</v>
      </c>
      <c r="L124" s="1908">
        <v>92.87980995767704</v>
      </c>
      <c r="M124" s="1909">
        <v>6.789934217096107</v>
      </c>
      <c r="N124" s="1905">
        <v>16.504745102913894</v>
      </c>
      <c r="O124" s="1905">
        <v>23.660721943119679</v>
      </c>
      <c r="P124" s="1905">
        <v>25.938402637777138</v>
      </c>
      <c r="Q124" s="1906">
        <v>43.977707191356039</v>
      </c>
      <c r="R124" s="1907">
        <v>52.040711539265757</v>
      </c>
      <c r="S124" s="1905">
        <v>32.009420538160953</v>
      </c>
      <c r="T124" s="1905">
        <v>47.502405098356974</v>
      </c>
      <c r="U124" s="1905">
        <v>38.716411335763929</v>
      </c>
      <c r="V124" s="1905">
        <v>39.104765717361182</v>
      </c>
      <c r="W124" s="1905">
        <v>33.369538551743098</v>
      </c>
      <c r="X124" s="1905">
        <v>25.608821774797509</v>
      </c>
      <c r="Y124" s="1905">
        <v>12.273448670948813</v>
      </c>
      <c r="Z124" s="1905">
        <v>59.554267930545549</v>
      </c>
      <c r="AA124" s="1905">
        <v>21.271186285069067</v>
      </c>
      <c r="AB124" s="1905">
        <v>71.460237518997801</v>
      </c>
      <c r="AC124" s="1905">
        <v>34.862649760693444</v>
      </c>
      <c r="AD124" s="1905">
        <v>37.61673234614328</v>
      </c>
      <c r="AE124" s="1905">
        <v>33.003849288648915</v>
      </c>
      <c r="AF124" s="1905">
        <v>52.320699422008332</v>
      </c>
      <c r="AG124" s="1905">
        <v>29.132253630127941</v>
      </c>
      <c r="AH124" s="1905">
        <v>41.033832945435158</v>
      </c>
      <c r="AI124" s="2351">
        <v>41.159724528877092</v>
      </c>
      <c r="AJ124" s="2371"/>
      <c r="AK124" s="2371"/>
      <c r="AL124" s="2371"/>
      <c r="AM124" s="2371"/>
      <c r="AN124" s="2371"/>
      <c r="AO124" s="2371"/>
      <c r="AP124" s="2371"/>
      <c r="AQ124" s="2371"/>
      <c r="AR124" s="2371"/>
      <c r="AS124" s="2371"/>
      <c r="AT124" s="2371"/>
      <c r="AU124" s="2371"/>
      <c r="AV124" s="2371"/>
      <c r="AW124" s="2371"/>
      <c r="AX124" s="2371"/>
      <c r="AY124" s="2371"/>
      <c r="AZ124" s="698"/>
      <c r="BA124" s="2611" t="s">
        <v>50</v>
      </c>
      <c r="BB124" s="156" t="s">
        <v>15</v>
      </c>
      <c r="BC124" s="369">
        <v>2338.6914719999995</v>
      </c>
      <c r="BD124" s="373">
        <v>4318.2887380000011</v>
      </c>
      <c r="BE124" s="373">
        <v>7213.5566050000098</v>
      </c>
      <c r="BF124" s="373">
        <v>9797.1691970000029</v>
      </c>
      <c r="BG124" s="377">
        <v>13678.258442999977</v>
      </c>
      <c r="BH124" s="381">
        <v>3220.1627899999962</v>
      </c>
      <c r="BI124" s="373">
        <v>4880.0010930000053</v>
      </c>
      <c r="BJ124" s="373">
        <v>5967.6398930000078</v>
      </c>
      <c r="BK124" s="373">
        <v>7350.6405339999992</v>
      </c>
      <c r="BL124" s="377">
        <v>9403.8205609999786</v>
      </c>
      <c r="BM124" s="381">
        <v>378.8935810000001</v>
      </c>
      <c r="BN124" s="373">
        <v>921.12094200000013</v>
      </c>
      <c r="BO124" s="373">
        <v>1320.8967299999997</v>
      </c>
      <c r="BP124" s="373">
        <v>1448.2162300000002</v>
      </c>
      <c r="BQ124" s="377">
        <v>2454.5721009999975</v>
      </c>
      <c r="BR124" s="381">
        <v>487.95616800000033</v>
      </c>
      <c r="BS124" s="373">
        <v>2087.4087479999994</v>
      </c>
      <c r="BT124" s="373">
        <v>1801.704886</v>
      </c>
      <c r="BU124" s="373">
        <v>672.07768300000009</v>
      </c>
      <c r="BV124" s="373">
        <v>543.43230599999958</v>
      </c>
      <c r="BW124" s="373">
        <v>366.09187599999979</v>
      </c>
      <c r="BX124" s="373">
        <v>1506.3336509999999</v>
      </c>
      <c r="BY124" s="385">
        <v>370.81445799999989</v>
      </c>
      <c r="BZ124" s="385">
        <v>3280.1868439999976</v>
      </c>
      <c r="CA124" s="385">
        <v>1481.1874449999987</v>
      </c>
      <c r="CB124" s="385">
        <v>18769.065700999956</v>
      </c>
      <c r="CC124" s="385">
        <v>755.82528300000058</v>
      </c>
      <c r="CD124" s="385">
        <v>506.8863580000006</v>
      </c>
      <c r="CE124" s="385">
        <v>1044.689159</v>
      </c>
      <c r="CF124" s="385">
        <v>947.97073299999977</v>
      </c>
      <c r="CG124" s="385">
        <v>290.5457669999999</v>
      </c>
      <c r="CH124" s="385">
        <v>1782.0276979999996</v>
      </c>
      <c r="CI124" s="385">
        <v>651.75969099999986</v>
      </c>
      <c r="CJ124" s="2283"/>
      <c r="CK124" s="2283"/>
      <c r="CL124" s="2283"/>
      <c r="CM124" s="2283"/>
      <c r="CN124" s="2283"/>
      <c r="CO124" s="2283"/>
      <c r="CP124" s="2283"/>
      <c r="CQ124" s="2283"/>
      <c r="CR124" s="2283"/>
      <c r="CS124" s="2283"/>
      <c r="CT124" s="2283"/>
      <c r="CU124" s="2283"/>
      <c r="CV124" s="2283"/>
      <c r="CW124" s="2283"/>
      <c r="CX124" s="2283"/>
      <c r="CY124" s="2283"/>
      <c r="CZ124" s="2191"/>
    </row>
    <row r="125" s="697" customFormat="true" ht="15" customHeight="true" x14ac:dyDescent="0.2">
      <c r="A125" s="2887"/>
      <c r="B125" s="2009" t="s">
        <v>16</v>
      </c>
      <c r="C125" s="1904">
        <v>5.6360143401809104</v>
      </c>
      <c r="D125" s="1905">
        <v>14.37852816514415</v>
      </c>
      <c r="E125" s="1905">
        <v>31.628804940933197</v>
      </c>
      <c r="F125" s="1905">
        <v>32.098040693008294</v>
      </c>
      <c r="G125" s="1906">
        <v>12.100537689615207</v>
      </c>
      <c r="H125" s="1907">
        <v>29.527304864223382</v>
      </c>
      <c r="I125" s="1905">
        <v>35.478017306053175</v>
      </c>
      <c r="J125" s="1905">
        <v>35.76276378889294</v>
      </c>
      <c r="K125" s="1905">
        <v>24.705951203331306</v>
      </c>
      <c r="L125" s="1908">
        <v>6.6664055657798453</v>
      </c>
      <c r="M125" s="1909">
        <v>1.905533149701226</v>
      </c>
      <c r="N125" s="1905">
        <v>4.9069841917687214</v>
      </c>
      <c r="O125" s="1905">
        <v>4.8223555880234743</v>
      </c>
      <c r="P125" s="1905">
        <v>6.9555579031678318</v>
      </c>
      <c r="Q125" s="1906">
        <v>11.370802612849472</v>
      </c>
      <c r="R125" s="1907">
        <v>15.241272513447601</v>
      </c>
      <c r="S125" s="1905">
        <v>20.088822012778525</v>
      </c>
      <c r="T125" s="1905">
        <v>24.198173500117573</v>
      </c>
      <c r="U125" s="1905">
        <v>34.065816645678026</v>
      </c>
      <c r="V125" s="1905">
        <v>12.361076102429246</v>
      </c>
      <c r="W125" s="1905">
        <v>19.748982617350499</v>
      </c>
      <c r="X125" s="1905">
        <v>6.0218358962623491</v>
      </c>
      <c r="Y125" s="1905">
        <v>2.0708835868942237</v>
      </c>
      <c r="Z125" s="1905">
        <v>19.104100809627944</v>
      </c>
      <c r="AA125" s="1905">
        <v>11.578504333717683</v>
      </c>
      <c r="AB125" s="1905">
        <v>24.746032204304015</v>
      </c>
      <c r="AC125" s="1905">
        <v>15.979464868468856</v>
      </c>
      <c r="AD125" s="1905">
        <v>12.155440929411657</v>
      </c>
      <c r="AE125" s="1905">
        <v>25.585050928533864</v>
      </c>
      <c r="AF125" s="1905">
        <v>7.9435094137111069</v>
      </c>
      <c r="AG125" s="1905">
        <v>16.227793558493648</v>
      </c>
      <c r="AH125" s="1905">
        <v>18.104375911481892</v>
      </c>
      <c r="AI125" s="2351">
        <v>32.523620011638975</v>
      </c>
      <c r="AJ125" s="2371"/>
      <c r="AK125" s="2371"/>
      <c r="AL125" s="2371"/>
      <c r="AM125" s="2371"/>
      <c r="AN125" s="2371"/>
      <c r="AO125" s="2371"/>
      <c r="AP125" s="2371"/>
      <c r="AQ125" s="2371"/>
      <c r="AR125" s="2371"/>
      <c r="AS125" s="2371"/>
      <c r="AT125" s="2371"/>
      <c r="AU125" s="2371"/>
      <c r="AV125" s="2371"/>
      <c r="AW125" s="2371"/>
      <c r="AX125" s="2371"/>
      <c r="AY125" s="2371"/>
      <c r="AZ125" s="698"/>
      <c r="BA125" s="2611"/>
      <c r="BB125" s="156" t="s">
        <v>16</v>
      </c>
      <c r="BC125" s="369">
        <v>885.67514800000015</v>
      </c>
      <c r="BD125" s="373">
        <v>2256.7652649999995</v>
      </c>
      <c r="BE125" s="373">
        <v>4967.847832999998</v>
      </c>
      <c r="BF125" s="373">
        <v>5041.5450500000034</v>
      </c>
      <c r="BG125" s="377">
        <v>1900.6380520000021</v>
      </c>
      <c r="BH125" s="381">
        <v>2989.5393100000015</v>
      </c>
      <c r="BI125" s="373">
        <v>3592.1403320000036</v>
      </c>
      <c r="BJ125" s="373">
        <v>3626.0870659999991</v>
      </c>
      <c r="BK125" s="373">
        <v>2497.3460140000007</v>
      </c>
      <c r="BL125" s="377">
        <v>674.9548880000001</v>
      </c>
      <c r="BM125" s="381">
        <v>106.33302999999999</v>
      </c>
      <c r="BN125" s="373">
        <v>273.85614699999979</v>
      </c>
      <c r="BO125" s="373">
        <v>269.21552700000018</v>
      </c>
      <c r="BP125" s="373">
        <v>388.34896600000002</v>
      </c>
      <c r="BQ125" s="377">
        <v>634.65006799999981</v>
      </c>
      <c r="BR125" s="381">
        <v>142.90874800000003</v>
      </c>
      <c r="BS125" s="373">
        <v>1310.0387979999987</v>
      </c>
      <c r="BT125" s="373">
        <v>917.80547400000034</v>
      </c>
      <c r="BU125" s="373">
        <v>591.34807000000012</v>
      </c>
      <c r="BV125" s="373">
        <v>171.77978100000001</v>
      </c>
      <c r="BW125" s="373">
        <v>216.66293299999992</v>
      </c>
      <c r="BX125" s="373">
        <v>354.20973800000002</v>
      </c>
      <c r="BY125" s="385">
        <v>62.567057999999989</v>
      </c>
      <c r="BZ125" s="385">
        <v>1052.233909</v>
      </c>
      <c r="CA125" s="385">
        <v>806.25194200000021</v>
      </c>
      <c r="CB125" s="385">
        <v>6499.5572420000071</v>
      </c>
      <c r="CC125" s="385">
        <v>346.43618999999978</v>
      </c>
      <c r="CD125" s="385">
        <v>163.79485400000002</v>
      </c>
      <c r="CE125" s="385">
        <v>809.85781699999984</v>
      </c>
      <c r="CF125" s="385">
        <v>143.924193</v>
      </c>
      <c r="CG125" s="385">
        <v>161.84524499999995</v>
      </c>
      <c r="CH125" s="385">
        <v>786.24142600000005</v>
      </c>
      <c r="CI125" s="385">
        <v>515.00793000000033</v>
      </c>
      <c r="CJ125" s="2283"/>
      <c r="CK125" s="2283"/>
      <c r="CL125" s="2283"/>
      <c r="CM125" s="2283"/>
      <c r="CN125" s="2283"/>
      <c r="CO125" s="2283"/>
      <c r="CP125" s="2283"/>
      <c r="CQ125" s="2283"/>
      <c r="CR125" s="2283"/>
      <c r="CS125" s="2283"/>
      <c r="CT125" s="2283"/>
      <c r="CU125" s="2283"/>
      <c r="CV125" s="2283"/>
      <c r="CW125" s="2283"/>
      <c r="CX125" s="2283"/>
      <c r="CY125" s="2283"/>
      <c r="CZ125" s="2191"/>
    </row>
    <row r="126" s="697" customFormat="true" ht="15" customHeight="true" x14ac:dyDescent="0.2">
      <c r="A126" s="2887"/>
      <c r="B126" s="2009" t="s">
        <v>22</v>
      </c>
      <c r="C126" s="1904">
        <v>7.847979320709654</v>
      </c>
      <c r="D126" s="1905">
        <v>9.9399242562889576</v>
      </c>
      <c r="E126" s="1905">
        <v>7.888140933343105</v>
      </c>
      <c r="F126" s="1905">
        <v>3.3693436645029626</v>
      </c>
      <c r="G126" s="1906">
        <v>0.76046701089317148</v>
      </c>
      <c r="H126" s="1907">
        <v>12.093915549248846</v>
      </c>
      <c r="I126" s="1905">
        <v>6.8144445467238519</v>
      </c>
      <c r="J126" s="1905">
        <v>3.0667799630909225</v>
      </c>
      <c r="K126" s="1905">
        <v>2.1884487560485235</v>
      </c>
      <c r="L126" s="1908">
        <v>0.43884895218774006</v>
      </c>
      <c r="M126" s="1909">
        <v>4.9735113154016668</v>
      </c>
      <c r="N126" s="1905">
        <v>8.4597037031740676</v>
      </c>
      <c r="O126" s="1905">
        <v>9.1737612255999572</v>
      </c>
      <c r="P126" s="1905">
        <v>7.715664512562002</v>
      </c>
      <c r="Q126" s="1906">
        <v>8.9116765095959636</v>
      </c>
      <c r="R126" s="1907">
        <v>1.6705961075477425</v>
      </c>
      <c r="S126" s="1905">
        <v>3.4629887005992197</v>
      </c>
      <c r="T126" s="1905">
        <v>13.477905269820617</v>
      </c>
      <c r="U126" s="1905">
        <v>24.684157535563074</v>
      </c>
      <c r="V126" s="1905">
        <v>9.1239407297863746</v>
      </c>
      <c r="W126" s="1905">
        <v>6.3661354587058714</v>
      </c>
      <c r="X126" s="1905">
        <v>1.8127650680696046</v>
      </c>
      <c r="Y126" s="1905">
        <v>0.50258802335450981</v>
      </c>
      <c r="Z126" s="1905">
        <v>15.883194095479283</v>
      </c>
      <c r="AA126" s="1905">
        <v>4.8707987748817603</v>
      </c>
      <c r="AB126" s="1905">
        <v>1.4282236822327237</v>
      </c>
      <c r="AC126" s="1905">
        <v>6.5101714496849015</v>
      </c>
      <c r="AD126" s="1905">
        <v>25.55401080873057</v>
      </c>
      <c r="AE126" s="1905">
        <v>8.7516039797894223</v>
      </c>
      <c r="AF126" s="1905">
        <v>24.768687489535758</v>
      </c>
      <c r="AG126" s="1905">
        <v>0.88183318030948388</v>
      </c>
      <c r="AH126" s="1905">
        <v>4.1988480178224288</v>
      </c>
      <c r="AI126" s="2351">
        <v>11.988692857019259</v>
      </c>
      <c r="AJ126" s="2371"/>
      <c r="AK126" s="2371"/>
      <c r="AL126" s="2371"/>
      <c r="AM126" s="2371"/>
      <c r="AN126" s="2371"/>
      <c r="AO126" s="2371"/>
      <c r="AP126" s="2371"/>
      <c r="AQ126" s="2371"/>
      <c r="AR126" s="2371"/>
      <c r="AS126" s="2371"/>
      <c r="AT126" s="2371"/>
      <c r="AU126" s="2371"/>
      <c r="AV126" s="2371"/>
      <c r="AW126" s="2371"/>
      <c r="AX126" s="2371"/>
      <c r="AY126" s="2371"/>
      <c r="AZ126" s="698"/>
      <c r="BA126" s="2611"/>
      <c r="BB126" s="156" t="s">
        <v>22</v>
      </c>
      <c r="BC126" s="369">
        <v>1233.2758269999986</v>
      </c>
      <c r="BD126" s="373">
        <v>1560.1093199999991</v>
      </c>
      <c r="BE126" s="373">
        <v>1238.9682099999989</v>
      </c>
      <c r="BF126" s="373">
        <v>529.21292100000005</v>
      </c>
      <c r="BG126" s="377">
        <v>119.44696800000003</v>
      </c>
      <c r="BH126" s="381">
        <v>1224.4678649999989</v>
      </c>
      <c r="BI126" s="373">
        <v>689.96079699999973</v>
      </c>
      <c r="BJ126" s="373">
        <v>310.94943399999983</v>
      </c>
      <c r="BK126" s="373">
        <v>221.21446499999996</v>
      </c>
      <c r="BL126" s="377">
        <v>44.432226999999997</v>
      </c>
      <c r="BM126" s="381">
        <v>277.53310300000004</v>
      </c>
      <c r="BN126" s="373">
        <v>472.13151100000005</v>
      </c>
      <c r="BO126" s="373">
        <v>512.13953800000002</v>
      </c>
      <c r="BP126" s="373">
        <v>430.78792200000009</v>
      </c>
      <c r="BQ126" s="377">
        <v>497.39638400000001</v>
      </c>
      <c r="BR126" s="381">
        <v>15.66423</v>
      </c>
      <c r="BS126" s="373">
        <v>225.82954599999994</v>
      </c>
      <c r="BT126" s="373">
        <v>511.19954300000006</v>
      </c>
      <c r="BU126" s="373">
        <v>428.49197099999992</v>
      </c>
      <c r="BV126" s="373">
        <v>126.79385900000001</v>
      </c>
      <c r="BW126" s="373">
        <v>69.841854999999995</v>
      </c>
      <c r="BX126" s="373">
        <v>106.62845200000001</v>
      </c>
      <c r="BY126" s="385">
        <v>15.184559</v>
      </c>
      <c r="BZ126" s="385">
        <v>874.82973299999935</v>
      </c>
      <c r="CA126" s="385">
        <v>339.17083399999996</v>
      </c>
      <c r="CB126" s="385">
        <v>375.12363599999998</v>
      </c>
      <c r="CC126" s="385">
        <v>141.14108400000003</v>
      </c>
      <c r="CD126" s="385">
        <v>344.34089999999998</v>
      </c>
      <c r="CE126" s="385">
        <v>277.01937799999996</v>
      </c>
      <c r="CF126" s="385">
        <v>448.77058399999981</v>
      </c>
      <c r="CG126" s="385">
        <v>8.7948190000000004</v>
      </c>
      <c r="CH126" s="385">
        <v>182.348636</v>
      </c>
      <c r="CI126" s="385">
        <v>189.83962699999998</v>
      </c>
      <c r="CJ126" s="2283"/>
      <c r="CK126" s="2283"/>
      <c r="CL126" s="2283"/>
      <c r="CM126" s="2283"/>
      <c r="CN126" s="2283"/>
      <c r="CO126" s="2283"/>
      <c r="CP126" s="2283"/>
      <c r="CQ126" s="2283"/>
      <c r="CR126" s="2283"/>
      <c r="CS126" s="2283"/>
      <c r="CT126" s="2283"/>
      <c r="CU126" s="2283"/>
      <c r="CV126" s="2283"/>
      <c r="CW126" s="2283"/>
      <c r="CX126" s="2283"/>
      <c r="CY126" s="2283"/>
      <c r="CZ126" s="2191"/>
    </row>
    <row r="127" s="697" customFormat="true" ht="15" customHeight="true" x14ac:dyDescent="0.2">
      <c r="A127" s="2887"/>
      <c r="B127" s="2009" t="s">
        <v>19</v>
      </c>
      <c r="C127" s="1904">
        <v>71.633688930502416</v>
      </c>
      <c r="D127" s="1905">
        <v>48.168435245832718</v>
      </c>
      <c r="E127" s="1905">
        <v>14.556491465259272</v>
      </c>
      <c r="F127" s="1905">
        <v>2.1569089012402927</v>
      </c>
      <c r="G127" s="1906">
        <v>5.5459513363646254E-2</v>
      </c>
      <c r="H127" s="1907">
        <v>26.57363553148636</v>
      </c>
      <c r="I127" s="1905">
        <v>9.5098768006747676</v>
      </c>
      <c r="J127" s="1905">
        <v>2.3138176770178829</v>
      </c>
      <c r="K127" s="1905">
        <v>0.38657539278732422</v>
      </c>
      <c r="L127" s="1908">
        <v>1.4935524355312122E-2</v>
      </c>
      <c r="M127" s="1909">
        <v>86.331021317801074</v>
      </c>
      <c r="N127" s="1905">
        <v>70.128567002143242</v>
      </c>
      <c r="O127" s="1905">
        <v>62.343161243256873</v>
      </c>
      <c r="P127" s="1905">
        <v>59.390374946493118</v>
      </c>
      <c r="Q127" s="1906">
        <v>35.739813686198701</v>
      </c>
      <c r="R127" s="1907">
        <v>31.047419839738716</v>
      </c>
      <c r="S127" s="1905">
        <v>44.438768748461108</v>
      </c>
      <c r="T127" s="1905">
        <v>14.821516131704863</v>
      </c>
      <c r="U127" s="1905">
        <v>2.5336144829948433</v>
      </c>
      <c r="V127" s="1905">
        <v>39.410217450423026</v>
      </c>
      <c r="W127" s="1905">
        <v>40.515343372200242</v>
      </c>
      <c r="X127" s="1905">
        <v>66.556577260870569</v>
      </c>
      <c r="Y127" s="1905">
        <v>85.153079718802346</v>
      </c>
      <c r="Z127" s="1905">
        <v>5.4584371643473677</v>
      </c>
      <c r="AA127" s="1905">
        <v>62.279510606331598</v>
      </c>
      <c r="AB127" s="1905">
        <v>2.3655065944657361</v>
      </c>
      <c r="AC127" s="1905">
        <v>42.647713921152892</v>
      </c>
      <c r="AD127" s="1905">
        <v>24.673815915714556</v>
      </c>
      <c r="AE127" s="1905">
        <v>32.659495803027582</v>
      </c>
      <c r="AF127" s="1905">
        <v>14.967103674744864</v>
      </c>
      <c r="AG127" s="1905">
        <v>53.758119631068894</v>
      </c>
      <c r="AH127" s="1905">
        <v>36.662943125260227</v>
      </c>
      <c r="AI127" s="2351">
        <v>14.32796260246471</v>
      </c>
      <c r="AJ127" s="2371"/>
      <c r="AK127" s="2371"/>
      <c r="AL127" s="2371"/>
      <c r="AM127" s="2371"/>
      <c r="AN127" s="2371"/>
      <c r="AO127" s="2371"/>
      <c r="AP127" s="2371"/>
      <c r="AQ127" s="2371"/>
      <c r="AR127" s="2371"/>
      <c r="AS127" s="2371"/>
      <c r="AT127" s="2371"/>
      <c r="AU127" s="2371"/>
      <c r="AV127" s="2371"/>
      <c r="AW127" s="2371"/>
      <c r="AX127" s="2371"/>
      <c r="AY127" s="2371"/>
      <c r="AZ127" s="698"/>
      <c r="BA127" s="2611"/>
      <c r="BB127" s="156" t="s">
        <v>19</v>
      </c>
      <c r="BC127" s="369">
        <v>11256.922749999994</v>
      </c>
      <c r="BD127" s="373">
        <v>7560.221065999991</v>
      </c>
      <c r="BE127" s="373">
        <v>2286.3473570000024</v>
      </c>
      <c r="BF127" s="373">
        <v>338.77935100000008</v>
      </c>
      <c r="BG127" s="377">
        <v>8.711056000000001</v>
      </c>
      <c r="BH127" s="381">
        <v>2690.4903240000044</v>
      </c>
      <c r="BI127" s="373">
        <v>962.87263499999904</v>
      </c>
      <c r="BJ127" s="373">
        <v>234.60447299999996</v>
      </c>
      <c r="BK127" s="373">
        <v>39.076111999999995</v>
      </c>
      <c r="BL127" s="377">
        <v>1.5121800000000001</v>
      </c>
      <c r="BM127" s="381">
        <v>4817.4649080000072</v>
      </c>
      <c r="BN127" s="373">
        <v>3913.8375839999976</v>
      </c>
      <c r="BO127" s="373">
        <v>3480.4042759999984</v>
      </c>
      <c r="BP127" s="373">
        <v>3315.9368409999979</v>
      </c>
      <c r="BQ127" s="377">
        <v>1994.782246999999</v>
      </c>
      <c r="BR127" s="381">
        <v>291.11400600000013</v>
      </c>
      <c r="BS127" s="373">
        <v>2897.955448000002</v>
      </c>
      <c r="BT127" s="373">
        <v>562.16096799999957</v>
      </c>
      <c r="BU127" s="373">
        <v>43.980980999999986</v>
      </c>
      <c r="BV127" s="373">
        <v>547.67711700000007</v>
      </c>
      <c r="BW127" s="373">
        <v>444.48735899999906</v>
      </c>
      <c r="BX127" s="373">
        <v>3914.9170119999976</v>
      </c>
      <c r="BY127" s="385">
        <v>2572.7074719999996</v>
      </c>
      <c r="BZ127" s="385">
        <v>300.64501500000006</v>
      </c>
      <c r="CA127" s="385">
        <v>4336.7411650000076</v>
      </c>
      <c r="CB127" s="385">
        <v>621.30144299999984</v>
      </c>
      <c r="CC127" s="385">
        <v>924.60615199999893</v>
      </c>
      <c r="CD127" s="385">
        <v>332.48025299999995</v>
      </c>
      <c r="CE127" s="385">
        <v>1033.7891469999997</v>
      </c>
      <c r="CF127" s="385">
        <v>271.18093599999997</v>
      </c>
      <c r="CG127" s="385">
        <v>536.14781400000004</v>
      </c>
      <c r="CH127" s="385">
        <v>1592.2075869999994</v>
      </c>
      <c r="CI127" s="385">
        <v>226.88170499999993</v>
      </c>
      <c r="CJ127" s="2283"/>
      <c r="CK127" s="2283"/>
      <c r="CL127" s="2283"/>
      <c r="CM127" s="2283"/>
      <c r="CN127" s="2283"/>
      <c r="CO127" s="2283"/>
      <c r="CP127" s="2283"/>
      <c r="CQ127" s="2283"/>
      <c r="CR127" s="2283"/>
      <c r="CS127" s="2283"/>
      <c r="CT127" s="2283"/>
      <c r="CU127" s="2283"/>
      <c r="CV127" s="2283"/>
      <c r="CW127" s="2283"/>
      <c r="CX127" s="2283"/>
      <c r="CY127" s="2283"/>
      <c r="CZ127" s="2191"/>
    </row>
    <row r="128" s="697" customFormat="true" ht="15" customHeight="true" x14ac:dyDescent="0.2">
      <c r="A128" s="2887" t="s">
        <v>170</v>
      </c>
      <c r="B128" s="2009" t="s">
        <v>49</v>
      </c>
      <c r="C128" s="1904">
        <v>27.468189954156045</v>
      </c>
      <c r="D128" s="1905">
        <v>34.323144174485883</v>
      </c>
      <c r="E128" s="1905">
        <v>40.782225549483798</v>
      </c>
      <c r="F128" s="1905">
        <v>33.97561922199074</v>
      </c>
      <c r="G128" s="1906">
        <v>12.200081389654315</v>
      </c>
      <c r="H128" s="1907">
        <v>48.143039100055951</v>
      </c>
      <c r="I128" s="1905">
        <v>42.399437778507121</v>
      </c>
      <c r="J128" s="1905">
        <v>37.796438042238819</v>
      </c>
      <c r="K128" s="1905">
        <v>25.358950297380133</v>
      </c>
      <c r="L128" s="1908">
        <v>6.6967945800099056</v>
      </c>
      <c r="M128" s="1909">
        <v>21.914096957885103</v>
      </c>
      <c r="N128" s="1905">
        <v>22.917271763693208</v>
      </c>
      <c r="O128" s="1905">
        <v>16.930598818722284</v>
      </c>
      <c r="P128" s="1905">
        <v>21.145395047549393</v>
      </c>
      <c r="Q128" s="1906">
        <v>20.544008597654219</v>
      </c>
      <c r="R128" s="1907">
        <v>22.652828581134774</v>
      </c>
      <c r="S128" s="1905">
        <v>38.559500338493145</v>
      </c>
      <c r="T128" s="1905">
        <v>33.748923611381301</v>
      </c>
      <c r="U128" s="1905">
        <v>46.805130305112627</v>
      </c>
      <c r="V128" s="1905">
        <v>24.018019846468341</v>
      </c>
      <c r="W128" s="1905">
        <v>37.179089670969937</v>
      </c>
      <c r="X128" s="1905">
        <v>19.037972459775819</v>
      </c>
      <c r="Y128" s="1905">
        <v>14.436946590957053</v>
      </c>
      <c r="Z128" s="1905">
        <v>24.287435800675187</v>
      </c>
      <c r="AA128" s="1905">
        <v>35.2469204903133</v>
      </c>
      <c r="AB128" s="1905">
        <v>25.721849808204766</v>
      </c>
      <c r="AC128" s="1905">
        <v>31.42958349592968</v>
      </c>
      <c r="AD128" s="1905">
        <v>24.422162283561914</v>
      </c>
      <c r="AE128" s="1905">
        <v>43.668768032328344</v>
      </c>
      <c r="AF128" s="1905">
        <v>13.181139464329753</v>
      </c>
      <c r="AG128" s="1905">
        <v>35.775521773628824</v>
      </c>
      <c r="AH128" s="1905">
        <v>30.61366967553046</v>
      </c>
      <c r="AI128" s="2351">
        <v>44.139717346510125</v>
      </c>
      <c r="AJ128" s="2371"/>
      <c r="AK128" s="2371"/>
      <c r="AL128" s="2371"/>
      <c r="AM128" s="2371"/>
      <c r="AN128" s="2371"/>
      <c r="AO128" s="2371"/>
      <c r="AP128" s="2371"/>
      <c r="AQ128" s="2371"/>
      <c r="AR128" s="2371"/>
      <c r="AS128" s="2371"/>
      <c r="AT128" s="2371"/>
      <c r="AU128" s="2371"/>
      <c r="AV128" s="2371"/>
      <c r="AW128" s="2371"/>
      <c r="AX128" s="2371"/>
      <c r="AY128" s="2371"/>
      <c r="AZ128" s="698"/>
      <c r="BA128" s="2611" t="s">
        <v>107</v>
      </c>
      <c r="BB128" s="156" t="s">
        <v>49</v>
      </c>
      <c r="BC128" s="1204" t="s">
        <v>35</v>
      </c>
      <c r="BD128" s="1224" t="s">
        <v>35</v>
      </c>
      <c r="BE128" s="1224" t="s">
        <v>35</v>
      </c>
      <c r="BF128" s="1224" t="s">
        <v>35</v>
      </c>
      <c r="BG128" s="1245" t="s">
        <v>35</v>
      </c>
      <c r="BH128" s="1266" t="s">
        <v>35</v>
      </c>
      <c r="BI128" s="1224" t="s">
        <v>35</v>
      </c>
      <c r="BJ128" s="1224" t="s">
        <v>35</v>
      </c>
      <c r="BK128" s="1224" t="s">
        <v>35</v>
      </c>
      <c r="BL128" s="1245" t="s">
        <v>35</v>
      </c>
      <c r="BM128" s="1266" t="s">
        <v>35</v>
      </c>
      <c r="BN128" s="1224" t="s">
        <v>35</v>
      </c>
      <c r="BO128" s="1224" t="s">
        <v>35</v>
      </c>
      <c r="BP128" s="1224" t="s">
        <v>35</v>
      </c>
      <c r="BQ128" s="1245" t="s">
        <v>35</v>
      </c>
      <c r="BR128" s="1266" t="s">
        <v>35</v>
      </c>
      <c r="BS128" s="1224" t="s">
        <v>35</v>
      </c>
      <c r="BT128" s="1224" t="s">
        <v>35</v>
      </c>
      <c r="BU128" s="1224" t="s">
        <v>35</v>
      </c>
      <c r="BV128" s="1224" t="s">
        <v>35</v>
      </c>
      <c r="BW128" s="1224" t="s">
        <v>35</v>
      </c>
      <c r="BX128" s="1224" t="s">
        <v>35</v>
      </c>
      <c r="BY128" s="1284" t="s">
        <v>35</v>
      </c>
      <c r="BZ128" s="1284" t="s">
        <v>35</v>
      </c>
      <c r="CA128" s="1284" t="s">
        <v>35</v>
      </c>
      <c r="CB128" s="1284" t="s">
        <v>35</v>
      </c>
      <c r="CC128" s="1284" t="s">
        <v>35</v>
      </c>
      <c r="CD128" s="1284" t="s">
        <v>35</v>
      </c>
      <c r="CE128" s="1284" t="s">
        <v>35</v>
      </c>
      <c r="CF128" s="1284" t="s">
        <v>35</v>
      </c>
      <c r="CG128" s="1284" t="s">
        <v>35</v>
      </c>
      <c r="CH128" s="1284" t="s">
        <v>35</v>
      </c>
      <c r="CI128" s="1284" t="s">
        <v>35</v>
      </c>
      <c r="CJ128" s="2191"/>
      <c r="CK128" s="2191"/>
      <c r="CL128" s="2191"/>
      <c r="CM128" s="2191"/>
      <c r="CN128" s="2191"/>
      <c r="CO128" s="2191"/>
      <c r="CP128" s="2191"/>
      <c r="CQ128" s="2191"/>
      <c r="CR128" s="2191"/>
      <c r="CS128" s="2191"/>
      <c r="CT128" s="2191"/>
      <c r="CU128" s="2191"/>
      <c r="CV128" s="2191"/>
      <c r="CW128" s="2191"/>
      <c r="CX128" s="2191"/>
      <c r="CY128" s="2191"/>
      <c r="CZ128" s="2191"/>
    </row>
    <row r="129" s="697" customFormat="true" ht="15" customHeight="true" x14ac:dyDescent="0.2">
      <c r="A129" s="2888"/>
      <c r="B129" s="2010" t="s">
        <v>48</v>
      </c>
      <c r="C129" s="1910">
        <v>72.531810045844026</v>
      </c>
      <c r="D129" s="1911">
        <v>65.67685582551394</v>
      </c>
      <c r="E129" s="1911">
        <v>59.217774450516089</v>
      </c>
      <c r="F129" s="1911">
        <v>66.024380778009444</v>
      </c>
      <c r="G129" s="1912">
        <v>87.799918610345628</v>
      </c>
      <c r="H129" s="1913">
        <v>51.856960899943815</v>
      </c>
      <c r="I129" s="1911">
        <v>57.600562221492922</v>
      </c>
      <c r="J129" s="1911">
        <v>62.203561957761202</v>
      </c>
      <c r="K129" s="1911">
        <v>74.641049702619895</v>
      </c>
      <c r="L129" s="1914">
        <v>93.303205419990022</v>
      </c>
      <c r="M129" s="1915">
        <v>78.085903042114907</v>
      </c>
      <c r="N129" s="1911">
        <v>77.082728236306892</v>
      </c>
      <c r="O129" s="1911">
        <v>83.06940118127774</v>
      </c>
      <c r="P129" s="1911">
        <v>78.854604952450558</v>
      </c>
      <c r="Q129" s="1912">
        <v>79.455991402345745</v>
      </c>
      <c r="R129" s="1913">
        <v>77.347171418865173</v>
      </c>
      <c r="S129" s="1911">
        <v>61.440499661506678</v>
      </c>
      <c r="T129" s="1911">
        <v>66.251076388618742</v>
      </c>
      <c r="U129" s="1911">
        <v>53.194869694887437</v>
      </c>
      <c r="V129" s="1911">
        <v>75.981980153531836</v>
      </c>
      <c r="W129" s="1911">
        <v>62.820910329029857</v>
      </c>
      <c r="X129" s="1911">
        <v>80.962027540224085</v>
      </c>
      <c r="Y129" s="1911">
        <v>85.563053409042936</v>
      </c>
      <c r="Z129" s="1911">
        <v>75.712564199325087</v>
      </c>
      <c r="AA129" s="1911">
        <v>64.753079509686614</v>
      </c>
      <c r="AB129" s="1911">
        <v>74.278150191795461</v>
      </c>
      <c r="AC129" s="1911">
        <v>68.570416504070238</v>
      </c>
      <c r="AD129" s="1911">
        <v>75.577837716438111</v>
      </c>
      <c r="AE129" s="1911">
        <v>56.331231967671677</v>
      </c>
      <c r="AF129" s="1911">
        <v>86.818860535670339</v>
      </c>
      <c r="AG129" s="1911">
        <v>64.224478226371033</v>
      </c>
      <c r="AH129" s="1911">
        <v>69.386330324469498</v>
      </c>
      <c r="AI129" s="2352">
        <v>55.860282653489932</v>
      </c>
      <c r="AJ129" s="2371"/>
      <c r="AK129" s="2371"/>
      <c r="AL129" s="2371"/>
      <c r="AM129" s="2371"/>
      <c r="AN129" s="2371"/>
      <c r="AO129" s="2371"/>
      <c r="AP129" s="2371"/>
      <c r="AQ129" s="2371"/>
      <c r="AR129" s="2371"/>
      <c r="AS129" s="2371"/>
      <c r="AT129" s="2371"/>
      <c r="AU129" s="2371"/>
      <c r="AV129" s="2371"/>
      <c r="AW129" s="2371"/>
      <c r="AX129" s="2371"/>
      <c r="AY129" s="2371"/>
      <c r="AZ129" s="698"/>
      <c r="BA129" s="2612"/>
      <c r="BB129" s="157" t="s">
        <v>48</v>
      </c>
      <c r="BC129" s="1205" t="s">
        <v>35</v>
      </c>
      <c r="BD129" s="1225" t="s">
        <v>35</v>
      </c>
      <c r="BE129" s="1225" t="s">
        <v>35</v>
      </c>
      <c r="BF129" s="1225" t="s">
        <v>35</v>
      </c>
      <c r="BG129" s="1246" t="s">
        <v>35</v>
      </c>
      <c r="BH129" s="1267" t="s">
        <v>35</v>
      </c>
      <c r="BI129" s="1225" t="s">
        <v>35</v>
      </c>
      <c r="BJ129" s="1225" t="s">
        <v>35</v>
      </c>
      <c r="BK129" s="1225" t="s">
        <v>35</v>
      </c>
      <c r="BL129" s="1246" t="s">
        <v>35</v>
      </c>
      <c r="BM129" s="1267" t="s">
        <v>35</v>
      </c>
      <c r="BN129" s="1225" t="s">
        <v>35</v>
      </c>
      <c r="BO129" s="1225" t="s">
        <v>35</v>
      </c>
      <c r="BP129" s="1225" t="s">
        <v>35</v>
      </c>
      <c r="BQ129" s="1246" t="s">
        <v>35</v>
      </c>
      <c r="BR129" s="1267" t="s">
        <v>35</v>
      </c>
      <c r="BS129" s="1225" t="s">
        <v>35</v>
      </c>
      <c r="BT129" s="1225" t="s">
        <v>35</v>
      </c>
      <c r="BU129" s="1225" t="s">
        <v>35</v>
      </c>
      <c r="BV129" s="1225" t="s">
        <v>35</v>
      </c>
      <c r="BW129" s="1225" t="s">
        <v>35</v>
      </c>
      <c r="BX129" s="1225" t="s">
        <v>35</v>
      </c>
      <c r="BY129" s="1285" t="s">
        <v>35</v>
      </c>
      <c r="BZ129" s="1285" t="s">
        <v>35</v>
      </c>
      <c r="CA129" s="1285" t="s">
        <v>35</v>
      </c>
      <c r="CB129" s="1285" t="s">
        <v>35</v>
      </c>
      <c r="CC129" s="1285" t="s">
        <v>35</v>
      </c>
      <c r="CD129" s="1285" t="s">
        <v>35</v>
      </c>
      <c r="CE129" s="1285" t="s">
        <v>35</v>
      </c>
      <c r="CF129" s="1285" t="s">
        <v>35</v>
      </c>
      <c r="CG129" s="1285" t="s">
        <v>35</v>
      </c>
      <c r="CH129" s="1285" t="s">
        <v>35</v>
      </c>
      <c r="CI129" s="1285" t="s">
        <v>35</v>
      </c>
      <c r="CJ129" s="2193"/>
      <c r="CK129" s="2193"/>
      <c r="CL129" s="2193"/>
      <c r="CM129" s="2193"/>
      <c r="CN129" s="2193"/>
      <c r="CO129" s="2193"/>
      <c r="CP129" s="2193"/>
      <c r="CQ129" s="2193"/>
      <c r="CR129" s="2193"/>
      <c r="CS129" s="2193"/>
      <c r="CT129" s="2193"/>
      <c r="CU129" s="2193"/>
      <c r="CV129" s="2193"/>
      <c r="CW129" s="2193"/>
      <c r="CX129" s="2193"/>
      <c r="CY129" s="2193"/>
      <c r="CZ129" s="2193"/>
    </row>
    <row r="130" s="131" customFormat="true" ht="15" hidden="true" customHeight="true" x14ac:dyDescent="0.2">
      <c r="A130" s="2534" t="s">
        <v>47</v>
      </c>
      <c r="B130" s="248" t="s">
        <v>42</v>
      </c>
      <c r="C130" s="254"/>
      <c r="D130" s="255"/>
      <c r="E130" s="255"/>
      <c r="F130" s="255"/>
      <c r="G130" s="256"/>
      <c r="H130" s="257"/>
      <c r="I130" s="255"/>
      <c r="J130" s="255"/>
      <c r="K130" s="255"/>
      <c r="L130" s="258"/>
      <c r="M130" s="254"/>
      <c r="N130" s="255"/>
      <c r="O130" s="255"/>
      <c r="P130" s="255"/>
      <c r="Q130" s="256"/>
      <c r="R130" s="257"/>
      <c r="S130" s="255"/>
      <c r="T130" s="255"/>
      <c r="U130" s="255"/>
      <c r="V130" s="255"/>
      <c r="W130" s="255"/>
      <c r="X130" s="255"/>
      <c r="Y130" s="255"/>
      <c r="Z130" s="255"/>
      <c r="AA130" s="255"/>
      <c r="AB130" s="258"/>
      <c r="AC130" s="258"/>
      <c r="AD130" s="258"/>
      <c r="AE130" s="258"/>
      <c r="AF130" s="258"/>
      <c r="AG130" s="258"/>
      <c r="AH130" s="258"/>
      <c r="AI130" s="258"/>
      <c r="AJ130" s="664"/>
      <c r="AK130" s="664"/>
      <c r="AL130" s="664"/>
      <c r="AM130" s="664"/>
      <c r="AN130" s="664"/>
      <c r="AO130" s="664"/>
      <c r="AP130" s="664"/>
      <c r="AQ130" s="664"/>
      <c r="AR130" s="664"/>
      <c r="AS130" s="664"/>
      <c r="AT130" s="664"/>
      <c r="AU130" s="664"/>
      <c r="AV130" s="664"/>
      <c r="AW130" s="664"/>
      <c r="AX130" s="664"/>
      <c r="AY130" s="664"/>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535"/>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0"/>
      <c r="AB131" s="263"/>
      <c r="AC131" s="263"/>
      <c r="AD131" s="263"/>
      <c r="AE131" s="263"/>
      <c r="AF131" s="263"/>
      <c r="AG131" s="263"/>
      <c r="AH131" s="263"/>
      <c r="AI131" s="263"/>
      <c r="AJ131" s="664"/>
      <c r="AK131" s="664"/>
      <c r="AL131" s="664"/>
      <c r="AM131" s="664"/>
      <c r="AN131" s="664"/>
      <c r="AO131" s="664"/>
      <c r="AP131" s="664"/>
      <c r="AQ131" s="664"/>
      <c r="AR131" s="664"/>
      <c r="AS131" s="664"/>
      <c r="AT131" s="664"/>
      <c r="AU131" s="664"/>
      <c r="AV131" s="664"/>
      <c r="AW131" s="664"/>
      <c r="AX131" s="664"/>
      <c r="AY131" s="664"/>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536"/>
      <c r="B132" s="241" t="s">
        <v>46</v>
      </c>
      <c r="C132" s="264"/>
      <c r="D132" s="265"/>
      <c r="E132" s="265"/>
      <c r="F132" s="265"/>
      <c r="G132" s="266"/>
      <c r="H132" s="267"/>
      <c r="I132" s="265"/>
      <c r="J132" s="265"/>
      <c r="K132" s="265"/>
      <c r="L132" s="268"/>
      <c r="M132" s="264"/>
      <c r="N132" s="265"/>
      <c r="O132" s="265"/>
      <c r="P132" s="265"/>
      <c r="Q132" s="266"/>
      <c r="R132" s="2037"/>
      <c r="S132" s="2038"/>
      <c r="T132" s="2038"/>
      <c r="U132" s="2038"/>
      <c r="V132" s="2038"/>
      <c r="W132" s="2038"/>
      <c r="X132" s="2038"/>
      <c r="Y132" s="2038"/>
      <c r="Z132" s="2038"/>
      <c r="AA132" s="2038"/>
      <c r="AB132" s="2079"/>
      <c r="AC132" s="2079"/>
      <c r="AD132" s="2079"/>
      <c r="AE132" s="2079"/>
      <c r="AF132" s="2079"/>
      <c r="AG132" s="2079"/>
      <c r="AH132" s="2079"/>
      <c r="AI132" s="2079"/>
      <c r="AJ132" s="664"/>
      <c r="AK132" s="664"/>
      <c r="AL132" s="664"/>
      <c r="AM132" s="664"/>
      <c r="AN132" s="664"/>
      <c r="AO132" s="664"/>
      <c r="AP132" s="664"/>
      <c r="AQ132" s="664"/>
      <c r="AR132" s="664"/>
      <c r="AS132" s="664"/>
      <c r="AT132" s="664"/>
      <c r="AU132" s="664"/>
      <c r="AV132" s="664"/>
      <c r="AW132" s="664"/>
      <c r="AX132" s="664"/>
      <c r="AY132" s="664"/>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697" customFormat="true" ht="15" customHeight="true" x14ac:dyDescent="0.2">
      <c r="A133" s="130"/>
      <c r="B133" s="188"/>
      <c r="C133" s="2543" t="s">
        <v>113</v>
      </c>
      <c r="D133" s="2544"/>
      <c r="E133" s="2544"/>
      <c r="F133" s="2544"/>
      <c r="G133" s="2545"/>
      <c r="H133" s="2829" t="s">
        <v>38</v>
      </c>
      <c r="I133" s="2830"/>
      <c r="J133" s="2830"/>
      <c r="K133" s="2830"/>
      <c r="L133" s="2831"/>
      <c r="M133" s="2832" t="s">
        <v>37</v>
      </c>
      <c r="N133" s="2830"/>
      <c r="O133" s="2830"/>
      <c r="P133" s="2830"/>
      <c r="Q133" s="2831"/>
      <c r="R133" s="2326" t="s">
        <v>137</v>
      </c>
      <c r="S133" s="2336"/>
      <c r="T133" s="2336"/>
      <c r="U133" s="2336"/>
      <c r="V133" s="2336"/>
      <c r="W133" s="2336"/>
      <c r="X133" s="2336"/>
      <c r="Y133" s="2336"/>
      <c r="Z133" s="2336"/>
      <c r="AA133" s="2336"/>
      <c r="AB133" s="2336"/>
      <c r="AC133" s="2336"/>
      <c r="AD133" s="2336"/>
      <c r="AE133" s="2336"/>
      <c r="AF133" s="2336"/>
      <c r="AG133" s="2336"/>
      <c r="AH133" s="2336"/>
      <c r="AI133" s="2337"/>
      <c r="AJ133" s="2371"/>
      <c r="AK133" s="2371"/>
      <c r="AL133" s="2371"/>
      <c r="AM133" s="2371"/>
      <c r="AN133" s="2371"/>
      <c r="AO133" s="2371"/>
      <c r="AP133" s="2371"/>
      <c r="AQ133" s="2371"/>
      <c r="AR133" s="2371"/>
      <c r="AS133" s="2371"/>
      <c r="AT133" s="2371"/>
      <c r="AU133" s="2371"/>
      <c r="AV133" s="2371"/>
      <c r="AW133" s="2371"/>
      <c r="AX133" s="2371"/>
      <c r="AY133" s="2371"/>
      <c r="AZ133" s="698"/>
      <c r="BA133" s="217" t="s">
        <v>127</v>
      </c>
      <c r="BB133" s="116" t="s">
        <v>97</v>
      </c>
      <c r="BC133" s="2613" t="s">
        <v>113</v>
      </c>
      <c r="BD133" s="2614"/>
      <c r="BE133" s="2614"/>
      <c r="BF133" s="2614"/>
      <c r="BG133" s="2615"/>
      <c r="BH133" s="2616" t="s">
        <v>38</v>
      </c>
      <c r="BI133" s="2614"/>
      <c r="BJ133" s="2614"/>
      <c r="BK133" s="2614"/>
      <c r="BL133" s="2615"/>
      <c r="BM133" s="2616" t="s">
        <v>37</v>
      </c>
      <c r="BN133" s="2614"/>
      <c r="BO133" s="2614"/>
      <c r="BP133" s="2614"/>
      <c r="BQ133" s="2617"/>
      <c r="BR133" s="2052" t="s">
        <v>137</v>
      </c>
      <c r="BS133" s="2053"/>
      <c r="BT133" s="2053"/>
      <c r="BU133" s="2053"/>
      <c r="BV133" s="2053"/>
      <c r="BW133" s="2053"/>
      <c r="BX133" s="2053"/>
      <c r="BY133" s="2054"/>
      <c r="BZ133" s="313"/>
      <c r="CA133" s="313"/>
      <c r="CB133" s="313"/>
      <c r="CC133" s="313"/>
      <c r="CD133" s="313"/>
      <c r="CE133" s="313"/>
      <c r="CF133" s="313"/>
      <c r="CG133" s="313"/>
      <c r="CH133" s="313"/>
      <c r="CI133" s="313"/>
      <c r="CJ133" s="215"/>
      <c r="CK133" s="215"/>
      <c r="CL133" s="215"/>
      <c r="CM133" s="215"/>
      <c r="CN133" s="215"/>
      <c r="CO133" s="215"/>
      <c r="CP133" s="215"/>
      <c r="CQ133" s="215"/>
      <c r="CR133" s="215"/>
      <c r="CS133" s="215"/>
      <c r="CT133" s="215"/>
      <c r="CU133" s="215"/>
      <c r="CV133" s="215"/>
      <c r="CW133" s="215"/>
      <c r="CX133" s="215"/>
      <c r="CY133" s="215"/>
      <c r="CZ133" s="215"/>
    </row>
    <row r="134" s="697" customFormat="true" ht="24" x14ac:dyDescent="0.2">
      <c r="A134" s="189" t="s">
        <v>68</v>
      </c>
      <c r="B134" s="246"/>
      <c r="C134" s="282" t="s">
        <v>0</v>
      </c>
      <c r="D134" s="283" t="s">
        <v>1</v>
      </c>
      <c r="E134" s="283" t="s">
        <v>2</v>
      </c>
      <c r="F134" s="283" t="s">
        <v>3</v>
      </c>
      <c r="G134" s="284" t="s">
        <v>4</v>
      </c>
      <c r="H134" s="1811" t="s">
        <v>0</v>
      </c>
      <c r="I134" s="1779" t="s">
        <v>1</v>
      </c>
      <c r="J134" s="1779" t="s">
        <v>2</v>
      </c>
      <c r="K134" s="1779" t="s">
        <v>3</v>
      </c>
      <c r="L134" s="1780" t="s">
        <v>4</v>
      </c>
      <c r="M134" s="1801" t="s">
        <v>0</v>
      </c>
      <c r="N134" s="1779" t="s">
        <v>1</v>
      </c>
      <c r="O134" s="1779" t="s">
        <v>2</v>
      </c>
      <c r="P134" s="1779" t="s">
        <v>3</v>
      </c>
      <c r="Q134" s="1823" t="s">
        <v>4</v>
      </c>
      <c r="R134" s="1811" t="s">
        <v>317</v>
      </c>
      <c r="S134" s="1779" t="s">
        <v>318</v>
      </c>
      <c r="T134" s="1779" t="s">
        <v>319</v>
      </c>
      <c r="U134" s="1779" t="s">
        <v>320</v>
      </c>
      <c r="V134" s="1779" t="s">
        <v>321</v>
      </c>
      <c r="W134" s="1779" t="s">
        <v>322</v>
      </c>
      <c r="X134" s="1779" t="s">
        <v>323</v>
      </c>
      <c r="Y134" s="1779" t="s">
        <v>324</v>
      </c>
      <c r="Z134" s="1779" t="s">
        <v>325</v>
      </c>
      <c r="AA134" s="1779" t="s">
        <v>326</v>
      </c>
      <c r="AB134" s="1779" t="s">
        <v>231</v>
      </c>
      <c r="AC134" s="1779" t="s">
        <v>327</v>
      </c>
      <c r="AD134" s="1779" t="s">
        <v>328</v>
      </c>
      <c r="AE134" s="1779" t="s">
        <v>329</v>
      </c>
      <c r="AF134" s="1779" t="s">
        <v>330</v>
      </c>
      <c r="AG134" s="1779" t="s">
        <v>331</v>
      </c>
      <c r="AH134" s="1779" t="s">
        <v>332</v>
      </c>
      <c r="AI134" s="1781" t="s">
        <v>333</v>
      </c>
      <c r="AJ134" s="2371"/>
      <c r="AK134" s="2371"/>
      <c r="AL134" s="2371"/>
      <c r="AM134" s="2371"/>
      <c r="AN134" s="2371"/>
      <c r="AO134" s="2371"/>
      <c r="AP134" s="2371"/>
      <c r="AQ134" s="2371"/>
      <c r="AR134" s="2371"/>
      <c r="AS134" s="2371"/>
      <c r="AT134" s="2371"/>
      <c r="AU134" s="2371"/>
      <c r="AV134" s="2371"/>
      <c r="AW134" s="2371"/>
      <c r="AX134" s="2371"/>
      <c r="AY134" s="2371"/>
      <c r="AZ134" s="698"/>
      <c r="BA134" s="200" t="s">
        <v>115</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317</v>
      </c>
      <c r="BS134" s="174" t="s">
        <v>318</v>
      </c>
      <c r="BT134" s="174" t="s">
        <v>319</v>
      </c>
      <c r="BU134" s="174" t="s">
        <v>320</v>
      </c>
      <c r="BV134" s="174" t="s">
        <v>321</v>
      </c>
      <c r="BW134" s="174" t="s">
        <v>322</v>
      </c>
      <c r="BX134" s="174" t="s">
        <v>323</v>
      </c>
      <c r="BY134" s="175" t="s">
        <v>324</v>
      </c>
      <c r="BZ134" s="175" t="s">
        <v>325</v>
      </c>
      <c r="CA134" s="175" t="s">
        <v>326</v>
      </c>
      <c r="CB134" s="175" t="s">
        <v>231</v>
      </c>
      <c r="CC134" s="175" t="s">
        <v>327</v>
      </c>
      <c r="CD134" s="175" t="s">
        <v>328</v>
      </c>
      <c r="CE134" s="175" t="s">
        <v>329</v>
      </c>
      <c r="CF134" s="175" t="s">
        <v>330</v>
      </c>
      <c r="CG134" s="175" t="s">
        <v>331</v>
      </c>
      <c r="CH134" s="175" t="s">
        <v>332</v>
      </c>
      <c r="CI134" s="175" t="s">
        <v>333</v>
      </c>
      <c r="CJ134" s="2197"/>
      <c r="CK134" s="2197"/>
      <c r="CL134" s="2197"/>
      <c r="CM134" s="2197"/>
      <c r="CN134" s="2197"/>
      <c r="CO134" s="2197"/>
      <c r="CP134" s="2197"/>
      <c r="CQ134" s="2197"/>
      <c r="CR134" s="2197"/>
      <c r="CS134" s="2197"/>
      <c r="CT134" s="2197"/>
      <c r="CU134" s="2197"/>
      <c r="CV134" s="2197"/>
      <c r="CW134" s="2197"/>
      <c r="CX134" s="2197"/>
      <c r="CY134" s="2197"/>
      <c r="CZ134" s="2197"/>
    </row>
    <row r="135" s="697" customFormat="true" ht="15" customHeight="true" x14ac:dyDescent="0.2">
      <c r="A135" s="2839" t="s">
        <v>45</v>
      </c>
      <c r="B135" s="2011" t="s">
        <v>44</v>
      </c>
      <c r="C135" s="1916">
        <v>4.5862936133771466E-2</v>
      </c>
      <c r="D135" s="1917">
        <v>1.8668546671934614</v>
      </c>
      <c r="E135" s="1917">
        <v>2.57276807552029</v>
      </c>
      <c r="F135" s="1917">
        <v>6.1825298437028771</v>
      </c>
      <c r="G135" s="1918">
        <v>15.14468561958906</v>
      </c>
      <c r="H135" s="1919">
        <v>2.5889050843985211</v>
      </c>
      <c r="I135" s="1917">
        <v>2.7880638716335646</v>
      </c>
      <c r="J135" s="1917">
        <v>5.8364775354473357</v>
      </c>
      <c r="K135" s="1917">
        <v>7.360186308702926</v>
      </c>
      <c r="L135" s="1920">
        <v>19.412933196716825</v>
      </c>
      <c r="M135" s="1921">
        <v>0</v>
      </c>
      <c r="N135" s="1917">
        <v>1.3940431861365531E-2</v>
      </c>
      <c r="O135" s="1917">
        <v>0.36952326522785006</v>
      </c>
      <c r="P135" s="1917">
        <v>1.0951322687699245</v>
      </c>
      <c r="Q135" s="1918">
        <v>2.2564277591388944</v>
      </c>
      <c r="R135" s="1919">
        <v>0.94835151102345794</v>
      </c>
      <c r="S135" s="1917">
        <v>2.7028283061348959</v>
      </c>
      <c r="T135" s="1917">
        <v>2.035352998443801</v>
      </c>
      <c r="U135" s="1917">
        <v>11.510684259655561</v>
      </c>
      <c r="V135" s="1917">
        <v>6.1167562779744351</v>
      </c>
      <c r="W135" s="1917">
        <v>3.1904703073047984</v>
      </c>
      <c r="X135" s="1917">
        <v>1.5880995907152455</v>
      </c>
      <c r="Y135" s="1917">
        <v>0.11990076183591586</v>
      </c>
      <c r="Z135" s="1917">
        <v>3.5146284268620218</v>
      </c>
      <c r="AA135" s="1917">
        <v>6.7052253450649006</v>
      </c>
      <c r="AB135" s="1917">
        <v>7.2096398278574974</v>
      </c>
      <c r="AC135" s="1917">
        <v>5.0607845136659062</v>
      </c>
      <c r="AD135" s="1917">
        <v>4.1707857039642384</v>
      </c>
      <c r="AE135" s="1917">
        <v>5.5753476645591986</v>
      </c>
      <c r="AF135" s="1917">
        <v>9.5401712094094435</v>
      </c>
      <c r="AG135" s="1917">
        <v>3.1143667072416874</v>
      </c>
      <c r="AH135" s="1917">
        <v>5.9708746560375836</v>
      </c>
      <c r="AI135" s="2353">
        <v>0.96263696510928598</v>
      </c>
      <c r="AJ135" s="2371"/>
      <c r="AK135" s="2371"/>
      <c r="AL135" s="2371"/>
      <c r="AM135" s="2371"/>
      <c r="AN135" s="2371"/>
      <c r="AO135" s="2371"/>
      <c r="AP135" s="2371"/>
      <c r="AQ135" s="2371"/>
      <c r="AR135" s="2371"/>
      <c r="AS135" s="2371"/>
      <c r="AT135" s="2371"/>
      <c r="AU135" s="2371"/>
      <c r="AV135" s="2371"/>
      <c r="AW135" s="2371"/>
      <c r="AX135" s="2371"/>
      <c r="AY135" s="2371"/>
      <c r="AZ135" s="698"/>
      <c r="BA135" s="2618" t="s">
        <v>45</v>
      </c>
      <c r="BB135" s="158" t="s">
        <v>44</v>
      </c>
      <c r="BC135" s="1206" t="s">
        <v>35</v>
      </c>
      <c r="BD135" s="1226" t="s">
        <v>35</v>
      </c>
      <c r="BE135" s="1226" t="s">
        <v>35</v>
      </c>
      <c r="BF135" s="1226" t="s">
        <v>35</v>
      </c>
      <c r="BG135" s="1247" t="s">
        <v>35</v>
      </c>
      <c r="BH135" s="1268" t="s">
        <v>35</v>
      </c>
      <c r="BI135" s="1226" t="s">
        <v>35</v>
      </c>
      <c r="BJ135" s="1226" t="s">
        <v>35</v>
      </c>
      <c r="BK135" s="1226" t="s">
        <v>35</v>
      </c>
      <c r="BL135" s="1247" t="s">
        <v>35</v>
      </c>
      <c r="BM135" s="1268" t="s">
        <v>35</v>
      </c>
      <c r="BN135" s="1226" t="s">
        <v>35</v>
      </c>
      <c r="BO135" s="1226" t="s">
        <v>35</v>
      </c>
      <c r="BP135" s="1226" t="s">
        <v>35</v>
      </c>
      <c r="BQ135" s="1247" t="s">
        <v>35</v>
      </c>
      <c r="BR135" s="1268" t="s">
        <v>35</v>
      </c>
      <c r="BS135" s="1226" t="s">
        <v>35</v>
      </c>
      <c r="BT135" s="1226" t="s">
        <v>35</v>
      </c>
      <c r="BU135" s="1226" t="s">
        <v>35</v>
      </c>
      <c r="BV135" s="1226" t="s">
        <v>35</v>
      </c>
      <c r="BW135" s="1226" t="s">
        <v>35</v>
      </c>
      <c r="BX135" s="1226" t="s">
        <v>35</v>
      </c>
      <c r="BY135" s="1286" t="s">
        <v>35</v>
      </c>
      <c r="BZ135" s="1286" t="s">
        <v>35</v>
      </c>
      <c r="CA135" s="1286" t="s">
        <v>35</v>
      </c>
      <c r="CB135" s="1286" t="s">
        <v>35</v>
      </c>
      <c r="CC135" s="1286" t="s">
        <v>35</v>
      </c>
      <c r="CD135" s="1286" t="s">
        <v>35</v>
      </c>
      <c r="CE135" s="1286" t="s">
        <v>35</v>
      </c>
      <c r="CF135" s="1286" t="s">
        <v>35</v>
      </c>
      <c r="CG135" s="1286" t="s">
        <v>35</v>
      </c>
      <c r="CH135" s="1286" t="s">
        <v>35</v>
      </c>
      <c r="CI135" s="1286" t="s">
        <v>35</v>
      </c>
      <c r="CJ135" s="2199"/>
      <c r="CK135" s="2199"/>
      <c r="CL135" s="2199"/>
      <c r="CM135" s="2199"/>
      <c r="CN135" s="2199"/>
      <c r="CO135" s="2199"/>
      <c r="CP135" s="2199"/>
      <c r="CQ135" s="2199"/>
      <c r="CR135" s="2199"/>
      <c r="CS135" s="2199"/>
      <c r="CT135" s="2199"/>
      <c r="CU135" s="2199"/>
      <c r="CV135" s="2199"/>
      <c r="CW135" s="2199"/>
      <c r="CX135" s="2199"/>
      <c r="CY135" s="2199"/>
      <c r="CZ135" s="2199"/>
    </row>
    <row r="136" s="697" customFormat="true" ht="15" customHeight="true" x14ac:dyDescent="0.2">
      <c r="A136" s="2840"/>
      <c r="B136" s="2012" t="s">
        <v>43</v>
      </c>
      <c r="C136" s="1922">
        <v>4.3736484935084823</v>
      </c>
      <c r="D136" s="1923">
        <v>15.363731280707055</v>
      </c>
      <c r="E136" s="1923">
        <v>43.10942061006061</v>
      </c>
      <c r="F136" s="1923">
        <v>65.904148450715752</v>
      </c>
      <c r="G136" s="1924">
        <v>71.992309069287657</v>
      </c>
      <c r="H136" s="1925">
        <v>26.434294777354296</v>
      </c>
      <c r="I136" s="1923">
        <v>48.565790517498243</v>
      </c>
      <c r="J136" s="1923">
        <v>64.0589626704203</v>
      </c>
      <c r="K136" s="1923">
        <v>73.579694462521957</v>
      </c>
      <c r="L136" s="1926">
        <v>69.920252952034019</v>
      </c>
      <c r="M136" s="1927">
        <v>1.4568889158956861</v>
      </c>
      <c r="N136" s="1923">
        <v>2.2621738651045908</v>
      </c>
      <c r="O136" s="1923">
        <v>9.8134769011816552</v>
      </c>
      <c r="P136" s="1923">
        <v>11.098709713277859</v>
      </c>
      <c r="Q136" s="1924">
        <v>27.740290842399347</v>
      </c>
      <c r="R136" s="1925">
        <v>33.474964897946535</v>
      </c>
      <c r="S136" s="1923">
        <v>39.045245670690292</v>
      </c>
      <c r="T136" s="1923">
        <v>11.795298685769579</v>
      </c>
      <c r="U136" s="1923">
        <v>44.37175981417645</v>
      </c>
      <c r="V136" s="1923">
        <v>18.348829153140482</v>
      </c>
      <c r="W136" s="1923">
        <v>27.392662065957307</v>
      </c>
      <c r="X136" s="1923">
        <v>16.233892990463477</v>
      </c>
      <c r="Y136" s="1923">
        <v>8.0704966368276949</v>
      </c>
      <c r="Z136" s="1923">
        <v>40.057960642125927</v>
      </c>
      <c r="AA136" s="1923">
        <v>18.496893616334859</v>
      </c>
      <c r="AB136" s="1923">
        <v>67.645053662640009</v>
      </c>
      <c r="AC136" s="1923">
        <v>29.25572652761889</v>
      </c>
      <c r="AD136" s="1923">
        <v>27.783899585215231</v>
      </c>
      <c r="AE136" s="1923">
        <v>38.844043855786758</v>
      </c>
      <c r="AF136" s="1923">
        <v>4.3657759284530497</v>
      </c>
      <c r="AG136" s="1923">
        <v>29.811498738719461</v>
      </c>
      <c r="AH136" s="1923">
        <v>24.662974271804121</v>
      </c>
      <c r="AI136" s="2354">
        <v>47.362820850699073</v>
      </c>
      <c r="AJ136" s="2371"/>
      <c r="AK136" s="2371"/>
      <c r="AL136" s="2371"/>
      <c r="AM136" s="2371"/>
      <c r="AN136" s="2371"/>
      <c r="AO136" s="2371"/>
      <c r="AP136" s="2371"/>
      <c r="AQ136" s="2371"/>
      <c r="AR136" s="2371"/>
      <c r="AS136" s="2371"/>
      <c r="AT136" s="2371"/>
      <c r="AU136" s="2371"/>
      <c r="AV136" s="2371"/>
      <c r="AW136" s="2371"/>
      <c r="AX136" s="2371"/>
      <c r="AY136" s="2371"/>
      <c r="AZ136" s="698"/>
      <c r="BA136" s="2573"/>
      <c r="BB136" s="159" t="s">
        <v>43</v>
      </c>
      <c r="BC136" s="1207" t="s">
        <v>35</v>
      </c>
      <c r="BD136" s="1227" t="s">
        <v>35</v>
      </c>
      <c r="BE136" s="1227" t="s">
        <v>35</v>
      </c>
      <c r="BF136" s="1227" t="s">
        <v>35</v>
      </c>
      <c r="BG136" s="1248" t="s">
        <v>35</v>
      </c>
      <c r="BH136" s="1269" t="s">
        <v>35</v>
      </c>
      <c r="BI136" s="1227" t="s">
        <v>35</v>
      </c>
      <c r="BJ136" s="1227" t="s">
        <v>35</v>
      </c>
      <c r="BK136" s="1227" t="s">
        <v>35</v>
      </c>
      <c r="BL136" s="1248" t="s">
        <v>35</v>
      </c>
      <c r="BM136" s="1269" t="s">
        <v>35</v>
      </c>
      <c r="BN136" s="1227" t="s">
        <v>35</v>
      </c>
      <c r="BO136" s="1227" t="s">
        <v>35</v>
      </c>
      <c r="BP136" s="1227" t="s">
        <v>35</v>
      </c>
      <c r="BQ136" s="1248" t="s">
        <v>35</v>
      </c>
      <c r="BR136" s="1269" t="s">
        <v>35</v>
      </c>
      <c r="BS136" s="1227" t="s">
        <v>35</v>
      </c>
      <c r="BT136" s="1227" t="s">
        <v>35</v>
      </c>
      <c r="BU136" s="1227" t="s">
        <v>35</v>
      </c>
      <c r="BV136" s="1227" t="s">
        <v>35</v>
      </c>
      <c r="BW136" s="1227" t="s">
        <v>35</v>
      </c>
      <c r="BX136" s="1227" t="s">
        <v>35</v>
      </c>
      <c r="BY136" s="1287" t="s">
        <v>35</v>
      </c>
      <c r="BZ136" s="1287" t="s">
        <v>35</v>
      </c>
      <c r="CA136" s="1287" t="s">
        <v>35</v>
      </c>
      <c r="CB136" s="1287" t="s">
        <v>35</v>
      </c>
      <c r="CC136" s="1287" t="s">
        <v>35</v>
      </c>
      <c r="CD136" s="1287" t="s">
        <v>35</v>
      </c>
      <c r="CE136" s="1287" t="s">
        <v>35</v>
      </c>
      <c r="CF136" s="1287" t="s">
        <v>35</v>
      </c>
      <c r="CG136" s="1287" t="s">
        <v>35</v>
      </c>
      <c r="CH136" s="1287" t="s">
        <v>35</v>
      </c>
      <c r="CI136" s="1287" t="s">
        <v>35</v>
      </c>
      <c r="CJ136" s="2201"/>
      <c r="CK136" s="2201"/>
      <c r="CL136" s="2201"/>
      <c r="CM136" s="2201"/>
      <c r="CN136" s="2201"/>
      <c r="CO136" s="2201"/>
      <c r="CP136" s="2201"/>
      <c r="CQ136" s="2201"/>
      <c r="CR136" s="2201"/>
      <c r="CS136" s="2201"/>
      <c r="CT136" s="2201"/>
      <c r="CU136" s="2201"/>
      <c r="CV136" s="2201"/>
      <c r="CW136" s="2201"/>
      <c r="CX136" s="2201"/>
      <c r="CY136" s="2201"/>
      <c r="CZ136" s="2201"/>
    </row>
    <row r="137" s="697" customFormat="true" ht="15" customHeight="true" x14ac:dyDescent="0.2">
      <c r="A137" s="2840"/>
      <c r="B137" s="2012" t="s">
        <v>42</v>
      </c>
      <c r="C137" s="1922">
        <v>16.098820319145439</v>
      </c>
      <c r="D137" s="1923">
        <v>24.661054549977891</v>
      </c>
      <c r="E137" s="1923">
        <v>31.873178915816407</v>
      </c>
      <c r="F137" s="1923">
        <v>22.387069139838196</v>
      </c>
      <c r="G137" s="1924">
        <v>12.047078786866482</v>
      </c>
      <c r="H137" s="1925">
        <v>32.309249057511586</v>
      </c>
      <c r="I137" s="1923">
        <v>32.321824263469274</v>
      </c>
      <c r="J137" s="1923">
        <v>24.723962154023642</v>
      </c>
      <c r="K137" s="1923">
        <v>16.485095079939267</v>
      </c>
      <c r="L137" s="1926">
        <v>10.213029374706304</v>
      </c>
      <c r="M137" s="1927">
        <v>7.2385784509016435</v>
      </c>
      <c r="N137" s="1923">
        <v>19.135614997716655</v>
      </c>
      <c r="O137" s="1923">
        <v>18.300077364733664</v>
      </c>
      <c r="P137" s="1923">
        <v>20.700118558897181</v>
      </c>
      <c r="Q137" s="1924">
        <v>25.3517912026673</v>
      </c>
      <c r="R137" s="1925">
        <v>32.858667643743402</v>
      </c>
      <c r="S137" s="1923">
        <v>10.350168574114342</v>
      </c>
      <c r="T137" s="1923">
        <v>57.869926914261136</v>
      </c>
      <c r="U137" s="1923">
        <v>16.899783907609955</v>
      </c>
      <c r="V137" s="1923">
        <v>27.000256388675531</v>
      </c>
      <c r="W137" s="1923">
        <v>22.535388795831512</v>
      </c>
      <c r="X137" s="1923">
        <v>13.808665089881142</v>
      </c>
      <c r="Y137" s="1923">
        <v>6.1539348591794303</v>
      </c>
      <c r="Z137" s="1923">
        <v>35.085779671185577</v>
      </c>
      <c r="AA137" s="1923">
        <v>7.6475716573869912</v>
      </c>
      <c r="AB137" s="1923">
        <v>21.351576232804444</v>
      </c>
      <c r="AC137" s="1923">
        <v>16.525603587877473</v>
      </c>
      <c r="AD137" s="1923">
        <v>17.817487986375458</v>
      </c>
      <c r="AE137" s="1923">
        <v>14.169508696836864</v>
      </c>
      <c r="AF137" s="1923">
        <v>46.358261697856953</v>
      </c>
      <c r="AG137" s="1923">
        <v>12.43418174266044</v>
      </c>
      <c r="AH137" s="1923">
        <v>28.504359929075378</v>
      </c>
      <c r="AI137" s="2354">
        <v>25.357886724707718</v>
      </c>
      <c r="AJ137" s="2371"/>
      <c r="AK137" s="2371"/>
      <c r="AL137" s="2371"/>
      <c r="AM137" s="2371"/>
      <c r="AN137" s="2371"/>
      <c r="AO137" s="2371"/>
      <c r="AP137" s="2371"/>
      <c r="AQ137" s="2371"/>
      <c r="AR137" s="2371"/>
      <c r="AS137" s="2371"/>
      <c r="AT137" s="2371"/>
      <c r="AU137" s="2371"/>
      <c r="AV137" s="2371"/>
      <c r="AW137" s="2371"/>
      <c r="AX137" s="2371"/>
      <c r="AY137" s="2371"/>
      <c r="AZ137" s="698"/>
      <c r="BA137" s="2573"/>
      <c r="BB137" s="159" t="s">
        <v>42</v>
      </c>
      <c r="BC137" s="1207" t="s">
        <v>35</v>
      </c>
      <c r="BD137" s="1227" t="s">
        <v>35</v>
      </c>
      <c r="BE137" s="1227" t="s">
        <v>35</v>
      </c>
      <c r="BF137" s="1227" t="s">
        <v>35</v>
      </c>
      <c r="BG137" s="1248" t="s">
        <v>35</v>
      </c>
      <c r="BH137" s="1269" t="s">
        <v>35</v>
      </c>
      <c r="BI137" s="1227" t="s">
        <v>35</v>
      </c>
      <c r="BJ137" s="1227" t="s">
        <v>35</v>
      </c>
      <c r="BK137" s="1227" t="s">
        <v>35</v>
      </c>
      <c r="BL137" s="1248" t="s">
        <v>35</v>
      </c>
      <c r="BM137" s="1269" t="s">
        <v>35</v>
      </c>
      <c r="BN137" s="1227" t="s">
        <v>35</v>
      </c>
      <c r="BO137" s="1227" t="s">
        <v>35</v>
      </c>
      <c r="BP137" s="1227" t="s">
        <v>35</v>
      </c>
      <c r="BQ137" s="1248" t="s">
        <v>35</v>
      </c>
      <c r="BR137" s="1269" t="s">
        <v>35</v>
      </c>
      <c r="BS137" s="1227" t="s">
        <v>35</v>
      </c>
      <c r="BT137" s="1227" t="s">
        <v>35</v>
      </c>
      <c r="BU137" s="1227" t="s">
        <v>35</v>
      </c>
      <c r="BV137" s="1227" t="s">
        <v>35</v>
      </c>
      <c r="BW137" s="1227" t="s">
        <v>35</v>
      </c>
      <c r="BX137" s="1227" t="s">
        <v>35</v>
      </c>
      <c r="BY137" s="1287" t="s">
        <v>35</v>
      </c>
      <c r="BZ137" s="1287" t="s">
        <v>35</v>
      </c>
      <c r="CA137" s="1287" t="s">
        <v>35</v>
      </c>
      <c r="CB137" s="1287" t="s">
        <v>35</v>
      </c>
      <c r="CC137" s="1287" t="s">
        <v>35</v>
      </c>
      <c r="CD137" s="1287" t="s">
        <v>35</v>
      </c>
      <c r="CE137" s="1287" t="s">
        <v>35</v>
      </c>
      <c r="CF137" s="1287" t="s">
        <v>35</v>
      </c>
      <c r="CG137" s="1287" t="s">
        <v>35</v>
      </c>
      <c r="CH137" s="1287" t="s">
        <v>35</v>
      </c>
      <c r="CI137" s="1287" t="s">
        <v>35</v>
      </c>
      <c r="CJ137" s="2201"/>
      <c r="CK137" s="2201"/>
      <c r="CL137" s="2201"/>
      <c r="CM137" s="2201"/>
      <c r="CN137" s="2201"/>
      <c r="CO137" s="2201"/>
      <c r="CP137" s="2201"/>
      <c r="CQ137" s="2201"/>
      <c r="CR137" s="2201"/>
      <c r="CS137" s="2201"/>
      <c r="CT137" s="2201"/>
      <c r="CU137" s="2201"/>
      <c r="CV137" s="2201"/>
      <c r="CW137" s="2201"/>
      <c r="CX137" s="2201"/>
      <c r="CY137" s="2201"/>
      <c r="CZ137" s="2201"/>
    </row>
    <row r="138" s="697" customFormat="true" ht="15" customHeight="true" x14ac:dyDescent="0.2">
      <c r="A138" s="2840"/>
      <c r="B138" s="2012" t="s">
        <v>41</v>
      </c>
      <c r="C138" s="1922">
        <v>7.847979320709654</v>
      </c>
      <c r="D138" s="1923">
        <v>9.9399242562889576</v>
      </c>
      <c r="E138" s="1923">
        <v>7.888140933343105</v>
      </c>
      <c r="F138" s="1923">
        <v>3.3693436645029626</v>
      </c>
      <c r="G138" s="1924">
        <v>0.76046701089317148</v>
      </c>
      <c r="H138" s="1925">
        <v>12.093915549248846</v>
      </c>
      <c r="I138" s="1923">
        <v>6.8144445467238519</v>
      </c>
      <c r="J138" s="1923">
        <v>3.0667799630909225</v>
      </c>
      <c r="K138" s="1923">
        <v>2.1884487560485235</v>
      </c>
      <c r="L138" s="1926">
        <v>0.43884895218774006</v>
      </c>
      <c r="M138" s="1927">
        <v>4.9735113154016668</v>
      </c>
      <c r="N138" s="1923">
        <v>8.4597037031740676</v>
      </c>
      <c r="O138" s="1923">
        <v>9.1737612255999572</v>
      </c>
      <c r="P138" s="1923">
        <v>7.715664512562002</v>
      </c>
      <c r="Q138" s="1924">
        <v>8.9116765095959636</v>
      </c>
      <c r="R138" s="1925">
        <v>1.6705961075477425</v>
      </c>
      <c r="S138" s="1923">
        <v>3.4629887005992197</v>
      </c>
      <c r="T138" s="1923">
        <v>13.477905269820617</v>
      </c>
      <c r="U138" s="1923">
        <v>24.684157535563074</v>
      </c>
      <c r="V138" s="1923">
        <v>9.1239407297863746</v>
      </c>
      <c r="W138" s="1923">
        <v>6.3661354587058714</v>
      </c>
      <c r="X138" s="1923">
        <v>1.8127650680696046</v>
      </c>
      <c r="Y138" s="1923">
        <v>0.50258802335450981</v>
      </c>
      <c r="Z138" s="1923">
        <v>15.883194095479283</v>
      </c>
      <c r="AA138" s="1923">
        <v>4.8707987748817603</v>
      </c>
      <c r="AB138" s="1923">
        <v>1.4282236822327237</v>
      </c>
      <c r="AC138" s="1923">
        <v>6.5101714496849015</v>
      </c>
      <c r="AD138" s="1923">
        <v>25.55401080873057</v>
      </c>
      <c r="AE138" s="1923">
        <v>8.7516039797894223</v>
      </c>
      <c r="AF138" s="1923">
        <v>24.768687489535758</v>
      </c>
      <c r="AG138" s="1923">
        <v>0.88183318030948388</v>
      </c>
      <c r="AH138" s="1923">
        <v>4.1988480178224288</v>
      </c>
      <c r="AI138" s="2354">
        <v>11.988692857019259</v>
      </c>
      <c r="AJ138" s="2371"/>
      <c r="AK138" s="2371"/>
      <c r="AL138" s="2371"/>
      <c r="AM138" s="2371"/>
      <c r="AN138" s="2371"/>
      <c r="AO138" s="2371"/>
      <c r="AP138" s="2371"/>
      <c r="AQ138" s="2371"/>
      <c r="AR138" s="2371"/>
      <c r="AS138" s="2371"/>
      <c r="AT138" s="2371"/>
      <c r="AU138" s="2371"/>
      <c r="AV138" s="2371"/>
      <c r="AW138" s="2371"/>
      <c r="AX138" s="2371"/>
      <c r="AY138" s="2371"/>
      <c r="AZ138" s="698"/>
      <c r="BA138" s="2573"/>
      <c r="BB138" s="159" t="s">
        <v>41</v>
      </c>
      <c r="BC138" s="1207" t="s">
        <v>35</v>
      </c>
      <c r="BD138" s="1227" t="s">
        <v>35</v>
      </c>
      <c r="BE138" s="1227" t="s">
        <v>35</v>
      </c>
      <c r="BF138" s="1227" t="s">
        <v>35</v>
      </c>
      <c r="BG138" s="1248" t="s">
        <v>35</v>
      </c>
      <c r="BH138" s="1269" t="s">
        <v>35</v>
      </c>
      <c r="BI138" s="1227" t="s">
        <v>35</v>
      </c>
      <c r="BJ138" s="1227" t="s">
        <v>35</v>
      </c>
      <c r="BK138" s="1227" t="s">
        <v>35</v>
      </c>
      <c r="BL138" s="1248" t="s">
        <v>35</v>
      </c>
      <c r="BM138" s="1269" t="s">
        <v>35</v>
      </c>
      <c r="BN138" s="1227" t="s">
        <v>35</v>
      </c>
      <c r="BO138" s="1227" t="s">
        <v>35</v>
      </c>
      <c r="BP138" s="1227" t="s">
        <v>35</v>
      </c>
      <c r="BQ138" s="1248" t="s">
        <v>35</v>
      </c>
      <c r="BR138" s="1269" t="s">
        <v>35</v>
      </c>
      <c r="BS138" s="1227" t="s">
        <v>35</v>
      </c>
      <c r="BT138" s="1227" t="s">
        <v>35</v>
      </c>
      <c r="BU138" s="1227" t="s">
        <v>35</v>
      </c>
      <c r="BV138" s="1227" t="s">
        <v>35</v>
      </c>
      <c r="BW138" s="1227" t="s">
        <v>35</v>
      </c>
      <c r="BX138" s="1227" t="s">
        <v>35</v>
      </c>
      <c r="BY138" s="1287" t="s">
        <v>35</v>
      </c>
      <c r="BZ138" s="1287" t="s">
        <v>35</v>
      </c>
      <c r="CA138" s="1287" t="s">
        <v>35</v>
      </c>
      <c r="CB138" s="1287" t="s">
        <v>35</v>
      </c>
      <c r="CC138" s="1287" t="s">
        <v>35</v>
      </c>
      <c r="CD138" s="1287" t="s">
        <v>35</v>
      </c>
      <c r="CE138" s="1287" t="s">
        <v>35</v>
      </c>
      <c r="CF138" s="1287" t="s">
        <v>35</v>
      </c>
      <c r="CG138" s="1287" t="s">
        <v>35</v>
      </c>
      <c r="CH138" s="1287" t="s">
        <v>35</v>
      </c>
      <c r="CI138" s="1287" t="s">
        <v>35</v>
      </c>
      <c r="CJ138" s="2201"/>
      <c r="CK138" s="2201"/>
      <c r="CL138" s="2201"/>
      <c r="CM138" s="2201"/>
      <c r="CN138" s="2201"/>
      <c r="CO138" s="2201"/>
      <c r="CP138" s="2201"/>
      <c r="CQ138" s="2201"/>
      <c r="CR138" s="2201"/>
      <c r="CS138" s="2201"/>
      <c r="CT138" s="2201"/>
      <c r="CU138" s="2201"/>
      <c r="CV138" s="2201"/>
      <c r="CW138" s="2201"/>
      <c r="CX138" s="2201"/>
      <c r="CY138" s="2201"/>
      <c r="CZ138" s="2201"/>
    </row>
    <row r="139" s="697" customFormat="true" ht="15" customHeight="true" x14ac:dyDescent="0.2">
      <c r="A139" s="2840"/>
      <c r="B139" s="2012" t="s">
        <v>19</v>
      </c>
      <c r="C139" s="1922">
        <v>71.633688930502416</v>
      </c>
      <c r="D139" s="1923">
        <v>48.168435245832718</v>
      </c>
      <c r="E139" s="1923">
        <v>14.556491465259272</v>
      </c>
      <c r="F139" s="1923">
        <v>2.1569089012402927</v>
      </c>
      <c r="G139" s="1924">
        <v>5.5459513363646254E-2</v>
      </c>
      <c r="H139" s="1925">
        <v>26.57363553148636</v>
      </c>
      <c r="I139" s="1923">
        <v>9.5098768006747676</v>
      </c>
      <c r="J139" s="1923">
        <v>2.3138176770178829</v>
      </c>
      <c r="K139" s="1923">
        <v>0.38657539278732422</v>
      </c>
      <c r="L139" s="1926">
        <v>1.4935524355312122E-2</v>
      </c>
      <c r="M139" s="1927">
        <v>86.331021317801074</v>
      </c>
      <c r="N139" s="1923">
        <v>70.128567002143242</v>
      </c>
      <c r="O139" s="1923">
        <v>62.343161243256873</v>
      </c>
      <c r="P139" s="1923">
        <v>59.390374946493118</v>
      </c>
      <c r="Q139" s="1924">
        <v>35.739813686198701</v>
      </c>
      <c r="R139" s="1925">
        <v>31.047419839738716</v>
      </c>
      <c r="S139" s="1923">
        <v>44.438768748461108</v>
      </c>
      <c r="T139" s="1923">
        <v>14.821516131704863</v>
      </c>
      <c r="U139" s="1923">
        <v>2.5336144829948433</v>
      </c>
      <c r="V139" s="1923">
        <v>39.410217450423026</v>
      </c>
      <c r="W139" s="1923">
        <v>40.515343372200242</v>
      </c>
      <c r="X139" s="1923">
        <v>66.556577260870569</v>
      </c>
      <c r="Y139" s="1923">
        <v>85.153079718802346</v>
      </c>
      <c r="Z139" s="1923">
        <v>5.4584371643473677</v>
      </c>
      <c r="AA139" s="1923">
        <v>62.279510606331598</v>
      </c>
      <c r="AB139" s="1923">
        <v>2.3655065944657361</v>
      </c>
      <c r="AC139" s="1923">
        <v>42.647713921152892</v>
      </c>
      <c r="AD139" s="1923">
        <v>24.673815915714556</v>
      </c>
      <c r="AE139" s="1923">
        <v>32.659495803027582</v>
      </c>
      <c r="AF139" s="1923">
        <v>14.967103674744864</v>
      </c>
      <c r="AG139" s="1923">
        <v>53.758119631068894</v>
      </c>
      <c r="AH139" s="1923">
        <v>36.662943125260227</v>
      </c>
      <c r="AI139" s="2354">
        <v>14.32796260246471</v>
      </c>
      <c r="AJ139" s="2371"/>
      <c r="AK139" s="2371"/>
      <c r="AL139" s="2371"/>
      <c r="AM139" s="2371"/>
      <c r="AN139" s="2371"/>
      <c r="AO139" s="2371"/>
      <c r="AP139" s="2371"/>
      <c r="AQ139" s="2371"/>
      <c r="AR139" s="2371"/>
      <c r="AS139" s="2371"/>
      <c r="AT139" s="2371"/>
      <c r="AU139" s="2371"/>
      <c r="AV139" s="2371"/>
      <c r="AW139" s="2371"/>
      <c r="AX139" s="2371"/>
      <c r="AY139" s="2371"/>
      <c r="AZ139" s="698"/>
      <c r="BA139" s="2573"/>
      <c r="BB139" s="159" t="s">
        <v>19</v>
      </c>
      <c r="BC139" s="1207" t="s">
        <v>35</v>
      </c>
      <c r="BD139" s="1227" t="s">
        <v>35</v>
      </c>
      <c r="BE139" s="1227" t="s">
        <v>35</v>
      </c>
      <c r="BF139" s="1227" t="s">
        <v>35</v>
      </c>
      <c r="BG139" s="1248" t="s">
        <v>35</v>
      </c>
      <c r="BH139" s="1269" t="s">
        <v>35</v>
      </c>
      <c r="BI139" s="1227" t="s">
        <v>35</v>
      </c>
      <c r="BJ139" s="1227" t="s">
        <v>35</v>
      </c>
      <c r="BK139" s="1227" t="s">
        <v>35</v>
      </c>
      <c r="BL139" s="1248" t="s">
        <v>35</v>
      </c>
      <c r="BM139" s="1269" t="s">
        <v>35</v>
      </c>
      <c r="BN139" s="1227" t="s">
        <v>35</v>
      </c>
      <c r="BO139" s="1227" t="s">
        <v>35</v>
      </c>
      <c r="BP139" s="1227" t="s">
        <v>35</v>
      </c>
      <c r="BQ139" s="1248" t="s">
        <v>35</v>
      </c>
      <c r="BR139" s="1269" t="s">
        <v>35</v>
      </c>
      <c r="BS139" s="1227" t="s">
        <v>35</v>
      </c>
      <c r="BT139" s="1227" t="s">
        <v>35</v>
      </c>
      <c r="BU139" s="1227" t="s">
        <v>35</v>
      </c>
      <c r="BV139" s="1227" t="s">
        <v>35</v>
      </c>
      <c r="BW139" s="1227" t="s">
        <v>35</v>
      </c>
      <c r="BX139" s="1227" t="s">
        <v>35</v>
      </c>
      <c r="BY139" s="1287" t="s">
        <v>35</v>
      </c>
      <c r="BZ139" s="1287" t="s">
        <v>35</v>
      </c>
      <c r="CA139" s="1287" t="s">
        <v>35</v>
      </c>
      <c r="CB139" s="1287" t="s">
        <v>35</v>
      </c>
      <c r="CC139" s="1287" t="s">
        <v>35</v>
      </c>
      <c r="CD139" s="1287" t="s">
        <v>35</v>
      </c>
      <c r="CE139" s="1287" t="s">
        <v>35</v>
      </c>
      <c r="CF139" s="1287" t="s">
        <v>35</v>
      </c>
      <c r="CG139" s="1287" t="s">
        <v>35</v>
      </c>
      <c r="CH139" s="1287" t="s">
        <v>35</v>
      </c>
      <c r="CI139" s="1287" t="s">
        <v>35</v>
      </c>
      <c r="CJ139" s="2201"/>
      <c r="CK139" s="2201"/>
      <c r="CL139" s="2201"/>
      <c r="CM139" s="2201"/>
      <c r="CN139" s="2201"/>
      <c r="CO139" s="2201"/>
      <c r="CP139" s="2201"/>
      <c r="CQ139" s="2201"/>
      <c r="CR139" s="2201"/>
      <c r="CS139" s="2201"/>
      <c r="CT139" s="2201"/>
      <c r="CU139" s="2201"/>
      <c r="CV139" s="2201"/>
      <c r="CW139" s="2201"/>
      <c r="CX139" s="2201"/>
      <c r="CY139" s="2201"/>
      <c r="CZ139" s="2201"/>
    </row>
    <row r="140" s="130" customFormat="true" ht="15" customHeight="true" x14ac:dyDescent="0.2">
      <c r="A140" s="2516" t="s">
        <v>105</v>
      </c>
      <c r="B140" s="252" t="s">
        <v>63</v>
      </c>
      <c r="C140" s="1138" t="s">
        <v>35</v>
      </c>
      <c r="D140" s="1148" t="s">
        <v>35</v>
      </c>
      <c r="E140" s="1148" t="s">
        <v>35</v>
      </c>
      <c r="F140" s="1148" t="s">
        <v>35</v>
      </c>
      <c r="G140" s="1158" t="s">
        <v>35</v>
      </c>
      <c r="H140" s="1168" t="s">
        <v>35</v>
      </c>
      <c r="I140" s="1148" t="s">
        <v>35</v>
      </c>
      <c r="J140" s="1148" t="s">
        <v>35</v>
      </c>
      <c r="K140" s="1148" t="s">
        <v>35</v>
      </c>
      <c r="L140" s="1178" t="s">
        <v>35</v>
      </c>
      <c r="M140" s="1185" t="s">
        <v>35</v>
      </c>
      <c r="N140" s="1148" t="s">
        <v>35</v>
      </c>
      <c r="O140" s="1148" t="s">
        <v>35</v>
      </c>
      <c r="P140" s="1148" t="s">
        <v>35</v>
      </c>
      <c r="Q140" s="1158" t="s">
        <v>35</v>
      </c>
      <c r="R140" s="1168" t="s">
        <v>35</v>
      </c>
      <c r="S140" s="1148" t="s">
        <v>35</v>
      </c>
      <c r="T140" s="1148" t="s">
        <v>35</v>
      </c>
      <c r="U140" s="1148" t="s">
        <v>35</v>
      </c>
      <c r="V140" s="1148" t="s">
        <v>35</v>
      </c>
      <c r="W140" s="1148" t="s">
        <v>35</v>
      </c>
      <c r="X140" s="1148" t="s">
        <v>35</v>
      </c>
      <c r="Y140" s="1196" t="s">
        <v>35</v>
      </c>
      <c r="Z140" s="1196" t="s">
        <v>35</v>
      </c>
      <c r="AA140" s="1196" t="s">
        <v>35</v>
      </c>
      <c r="AB140" s="1196" t="s">
        <v>35</v>
      </c>
      <c r="AC140" s="1196" t="s">
        <v>35</v>
      </c>
      <c r="AD140" s="1196" t="s">
        <v>35</v>
      </c>
      <c r="AE140" s="1196" t="s">
        <v>35</v>
      </c>
      <c r="AF140" s="1196" t="s">
        <v>35</v>
      </c>
      <c r="AG140" s="1196" t="s">
        <v>35</v>
      </c>
      <c r="AH140" s="1196" t="s">
        <v>35</v>
      </c>
      <c r="AI140" s="2355" t="s">
        <v>35</v>
      </c>
      <c r="AJ140" s="2118"/>
      <c r="AK140" s="2118"/>
      <c r="AL140" s="2118"/>
      <c r="AM140" s="2118"/>
      <c r="AN140" s="2118"/>
      <c r="AO140" s="2118"/>
      <c r="AP140" s="2118"/>
      <c r="AQ140" s="2118"/>
      <c r="AR140" s="2118"/>
      <c r="AS140" s="2118"/>
      <c r="AT140" s="2118"/>
      <c r="AU140" s="2118"/>
      <c r="AV140" s="2118"/>
      <c r="AW140" s="2118"/>
      <c r="AX140" s="2118"/>
      <c r="AY140" s="2118"/>
      <c r="AZ140" s="215"/>
      <c r="BA140" s="2573" t="s">
        <v>105</v>
      </c>
      <c r="BB140" s="159" t="s">
        <v>63</v>
      </c>
      <c r="BC140" s="1207" t="s">
        <v>35</v>
      </c>
      <c r="BD140" s="1227" t="s">
        <v>35</v>
      </c>
      <c r="BE140" s="1227" t="s">
        <v>35</v>
      </c>
      <c r="BF140" s="1227" t="s">
        <v>35</v>
      </c>
      <c r="BG140" s="1248" t="s">
        <v>35</v>
      </c>
      <c r="BH140" s="1269" t="s">
        <v>35</v>
      </c>
      <c r="BI140" s="1227" t="s">
        <v>35</v>
      </c>
      <c r="BJ140" s="1227" t="s">
        <v>35</v>
      </c>
      <c r="BK140" s="1227" t="s">
        <v>35</v>
      </c>
      <c r="BL140" s="1248" t="s">
        <v>35</v>
      </c>
      <c r="BM140" s="1269" t="s">
        <v>35</v>
      </c>
      <c r="BN140" s="1227" t="s">
        <v>35</v>
      </c>
      <c r="BO140" s="1227" t="s">
        <v>35</v>
      </c>
      <c r="BP140" s="1227" t="s">
        <v>35</v>
      </c>
      <c r="BQ140" s="1248" t="s">
        <v>35</v>
      </c>
      <c r="BR140" s="1269" t="s">
        <v>35</v>
      </c>
      <c r="BS140" s="1227" t="s">
        <v>35</v>
      </c>
      <c r="BT140" s="1227" t="s">
        <v>35</v>
      </c>
      <c r="BU140" s="1227" t="s">
        <v>35</v>
      </c>
      <c r="BV140" s="1227" t="s">
        <v>35</v>
      </c>
      <c r="BW140" s="1227" t="s">
        <v>35</v>
      </c>
      <c r="BX140" s="1227" t="s">
        <v>35</v>
      </c>
      <c r="BY140" s="1287" t="s">
        <v>35</v>
      </c>
      <c r="BZ140" s="1287" t="s">
        <v>35</v>
      </c>
      <c r="CA140" s="1287" t="s">
        <v>35</v>
      </c>
      <c r="CB140" s="1287" t="s">
        <v>35</v>
      </c>
      <c r="CC140" s="1287" t="s">
        <v>35</v>
      </c>
      <c r="CD140" s="1287" t="s">
        <v>35</v>
      </c>
      <c r="CE140" s="1287" t="s">
        <v>35</v>
      </c>
      <c r="CF140" s="1287" t="s">
        <v>35</v>
      </c>
      <c r="CG140" s="1287" t="s">
        <v>35</v>
      </c>
      <c r="CH140" s="1287" t="s">
        <v>35</v>
      </c>
      <c r="CI140" s="1287" t="s">
        <v>35</v>
      </c>
      <c r="CJ140" s="2201"/>
      <c r="CK140" s="2201"/>
      <c r="CL140" s="2201"/>
      <c r="CM140" s="2201"/>
      <c r="CN140" s="2201"/>
      <c r="CO140" s="2201"/>
      <c r="CP140" s="2201"/>
      <c r="CQ140" s="2201"/>
      <c r="CR140" s="2201"/>
      <c r="CS140" s="2201"/>
      <c r="CT140" s="2201"/>
      <c r="CU140" s="2201"/>
      <c r="CV140" s="2201"/>
      <c r="CW140" s="2201"/>
      <c r="CX140" s="2201"/>
      <c r="CY140" s="2201"/>
      <c r="CZ140" s="2201"/>
    </row>
    <row r="141" s="130" customFormat="true" ht="15" customHeight="true" x14ac:dyDescent="0.2">
      <c r="A141" s="2516"/>
      <c r="B141" s="252" t="s">
        <v>64</v>
      </c>
      <c r="C141" s="1138" t="s">
        <v>35</v>
      </c>
      <c r="D141" s="1148" t="s">
        <v>35</v>
      </c>
      <c r="E141" s="1148" t="s">
        <v>35</v>
      </c>
      <c r="F141" s="1148" t="s">
        <v>35</v>
      </c>
      <c r="G141" s="1158" t="s">
        <v>35</v>
      </c>
      <c r="H141" s="1168" t="s">
        <v>35</v>
      </c>
      <c r="I141" s="1148" t="s">
        <v>35</v>
      </c>
      <c r="J141" s="1148" t="s">
        <v>35</v>
      </c>
      <c r="K141" s="1148" t="s">
        <v>35</v>
      </c>
      <c r="L141" s="1178" t="s">
        <v>35</v>
      </c>
      <c r="M141" s="1185" t="s">
        <v>35</v>
      </c>
      <c r="N141" s="1148" t="s">
        <v>35</v>
      </c>
      <c r="O141" s="1148" t="s">
        <v>35</v>
      </c>
      <c r="P141" s="1148" t="s">
        <v>35</v>
      </c>
      <c r="Q141" s="1158" t="s">
        <v>35</v>
      </c>
      <c r="R141" s="1168" t="s">
        <v>35</v>
      </c>
      <c r="S141" s="1148" t="s">
        <v>35</v>
      </c>
      <c r="T141" s="1148" t="s">
        <v>35</v>
      </c>
      <c r="U141" s="1148" t="s">
        <v>35</v>
      </c>
      <c r="V141" s="1148" t="s">
        <v>35</v>
      </c>
      <c r="W141" s="1148" t="s">
        <v>35</v>
      </c>
      <c r="X141" s="1148" t="s">
        <v>35</v>
      </c>
      <c r="Y141" s="1196" t="s">
        <v>35</v>
      </c>
      <c r="Z141" s="1196" t="s">
        <v>35</v>
      </c>
      <c r="AA141" s="1196" t="s">
        <v>35</v>
      </c>
      <c r="AB141" s="1196" t="s">
        <v>35</v>
      </c>
      <c r="AC141" s="1196" t="s">
        <v>35</v>
      </c>
      <c r="AD141" s="1196" t="s">
        <v>35</v>
      </c>
      <c r="AE141" s="1196" t="s">
        <v>35</v>
      </c>
      <c r="AF141" s="1196" t="s">
        <v>35</v>
      </c>
      <c r="AG141" s="1196" t="s">
        <v>35</v>
      </c>
      <c r="AH141" s="1196" t="s">
        <v>35</v>
      </c>
      <c r="AI141" s="2355" t="s">
        <v>35</v>
      </c>
      <c r="AJ141" s="2118"/>
      <c r="AK141" s="2118"/>
      <c r="AL141" s="2118"/>
      <c r="AM141" s="2118"/>
      <c r="AN141" s="2118"/>
      <c r="AO141" s="2118"/>
      <c r="AP141" s="2118"/>
      <c r="AQ141" s="2118"/>
      <c r="AR141" s="2118"/>
      <c r="AS141" s="2118"/>
      <c r="AT141" s="2118"/>
      <c r="AU141" s="2118"/>
      <c r="AV141" s="2118"/>
      <c r="AW141" s="2118"/>
      <c r="AX141" s="2118"/>
      <c r="AY141" s="2118"/>
      <c r="AZ141" s="215"/>
      <c r="BA141" s="2573"/>
      <c r="BB141" s="159" t="s">
        <v>64</v>
      </c>
      <c r="BC141" s="1207" t="s">
        <v>35</v>
      </c>
      <c r="BD141" s="1227" t="s">
        <v>35</v>
      </c>
      <c r="BE141" s="1227" t="s">
        <v>35</v>
      </c>
      <c r="BF141" s="1227" t="s">
        <v>35</v>
      </c>
      <c r="BG141" s="1248" t="s">
        <v>35</v>
      </c>
      <c r="BH141" s="1269" t="s">
        <v>35</v>
      </c>
      <c r="BI141" s="1227" t="s">
        <v>35</v>
      </c>
      <c r="BJ141" s="1227" t="s">
        <v>35</v>
      </c>
      <c r="BK141" s="1227" t="s">
        <v>35</v>
      </c>
      <c r="BL141" s="1248" t="s">
        <v>35</v>
      </c>
      <c r="BM141" s="1269" t="s">
        <v>35</v>
      </c>
      <c r="BN141" s="1227" t="s">
        <v>35</v>
      </c>
      <c r="BO141" s="1227" t="s">
        <v>35</v>
      </c>
      <c r="BP141" s="1227" t="s">
        <v>35</v>
      </c>
      <c r="BQ141" s="1248" t="s">
        <v>35</v>
      </c>
      <c r="BR141" s="1269" t="s">
        <v>35</v>
      </c>
      <c r="BS141" s="1227" t="s">
        <v>35</v>
      </c>
      <c r="BT141" s="1227" t="s">
        <v>35</v>
      </c>
      <c r="BU141" s="1227" t="s">
        <v>35</v>
      </c>
      <c r="BV141" s="1227" t="s">
        <v>35</v>
      </c>
      <c r="BW141" s="1227" t="s">
        <v>35</v>
      </c>
      <c r="BX141" s="1227" t="s">
        <v>35</v>
      </c>
      <c r="BY141" s="1287" t="s">
        <v>35</v>
      </c>
      <c r="BZ141" s="1287" t="s">
        <v>35</v>
      </c>
      <c r="CA141" s="1287" t="s">
        <v>35</v>
      </c>
      <c r="CB141" s="1287" t="s">
        <v>35</v>
      </c>
      <c r="CC141" s="1287" t="s">
        <v>35</v>
      </c>
      <c r="CD141" s="1287" t="s">
        <v>35</v>
      </c>
      <c r="CE141" s="1287" t="s">
        <v>35</v>
      </c>
      <c r="CF141" s="1287" t="s">
        <v>35</v>
      </c>
      <c r="CG141" s="1287" t="s">
        <v>35</v>
      </c>
      <c r="CH141" s="1287" t="s">
        <v>35</v>
      </c>
      <c r="CI141" s="1287" t="s">
        <v>35</v>
      </c>
      <c r="CJ141" s="2201"/>
      <c r="CK141" s="2201"/>
      <c r="CL141" s="2201"/>
      <c r="CM141" s="2201"/>
      <c r="CN141" s="2201"/>
      <c r="CO141" s="2201"/>
      <c r="CP141" s="2201"/>
      <c r="CQ141" s="2201"/>
      <c r="CR141" s="2201"/>
      <c r="CS141" s="2201"/>
      <c r="CT141" s="2201"/>
      <c r="CU141" s="2201"/>
      <c r="CV141" s="2201"/>
      <c r="CW141" s="2201"/>
      <c r="CX141" s="2201"/>
      <c r="CY141" s="2201"/>
      <c r="CZ141" s="2201"/>
    </row>
    <row r="142" s="130" customFormat="true" ht="15" customHeight="true" x14ac:dyDescent="0.2">
      <c r="A142" s="2516"/>
      <c r="B142" s="252" t="s">
        <v>65</v>
      </c>
      <c r="C142" s="1138" t="s">
        <v>35</v>
      </c>
      <c r="D142" s="1148" t="s">
        <v>35</v>
      </c>
      <c r="E142" s="1148" t="s">
        <v>35</v>
      </c>
      <c r="F142" s="1148" t="s">
        <v>35</v>
      </c>
      <c r="G142" s="1158" t="s">
        <v>35</v>
      </c>
      <c r="H142" s="1168" t="s">
        <v>35</v>
      </c>
      <c r="I142" s="1148" t="s">
        <v>35</v>
      </c>
      <c r="J142" s="1148" t="s">
        <v>35</v>
      </c>
      <c r="K142" s="1148" t="s">
        <v>35</v>
      </c>
      <c r="L142" s="1178" t="s">
        <v>35</v>
      </c>
      <c r="M142" s="1185" t="s">
        <v>35</v>
      </c>
      <c r="N142" s="1148" t="s">
        <v>35</v>
      </c>
      <c r="O142" s="1148" t="s">
        <v>35</v>
      </c>
      <c r="P142" s="1148" t="s">
        <v>35</v>
      </c>
      <c r="Q142" s="1158" t="s">
        <v>35</v>
      </c>
      <c r="R142" s="1168" t="s">
        <v>35</v>
      </c>
      <c r="S142" s="1148" t="s">
        <v>35</v>
      </c>
      <c r="T142" s="1148" t="s">
        <v>35</v>
      </c>
      <c r="U142" s="1148" t="s">
        <v>35</v>
      </c>
      <c r="V142" s="1148" t="s">
        <v>35</v>
      </c>
      <c r="W142" s="1148" t="s">
        <v>35</v>
      </c>
      <c r="X142" s="1148" t="s">
        <v>35</v>
      </c>
      <c r="Y142" s="1196" t="s">
        <v>35</v>
      </c>
      <c r="Z142" s="1196" t="s">
        <v>35</v>
      </c>
      <c r="AA142" s="1196" t="s">
        <v>35</v>
      </c>
      <c r="AB142" s="1196" t="s">
        <v>35</v>
      </c>
      <c r="AC142" s="1196" t="s">
        <v>35</v>
      </c>
      <c r="AD142" s="1196" t="s">
        <v>35</v>
      </c>
      <c r="AE142" s="1196" t="s">
        <v>35</v>
      </c>
      <c r="AF142" s="1196" t="s">
        <v>35</v>
      </c>
      <c r="AG142" s="1196" t="s">
        <v>35</v>
      </c>
      <c r="AH142" s="1196" t="s">
        <v>35</v>
      </c>
      <c r="AI142" s="2355" t="s">
        <v>35</v>
      </c>
      <c r="AJ142" s="2118"/>
      <c r="AK142" s="2118"/>
      <c r="AL142" s="2118"/>
      <c r="AM142" s="2118"/>
      <c r="AN142" s="2118"/>
      <c r="AO142" s="2118"/>
      <c r="AP142" s="2118"/>
      <c r="AQ142" s="2118"/>
      <c r="AR142" s="2118"/>
      <c r="AS142" s="2118"/>
      <c r="AT142" s="2118"/>
      <c r="AU142" s="2118"/>
      <c r="AV142" s="2118"/>
      <c r="AW142" s="2118"/>
      <c r="AX142" s="2118"/>
      <c r="AY142" s="2118"/>
      <c r="AZ142" s="215"/>
      <c r="BA142" s="2573"/>
      <c r="BB142" s="159" t="s">
        <v>65</v>
      </c>
      <c r="BC142" s="1207" t="s">
        <v>35</v>
      </c>
      <c r="BD142" s="1227" t="s">
        <v>35</v>
      </c>
      <c r="BE142" s="1227" t="s">
        <v>35</v>
      </c>
      <c r="BF142" s="1227" t="s">
        <v>35</v>
      </c>
      <c r="BG142" s="1248" t="s">
        <v>35</v>
      </c>
      <c r="BH142" s="1269" t="s">
        <v>35</v>
      </c>
      <c r="BI142" s="1227" t="s">
        <v>35</v>
      </c>
      <c r="BJ142" s="1227" t="s">
        <v>35</v>
      </c>
      <c r="BK142" s="1227" t="s">
        <v>35</v>
      </c>
      <c r="BL142" s="1248" t="s">
        <v>35</v>
      </c>
      <c r="BM142" s="1269" t="s">
        <v>35</v>
      </c>
      <c r="BN142" s="1227" t="s">
        <v>35</v>
      </c>
      <c r="BO142" s="1227" t="s">
        <v>35</v>
      </c>
      <c r="BP142" s="1227" t="s">
        <v>35</v>
      </c>
      <c r="BQ142" s="1248" t="s">
        <v>35</v>
      </c>
      <c r="BR142" s="1269" t="s">
        <v>35</v>
      </c>
      <c r="BS142" s="1227" t="s">
        <v>35</v>
      </c>
      <c r="BT142" s="1227" t="s">
        <v>35</v>
      </c>
      <c r="BU142" s="1227" t="s">
        <v>35</v>
      </c>
      <c r="BV142" s="1227" t="s">
        <v>35</v>
      </c>
      <c r="BW142" s="1227" t="s">
        <v>35</v>
      </c>
      <c r="BX142" s="1227" t="s">
        <v>35</v>
      </c>
      <c r="BY142" s="1287" t="s">
        <v>35</v>
      </c>
      <c r="BZ142" s="1287" t="s">
        <v>35</v>
      </c>
      <c r="CA142" s="1287" t="s">
        <v>35</v>
      </c>
      <c r="CB142" s="1287" t="s">
        <v>35</v>
      </c>
      <c r="CC142" s="1287" t="s">
        <v>35</v>
      </c>
      <c r="CD142" s="1287" t="s">
        <v>35</v>
      </c>
      <c r="CE142" s="1287" t="s">
        <v>35</v>
      </c>
      <c r="CF142" s="1287" t="s">
        <v>35</v>
      </c>
      <c r="CG142" s="1287" t="s">
        <v>35</v>
      </c>
      <c r="CH142" s="1287" t="s">
        <v>35</v>
      </c>
      <c r="CI142" s="1287" t="s">
        <v>35</v>
      </c>
      <c r="CJ142" s="2201"/>
      <c r="CK142" s="2201"/>
      <c r="CL142" s="2201"/>
      <c r="CM142" s="2201"/>
      <c r="CN142" s="2201"/>
      <c r="CO142" s="2201"/>
      <c r="CP142" s="2201"/>
      <c r="CQ142" s="2201"/>
      <c r="CR142" s="2201"/>
      <c r="CS142" s="2201"/>
      <c r="CT142" s="2201"/>
      <c r="CU142" s="2201"/>
      <c r="CV142" s="2201"/>
      <c r="CW142" s="2201"/>
      <c r="CX142" s="2201"/>
      <c r="CY142" s="2201"/>
      <c r="CZ142" s="2201"/>
    </row>
    <row r="143" s="130" customFormat="true" ht="15" customHeight="true" x14ac:dyDescent="0.2">
      <c r="A143" s="2516"/>
      <c r="B143" s="252" t="s">
        <v>66</v>
      </c>
      <c r="C143" s="1138" t="s">
        <v>35</v>
      </c>
      <c r="D143" s="1148" t="s">
        <v>35</v>
      </c>
      <c r="E143" s="1148" t="s">
        <v>35</v>
      </c>
      <c r="F143" s="1148" t="s">
        <v>35</v>
      </c>
      <c r="G143" s="1158" t="s">
        <v>35</v>
      </c>
      <c r="H143" s="1168" t="s">
        <v>35</v>
      </c>
      <c r="I143" s="1148" t="s">
        <v>35</v>
      </c>
      <c r="J143" s="1148" t="s">
        <v>35</v>
      </c>
      <c r="K143" s="1148" t="s">
        <v>35</v>
      </c>
      <c r="L143" s="1178" t="s">
        <v>35</v>
      </c>
      <c r="M143" s="1185" t="s">
        <v>35</v>
      </c>
      <c r="N143" s="1148" t="s">
        <v>35</v>
      </c>
      <c r="O143" s="1148" t="s">
        <v>35</v>
      </c>
      <c r="P143" s="1148" t="s">
        <v>35</v>
      </c>
      <c r="Q143" s="1158" t="s">
        <v>35</v>
      </c>
      <c r="R143" s="1168" t="s">
        <v>35</v>
      </c>
      <c r="S143" s="1148" t="s">
        <v>35</v>
      </c>
      <c r="T143" s="1148" t="s">
        <v>35</v>
      </c>
      <c r="U143" s="1148" t="s">
        <v>35</v>
      </c>
      <c r="V143" s="1148" t="s">
        <v>35</v>
      </c>
      <c r="W143" s="1148" t="s">
        <v>35</v>
      </c>
      <c r="X143" s="1148" t="s">
        <v>35</v>
      </c>
      <c r="Y143" s="1196" t="s">
        <v>35</v>
      </c>
      <c r="Z143" s="1196" t="s">
        <v>35</v>
      </c>
      <c r="AA143" s="1196" t="s">
        <v>35</v>
      </c>
      <c r="AB143" s="1196" t="s">
        <v>35</v>
      </c>
      <c r="AC143" s="1196" t="s">
        <v>35</v>
      </c>
      <c r="AD143" s="1196" t="s">
        <v>35</v>
      </c>
      <c r="AE143" s="1196" t="s">
        <v>35</v>
      </c>
      <c r="AF143" s="1196" t="s">
        <v>35</v>
      </c>
      <c r="AG143" s="1196" t="s">
        <v>35</v>
      </c>
      <c r="AH143" s="1196" t="s">
        <v>35</v>
      </c>
      <c r="AI143" s="2355" t="s">
        <v>35</v>
      </c>
      <c r="AJ143" s="2118"/>
      <c r="AK143" s="2118"/>
      <c r="AL143" s="2118"/>
      <c r="AM143" s="2118"/>
      <c r="AN143" s="2118"/>
      <c r="AO143" s="2118"/>
      <c r="AP143" s="2118"/>
      <c r="AQ143" s="2118"/>
      <c r="AR143" s="2118"/>
      <c r="AS143" s="2118"/>
      <c r="AT143" s="2118"/>
      <c r="AU143" s="2118"/>
      <c r="AV143" s="2118"/>
      <c r="AW143" s="2118"/>
      <c r="AX143" s="2118"/>
      <c r="AY143" s="2118"/>
      <c r="AZ143" s="215"/>
      <c r="BA143" s="2573"/>
      <c r="BB143" s="159" t="s">
        <v>66</v>
      </c>
      <c r="BC143" s="1207" t="s">
        <v>35</v>
      </c>
      <c r="BD143" s="1227" t="s">
        <v>35</v>
      </c>
      <c r="BE143" s="1227" t="s">
        <v>35</v>
      </c>
      <c r="BF143" s="1227" t="s">
        <v>35</v>
      </c>
      <c r="BG143" s="1248" t="s">
        <v>35</v>
      </c>
      <c r="BH143" s="1269" t="s">
        <v>35</v>
      </c>
      <c r="BI143" s="1227" t="s">
        <v>35</v>
      </c>
      <c r="BJ143" s="1227" t="s">
        <v>35</v>
      </c>
      <c r="BK143" s="1227" t="s">
        <v>35</v>
      </c>
      <c r="BL143" s="1248" t="s">
        <v>35</v>
      </c>
      <c r="BM143" s="1269" t="s">
        <v>35</v>
      </c>
      <c r="BN143" s="1227" t="s">
        <v>35</v>
      </c>
      <c r="BO143" s="1227" t="s">
        <v>35</v>
      </c>
      <c r="BP143" s="1227" t="s">
        <v>35</v>
      </c>
      <c r="BQ143" s="1248" t="s">
        <v>35</v>
      </c>
      <c r="BR143" s="1269" t="s">
        <v>35</v>
      </c>
      <c r="BS143" s="1227" t="s">
        <v>35</v>
      </c>
      <c r="BT143" s="1227" t="s">
        <v>35</v>
      </c>
      <c r="BU143" s="1227" t="s">
        <v>35</v>
      </c>
      <c r="BV143" s="1227" t="s">
        <v>35</v>
      </c>
      <c r="BW143" s="1227" t="s">
        <v>35</v>
      </c>
      <c r="BX143" s="1227" t="s">
        <v>35</v>
      </c>
      <c r="BY143" s="1287" t="s">
        <v>35</v>
      </c>
      <c r="BZ143" s="1287" t="s">
        <v>35</v>
      </c>
      <c r="CA143" s="1287" t="s">
        <v>35</v>
      </c>
      <c r="CB143" s="1287" t="s">
        <v>35</v>
      </c>
      <c r="CC143" s="1287" t="s">
        <v>35</v>
      </c>
      <c r="CD143" s="1287" t="s">
        <v>35</v>
      </c>
      <c r="CE143" s="1287" t="s">
        <v>35</v>
      </c>
      <c r="CF143" s="1287" t="s">
        <v>35</v>
      </c>
      <c r="CG143" s="1287" t="s">
        <v>35</v>
      </c>
      <c r="CH143" s="1287" t="s">
        <v>35</v>
      </c>
      <c r="CI143" s="1287" t="s">
        <v>35</v>
      </c>
      <c r="CJ143" s="2201"/>
      <c r="CK143" s="2201"/>
      <c r="CL143" s="2201"/>
      <c r="CM143" s="2201"/>
      <c r="CN143" s="2201"/>
      <c r="CO143" s="2201"/>
      <c r="CP143" s="2201"/>
      <c r="CQ143" s="2201"/>
      <c r="CR143" s="2201"/>
      <c r="CS143" s="2201"/>
      <c r="CT143" s="2201"/>
      <c r="CU143" s="2201"/>
      <c r="CV143" s="2201"/>
      <c r="CW143" s="2201"/>
      <c r="CX143" s="2201"/>
      <c r="CY143" s="2201"/>
      <c r="CZ143" s="2201"/>
    </row>
    <row r="144" s="130" customFormat="true" ht="15" customHeight="true" x14ac:dyDescent="0.2">
      <c r="A144" s="2516" t="s">
        <v>106</v>
      </c>
      <c r="B144" s="252" t="s">
        <v>63</v>
      </c>
      <c r="C144" s="1138" t="s">
        <v>35</v>
      </c>
      <c r="D144" s="1148" t="s">
        <v>35</v>
      </c>
      <c r="E144" s="1148" t="s">
        <v>35</v>
      </c>
      <c r="F144" s="1148" t="s">
        <v>35</v>
      </c>
      <c r="G144" s="1158" t="s">
        <v>35</v>
      </c>
      <c r="H144" s="1168" t="s">
        <v>35</v>
      </c>
      <c r="I144" s="1148" t="s">
        <v>35</v>
      </c>
      <c r="J144" s="1148" t="s">
        <v>35</v>
      </c>
      <c r="K144" s="1148" t="s">
        <v>35</v>
      </c>
      <c r="L144" s="1178" t="s">
        <v>35</v>
      </c>
      <c r="M144" s="1185" t="s">
        <v>35</v>
      </c>
      <c r="N144" s="1148" t="s">
        <v>35</v>
      </c>
      <c r="O144" s="1148" t="s">
        <v>35</v>
      </c>
      <c r="P144" s="1148" t="s">
        <v>35</v>
      </c>
      <c r="Q144" s="1158" t="s">
        <v>35</v>
      </c>
      <c r="R144" s="1168" t="s">
        <v>35</v>
      </c>
      <c r="S144" s="1148" t="s">
        <v>35</v>
      </c>
      <c r="T144" s="1148" t="s">
        <v>35</v>
      </c>
      <c r="U144" s="1148" t="s">
        <v>35</v>
      </c>
      <c r="V144" s="1148" t="s">
        <v>35</v>
      </c>
      <c r="W144" s="1148" t="s">
        <v>35</v>
      </c>
      <c r="X144" s="1148" t="s">
        <v>35</v>
      </c>
      <c r="Y144" s="1196" t="s">
        <v>35</v>
      </c>
      <c r="Z144" s="1196" t="s">
        <v>35</v>
      </c>
      <c r="AA144" s="1196" t="s">
        <v>35</v>
      </c>
      <c r="AB144" s="1196" t="s">
        <v>35</v>
      </c>
      <c r="AC144" s="1196" t="s">
        <v>35</v>
      </c>
      <c r="AD144" s="1196" t="s">
        <v>35</v>
      </c>
      <c r="AE144" s="1196" t="s">
        <v>35</v>
      </c>
      <c r="AF144" s="1196" t="s">
        <v>35</v>
      </c>
      <c r="AG144" s="1196" t="s">
        <v>35</v>
      </c>
      <c r="AH144" s="1196" t="s">
        <v>35</v>
      </c>
      <c r="AI144" s="2355" t="s">
        <v>35</v>
      </c>
      <c r="AJ144" s="2118"/>
      <c r="AK144" s="2118"/>
      <c r="AL144" s="2118"/>
      <c r="AM144" s="2118"/>
      <c r="AN144" s="2118"/>
      <c r="AO144" s="2118"/>
      <c r="AP144" s="2118"/>
      <c r="AQ144" s="2118"/>
      <c r="AR144" s="2118"/>
      <c r="AS144" s="2118"/>
      <c r="AT144" s="2118"/>
      <c r="AU144" s="2118"/>
      <c r="AV144" s="2118"/>
      <c r="AW144" s="2118"/>
      <c r="AX144" s="2118"/>
      <c r="AY144" s="2118"/>
      <c r="AZ144" s="215"/>
      <c r="BA144" s="2573" t="s">
        <v>106</v>
      </c>
      <c r="BB144" s="159" t="s">
        <v>63</v>
      </c>
      <c r="BC144" s="1207" t="s">
        <v>35</v>
      </c>
      <c r="BD144" s="1227" t="s">
        <v>35</v>
      </c>
      <c r="BE144" s="1227" t="s">
        <v>35</v>
      </c>
      <c r="BF144" s="1227" t="s">
        <v>35</v>
      </c>
      <c r="BG144" s="1248" t="s">
        <v>35</v>
      </c>
      <c r="BH144" s="1269" t="s">
        <v>35</v>
      </c>
      <c r="BI144" s="1227" t="s">
        <v>35</v>
      </c>
      <c r="BJ144" s="1227" t="s">
        <v>35</v>
      </c>
      <c r="BK144" s="1227" t="s">
        <v>35</v>
      </c>
      <c r="BL144" s="1248" t="s">
        <v>35</v>
      </c>
      <c r="BM144" s="1269" t="s">
        <v>35</v>
      </c>
      <c r="BN144" s="1227" t="s">
        <v>35</v>
      </c>
      <c r="BO144" s="1227" t="s">
        <v>35</v>
      </c>
      <c r="BP144" s="1227" t="s">
        <v>35</v>
      </c>
      <c r="BQ144" s="1248" t="s">
        <v>35</v>
      </c>
      <c r="BR144" s="1269" t="s">
        <v>35</v>
      </c>
      <c r="BS144" s="1227" t="s">
        <v>35</v>
      </c>
      <c r="BT144" s="1227" t="s">
        <v>35</v>
      </c>
      <c r="BU144" s="1227" t="s">
        <v>35</v>
      </c>
      <c r="BV144" s="1227" t="s">
        <v>35</v>
      </c>
      <c r="BW144" s="1227" t="s">
        <v>35</v>
      </c>
      <c r="BX144" s="1227" t="s">
        <v>35</v>
      </c>
      <c r="BY144" s="1287" t="s">
        <v>35</v>
      </c>
      <c r="BZ144" s="1287" t="s">
        <v>35</v>
      </c>
      <c r="CA144" s="1287" t="s">
        <v>35</v>
      </c>
      <c r="CB144" s="1287" t="s">
        <v>35</v>
      </c>
      <c r="CC144" s="1287" t="s">
        <v>35</v>
      </c>
      <c r="CD144" s="1287" t="s">
        <v>35</v>
      </c>
      <c r="CE144" s="1287" t="s">
        <v>35</v>
      </c>
      <c r="CF144" s="1287" t="s">
        <v>35</v>
      </c>
      <c r="CG144" s="1287" t="s">
        <v>35</v>
      </c>
      <c r="CH144" s="1287" t="s">
        <v>35</v>
      </c>
      <c r="CI144" s="1287" t="s">
        <v>35</v>
      </c>
      <c r="CJ144" s="2201"/>
      <c r="CK144" s="2201"/>
      <c r="CL144" s="2201"/>
      <c r="CM144" s="2201"/>
      <c r="CN144" s="2201"/>
      <c r="CO144" s="2201"/>
      <c r="CP144" s="2201"/>
      <c r="CQ144" s="2201"/>
      <c r="CR144" s="2201"/>
      <c r="CS144" s="2201"/>
      <c r="CT144" s="2201"/>
      <c r="CU144" s="2201"/>
      <c r="CV144" s="2201"/>
      <c r="CW144" s="2201"/>
      <c r="CX144" s="2201"/>
      <c r="CY144" s="2201"/>
      <c r="CZ144" s="2201"/>
    </row>
    <row r="145" s="130" customFormat="true" ht="15" customHeight="true" x14ac:dyDescent="0.2">
      <c r="A145" s="2516"/>
      <c r="B145" s="252" t="s">
        <v>64</v>
      </c>
      <c r="C145" s="1138" t="s">
        <v>35</v>
      </c>
      <c r="D145" s="1148" t="s">
        <v>35</v>
      </c>
      <c r="E145" s="1148" t="s">
        <v>35</v>
      </c>
      <c r="F145" s="1148" t="s">
        <v>35</v>
      </c>
      <c r="G145" s="1158" t="s">
        <v>35</v>
      </c>
      <c r="H145" s="1168" t="s">
        <v>35</v>
      </c>
      <c r="I145" s="1148" t="s">
        <v>35</v>
      </c>
      <c r="J145" s="1148" t="s">
        <v>35</v>
      </c>
      <c r="K145" s="1148" t="s">
        <v>35</v>
      </c>
      <c r="L145" s="1178" t="s">
        <v>35</v>
      </c>
      <c r="M145" s="1185" t="s">
        <v>35</v>
      </c>
      <c r="N145" s="1148" t="s">
        <v>35</v>
      </c>
      <c r="O145" s="1148" t="s">
        <v>35</v>
      </c>
      <c r="P145" s="1148" t="s">
        <v>35</v>
      </c>
      <c r="Q145" s="1158" t="s">
        <v>35</v>
      </c>
      <c r="R145" s="1168" t="s">
        <v>35</v>
      </c>
      <c r="S145" s="1148" t="s">
        <v>35</v>
      </c>
      <c r="T145" s="1148" t="s">
        <v>35</v>
      </c>
      <c r="U145" s="1148" t="s">
        <v>35</v>
      </c>
      <c r="V145" s="1148" t="s">
        <v>35</v>
      </c>
      <c r="W145" s="1148" t="s">
        <v>35</v>
      </c>
      <c r="X145" s="1148" t="s">
        <v>35</v>
      </c>
      <c r="Y145" s="1196" t="s">
        <v>35</v>
      </c>
      <c r="Z145" s="1196" t="s">
        <v>35</v>
      </c>
      <c r="AA145" s="1196" t="s">
        <v>35</v>
      </c>
      <c r="AB145" s="1196" t="s">
        <v>35</v>
      </c>
      <c r="AC145" s="1196" t="s">
        <v>35</v>
      </c>
      <c r="AD145" s="1196" t="s">
        <v>35</v>
      </c>
      <c r="AE145" s="1196" t="s">
        <v>35</v>
      </c>
      <c r="AF145" s="1196" t="s">
        <v>35</v>
      </c>
      <c r="AG145" s="1196" t="s">
        <v>35</v>
      </c>
      <c r="AH145" s="1196" t="s">
        <v>35</v>
      </c>
      <c r="AI145" s="2355" t="s">
        <v>35</v>
      </c>
      <c r="AJ145" s="2118"/>
      <c r="AK145" s="2118"/>
      <c r="AL145" s="2118"/>
      <c r="AM145" s="2118"/>
      <c r="AN145" s="2118"/>
      <c r="AO145" s="2118"/>
      <c r="AP145" s="2118"/>
      <c r="AQ145" s="2118"/>
      <c r="AR145" s="2118"/>
      <c r="AS145" s="2118"/>
      <c r="AT145" s="2118"/>
      <c r="AU145" s="2118"/>
      <c r="AV145" s="2118"/>
      <c r="AW145" s="2118"/>
      <c r="AX145" s="2118"/>
      <c r="AY145" s="2118"/>
      <c r="AZ145" s="215"/>
      <c r="BA145" s="2573"/>
      <c r="BB145" s="159" t="s">
        <v>64</v>
      </c>
      <c r="BC145" s="1207" t="s">
        <v>35</v>
      </c>
      <c r="BD145" s="1227" t="s">
        <v>35</v>
      </c>
      <c r="BE145" s="1227" t="s">
        <v>35</v>
      </c>
      <c r="BF145" s="1227" t="s">
        <v>35</v>
      </c>
      <c r="BG145" s="1248" t="s">
        <v>35</v>
      </c>
      <c r="BH145" s="1269" t="s">
        <v>35</v>
      </c>
      <c r="BI145" s="1227" t="s">
        <v>35</v>
      </c>
      <c r="BJ145" s="1227" t="s">
        <v>35</v>
      </c>
      <c r="BK145" s="1227" t="s">
        <v>35</v>
      </c>
      <c r="BL145" s="1248" t="s">
        <v>35</v>
      </c>
      <c r="BM145" s="1269" t="s">
        <v>35</v>
      </c>
      <c r="BN145" s="1227" t="s">
        <v>35</v>
      </c>
      <c r="BO145" s="1227" t="s">
        <v>35</v>
      </c>
      <c r="BP145" s="1227" t="s">
        <v>35</v>
      </c>
      <c r="BQ145" s="1248" t="s">
        <v>35</v>
      </c>
      <c r="BR145" s="1269" t="s">
        <v>35</v>
      </c>
      <c r="BS145" s="1227" t="s">
        <v>35</v>
      </c>
      <c r="BT145" s="1227" t="s">
        <v>35</v>
      </c>
      <c r="BU145" s="1227" t="s">
        <v>35</v>
      </c>
      <c r="BV145" s="1227" t="s">
        <v>35</v>
      </c>
      <c r="BW145" s="1227" t="s">
        <v>35</v>
      </c>
      <c r="BX145" s="1227" t="s">
        <v>35</v>
      </c>
      <c r="BY145" s="1287" t="s">
        <v>35</v>
      </c>
      <c r="BZ145" s="1287" t="s">
        <v>35</v>
      </c>
      <c r="CA145" s="1287" t="s">
        <v>35</v>
      </c>
      <c r="CB145" s="1287" t="s">
        <v>35</v>
      </c>
      <c r="CC145" s="1287" t="s">
        <v>35</v>
      </c>
      <c r="CD145" s="1287" t="s">
        <v>35</v>
      </c>
      <c r="CE145" s="1287" t="s">
        <v>35</v>
      </c>
      <c r="CF145" s="1287" t="s">
        <v>35</v>
      </c>
      <c r="CG145" s="1287" t="s">
        <v>35</v>
      </c>
      <c r="CH145" s="1287" t="s">
        <v>35</v>
      </c>
      <c r="CI145" s="1287" t="s">
        <v>35</v>
      </c>
      <c r="CJ145" s="2201"/>
      <c r="CK145" s="2201"/>
      <c r="CL145" s="2201"/>
      <c r="CM145" s="2201"/>
      <c r="CN145" s="2201"/>
      <c r="CO145" s="2201"/>
      <c r="CP145" s="2201"/>
      <c r="CQ145" s="2201"/>
      <c r="CR145" s="2201"/>
      <c r="CS145" s="2201"/>
      <c r="CT145" s="2201"/>
      <c r="CU145" s="2201"/>
      <c r="CV145" s="2201"/>
      <c r="CW145" s="2201"/>
      <c r="CX145" s="2201"/>
      <c r="CY145" s="2201"/>
      <c r="CZ145" s="2201"/>
    </row>
    <row r="146" s="130" customFormat="true" ht="15" customHeight="true" x14ac:dyDescent="0.2">
      <c r="A146" s="2516"/>
      <c r="B146" s="252" t="s">
        <v>65</v>
      </c>
      <c r="C146" s="1138" t="s">
        <v>35</v>
      </c>
      <c r="D146" s="1148" t="s">
        <v>35</v>
      </c>
      <c r="E146" s="1148" t="s">
        <v>35</v>
      </c>
      <c r="F146" s="1148" t="s">
        <v>35</v>
      </c>
      <c r="G146" s="1158" t="s">
        <v>35</v>
      </c>
      <c r="H146" s="1168" t="s">
        <v>35</v>
      </c>
      <c r="I146" s="1148" t="s">
        <v>35</v>
      </c>
      <c r="J146" s="1148" t="s">
        <v>35</v>
      </c>
      <c r="K146" s="1148" t="s">
        <v>35</v>
      </c>
      <c r="L146" s="1178" t="s">
        <v>35</v>
      </c>
      <c r="M146" s="1185" t="s">
        <v>35</v>
      </c>
      <c r="N146" s="1148" t="s">
        <v>35</v>
      </c>
      <c r="O146" s="1148" t="s">
        <v>35</v>
      </c>
      <c r="P146" s="1148" t="s">
        <v>35</v>
      </c>
      <c r="Q146" s="1158" t="s">
        <v>35</v>
      </c>
      <c r="R146" s="1168" t="s">
        <v>35</v>
      </c>
      <c r="S146" s="1148" t="s">
        <v>35</v>
      </c>
      <c r="T146" s="1148" t="s">
        <v>35</v>
      </c>
      <c r="U146" s="1148" t="s">
        <v>35</v>
      </c>
      <c r="V146" s="1148" t="s">
        <v>35</v>
      </c>
      <c r="W146" s="1148" t="s">
        <v>35</v>
      </c>
      <c r="X146" s="1148" t="s">
        <v>35</v>
      </c>
      <c r="Y146" s="1196" t="s">
        <v>35</v>
      </c>
      <c r="Z146" s="1196" t="s">
        <v>35</v>
      </c>
      <c r="AA146" s="1196" t="s">
        <v>35</v>
      </c>
      <c r="AB146" s="1196" t="s">
        <v>35</v>
      </c>
      <c r="AC146" s="1196" t="s">
        <v>35</v>
      </c>
      <c r="AD146" s="1196" t="s">
        <v>35</v>
      </c>
      <c r="AE146" s="1196" t="s">
        <v>35</v>
      </c>
      <c r="AF146" s="1196" t="s">
        <v>35</v>
      </c>
      <c r="AG146" s="1196" t="s">
        <v>35</v>
      </c>
      <c r="AH146" s="1196" t="s">
        <v>35</v>
      </c>
      <c r="AI146" s="2355" t="s">
        <v>35</v>
      </c>
      <c r="AJ146" s="2118"/>
      <c r="AK146" s="2118"/>
      <c r="AL146" s="2118"/>
      <c r="AM146" s="2118"/>
      <c r="AN146" s="2118"/>
      <c r="AO146" s="2118"/>
      <c r="AP146" s="2118"/>
      <c r="AQ146" s="2118"/>
      <c r="AR146" s="2118"/>
      <c r="AS146" s="2118"/>
      <c r="AT146" s="2118"/>
      <c r="AU146" s="2118"/>
      <c r="AV146" s="2118"/>
      <c r="AW146" s="2118"/>
      <c r="AX146" s="2118"/>
      <c r="AY146" s="2118"/>
      <c r="AZ146" s="215"/>
      <c r="BA146" s="2573"/>
      <c r="BB146" s="159" t="s">
        <v>65</v>
      </c>
      <c r="BC146" s="1207" t="s">
        <v>35</v>
      </c>
      <c r="BD146" s="1227" t="s">
        <v>35</v>
      </c>
      <c r="BE146" s="1227" t="s">
        <v>35</v>
      </c>
      <c r="BF146" s="1227" t="s">
        <v>35</v>
      </c>
      <c r="BG146" s="1248" t="s">
        <v>35</v>
      </c>
      <c r="BH146" s="1269" t="s">
        <v>35</v>
      </c>
      <c r="BI146" s="1227" t="s">
        <v>35</v>
      </c>
      <c r="BJ146" s="1227" t="s">
        <v>35</v>
      </c>
      <c r="BK146" s="1227" t="s">
        <v>35</v>
      </c>
      <c r="BL146" s="1248" t="s">
        <v>35</v>
      </c>
      <c r="BM146" s="1269" t="s">
        <v>35</v>
      </c>
      <c r="BN146" s="1227" t="s">
        <v>35</v>
      </c>
      <c r="BO146" s="1227" t="s">
        <v>35</v>
      </c>
      <c r="BP146" s="1227" t="s">
        <v>35</v>
      </c>
      <c r="BQ146" s="1248" t="s">
        <v>35</v>
      </c>
      <c r="BR146" s="1269" t="s">
        <v>35</v>
      </c>
      <c r="BS146" s="1227" t="s">
        <v>35</v>
      </c>
      <c r="BT146" s="1227" t="s">
        <v>35</v>
      </c>
      <c r="BU146" s="1227" t="s">
        <v>35</v>
      </c>
      <c r="BV146" s="1227" t="s">
        <v>35</v>
      </c>
      <c r="BW146" s="1227" t="s">
        <v>35</v>
      </c>
      <c r="BX146" s="1227" t="s">
        <v>35</v>
      </c>
      <c r="BY146" s="1287" t="s">
        <v>35</v>
      </c>
      <c r="BZ146" s="1287" t="s">
        <v>35</v>
      </c>
      <c r="CA146" s="1287" t="s">
        <v>35</v>
      </c>
      <c r="CB146" s="1287" t="s">
        <v>35</v>
      </c>
      <c r="CC146" s="1287" t="s">
        <v>35</v>
      </c>
      <c r="CD146" s="1287" t="s">
        <v>35</v>
      </c>
      <c r="CE146" s="1287" t="s">
        <v>35</v>
      </c>
      <c r="CF146" s="1287" t="s">
        <v>35</v>
      </c>
      <c r="CG146" s="1287" t="s">
        <v>35</v>
      </c>
      <c r="CH146" s="1287" t="s">
        <v>35</v>
      </c>
      <c r="CI146" s="1287" t="s">
        <v>35</v>
      </c>
      <c r="CJ146" s="2201"/>
      <c r="CK146" s="2201"/>
      <c r="CL146" s="2201"/>
      <c r="CM146" s="2201"/>
      <c r="CN146" s="2201"/>
      <c r="CO146" s="2201"/>
      <c r="CP146" s="2201"/>
      <c r="CQ146" s="2201"/>
      <c r="CR146" s="2201"/>
      <c r="CS146" s="2201"/>
      <c r="CT146" s="2201"/>
      <c r="CU146" s="2201"/>
      <c r="CV146" s="2201"/>
      <c r="CW146" s="2201"/>
      <c r="CX146" s="2201"/>
      <c r="CY146" s="2201"/>
      <c r="CZ146" s="2201"/>
    </row>
    <row r="147" s="130" customFormat="true" ht="15" customHeight="true" x14ac:dyDescent="0.2">
      <c r="A147" s="2516"/>
      <c r="B147" s="252" t="s">
        <v>66</v>
      </c>
      <c r="C147" s="1138" t="s">
        <v>35</v>
      </c>
      <c r="D147" s="1148" t="s">
        <v>35</v>
      </c>
      <c r="E147" s="1148" t="s">
        <v>35</v>
      </c>
      <c r="F147" s="1148" t="s">
        <v>35</v>
      </c>
      <c r="G147" s="1158" t="s">
        <v>35</v>
      </c>
      <c r="H147" s="1168" t="s">
        <v>35</v>
      </c>
      <c r="I147" s="1148" t="s">
        <v>35</v>
      </c>
      <c r="J147" s="1148" t="s">
        <v>35</v>
      </c>
      <c r="K147" s="1148" t="s">
        <v>35</v>
      </c>
      <c r="L147" s="1178" t="s">
        <v>35</v>
      </c>
      <c r="M147" s="1185" t="s">
        <v>35</v>
      </c>
      <c r="N147" s="1148" t="s">
        <v>35</v>
      </c>
      <c r="O147" s="1148" t="s">
        <v>35</v>
      </c>
      <c r="P147" s="1148" t="s">
        <v>35</v>
      </c>
      <c r="Q147" s="1158" t="s">
        <v>35</v>
      </c>
      <c r="R147" s="1168" t="s">
        <v>35</v>
      </c>
      <c r="S147" s="1148" t="s">
        <v>35</v>
      </c>
      <c r="T147" s="1148" t="s">
        <v>35</v>
      </c>
      <c r="U147" s="1148" t="s">
        <v>35</v>
      </c>
      <c r="V147" s="1148" t="s">
        <v>35</v>
      </c>
      <c r="W147" s="1148" t="s">
        <v>35</v>
      </c>
      <c r="X147" s="1148" t="s">
        <v>35</v>
      </c>
      <c r="Y147" s="1196" t="s">
        <v>35</v>
      </c>
      <c r="Z147" s="1196" t="s">
        <v>35</v>
      </c>
      <c r="AA147" s="1196" t="s">
        <v>35</v>
      </c>
      <c r="AB147" s="1196" t="s">
        <v>35</v>
      </c>
      <c r="AC147" s="1196" t="s">
        <v>35</v>
      </c>
      <c r="AD147" s="1196" t="s">
        <v>35</v>
      </c>
      <c r="AE147" s="1196" t="s">
        <v>35</v>
      </c>
      <c r="AF147" s="1196" t="s">
        <v>35</v>
      </c>
      <c r="AG147" s="1196" t="s">
        <v>35</v>
      </c>
      <c r="AH147" s="1196" t="s">
        <v>35</v>
      </c>
      <c r="AI147" s="2355" t="s">
        <v>35</v>
      </c>
      <c r="AJ147" s="2118"/>
      <c r="AK147" s="2118"/>
      <c r="AL147" s="2118"/>
      <c r="AM147" s="2118"/>
      <c r="AN147" s="2118"/>
      <c r="AO147" s="2118"/>
      <c r="AP147" s="2118"/>
      <c r="AQ147" s="2118"/>
      <c r="AR147" s="2118"/>
      <c r="AS147" s="2118"/>
      <c r="AT147" s="2118"/>
      <c r="AU147" s="2118"/>
      <c r="AV147" s="2118"/>
      <c r="AW147" s="2118"/>
      <c r="AX147" s="2118"/>
      <c r="AY147" s="2118"/>
      <c r="AZ147" s="215"/>
      <c r="BA147" s="2573"/>
      <c r="BB147" s="159" t="s">
        <v>66</v>
      </c>
      <c r="BC147" s="1207" t="s">
        <v>35</v>
      </c>
      <c r="BD147" s="1227" t="s">
        <v>35</v>
      </c>
      <c r="BE147" s="1227" t="s">
        <v>35</v>
      </c>
      <c r="BF147" s="1227" t="s">
        <v>35</v>
      </c>
      <c r="BG147" s="1248" t="s">
        <v>35</v>
      </c>
      <c r="BH147" s="1269" t="s">
        <v>35</v>
      </c>
      <c r="BI147" s="1227" t="s">
        <v>35</v>
      </c>
      <c r="BJ147" s="1227" t="s">
        <v>35</v>
      </c>
      <c r="BK147" s="1227" t="s">
        <v>35</v>
      </c>
      <c r="BL147" s="1248" t="s">
        <v>35</v>
      </c>
      <c r="BM147" s="1269" t="s">
        <v>35</v>
      </c>
      <c r="BN147" s="1227" t="s">
        <v>35</v>
      </c>
      <c r="BO147" s="1227" t="s">
        <v>35</v>
      </c>
      <c r="BP147" s="1227" t="s">
        <v>35</v>
      </c>
      <c r="BQ147" s="1248" t="s">
        <v>35</v>
      </c>
      <c r="BR147" s="1269" t="s">
        <v>35</v>
      </c>
      <c r="BS147" s="1227" t="s">
        <v>35</v>
      </c>
      <c r="BT147" s="1227" t="s">
        <v>35</v>
      </c>
      <c r="BU147" s="1227" t="s">
        <v>35</v>
      </c>
      <c r="BV147" s="1227" t="s">
        <v>35</v>
      </c>
      <c r="BW147" s="1227" t="s">
        <v>35</v>
      </c>
      <c r="BX147" s="1227" t="s">
        <v>35</v>
      </c>
      <c r="BY147" s="1287" t="s">
        <v>35</v>
      </c>
      <c r="BZ147" s="1287" t="s">
        <v>35</v>
      </c>
      <c r="CA147" s="1287" t="s">
        <v>35</v>
      </c>
      <c r="CB147" s="1287" t="s">
        <v>35</v>
      </c>
      <c r="CC147" s="1287" t="s">
        <v>35</v>
      </c>
      <c r="CD147" s="1287" t="s">
        <v>35</v>
      </c>
      <c r="CE147" s="1287" t="s">
        <v>35</v>
      </c>
      <c r="CF147" s="1287" t="s">
        <v>35</v>
      </c>
      <c r="CG147" s="1287" t="s">
        <v>35</v>
      </c>
      <c r="CH147" s="1287" t="s">
        <v>35</v>
      </c>
      <c r="CI147" s="1287" t="s">
        <v>35</v>
      </c>
      <c r="CJ147" s="2201"/>
      <c r="CK147" s="2201"/>
      <c r="CL147" s="2201"/>
      <c r="CM147" s="2201"/>
      <c r="CN147" s="2201"/>
      <c r="CO147" s="2201"/>
      <c r="CP147" s="2201"/>
      <c r="CQ147" s="2201"/>
      <c r="CR147" s="2201"/>
      <c r="CS147" s="2201"/>
      <c r="CT147" s="2201"/>
      <c r="CU147" s="2201"/>
      <c r="CV147" s="2201"/>
      <c r="CW147" s="2201"/>
      <c r="CX147" s="2201"/>
      <c r="CY147" s="2201"/>
      <c r="CZ147" s="2201"/>
    </row>
    <row r="148" s="130" customFormat="true" ht="15" customHeight="true" x14ac:dyDescent="0.2">
      <c r="A148" s="2516" t="s">
        <v>107</v>
      </c>
      <c r="B148" s="252" t="s">
        <v>49</v>
      </c>
      <c r="C148" s="776">
        <v>5.6360143401809104</v>
      </c>
      <c r="D148" s="777">
        <v>14.37852816514415</v>
      </c>
      <c r="E148" s="777">
        <v>31.628804940933197</v>
      </c>
      <c r="F148" s="777">
        <v>32.098040693008294</v>
      </c>
      <c r="G148" s="838">
        <v>12.100537689615207</v>
      </c>
      <c r="H148" s="824">
        <v>29.527304864223382</v>
      </c>
      <c r="I148" s="777">
        <v>35.478017306053175</v>
      </c>
      <c r="J148" s="777">
        <v>35.76276378889294</v>
      </c>
      <c r="K148" s="777">
        <v>24.705951203331306</v>
      </c>
      <c r="L148" s="796">
        <v>6.6664055657798453</v>
      </c>
      <c r="M148" s="809">
        <v>1.905533149701226</v>
      </c>
      <c r="N148" s="777">
        <v>4.9069841917687214</v>
      </c>
      <c r="O148" s="777">
        <v>4.8223555880234743</v>
      </c>
      <c r="P148" s="777">
        <v>6.9555579031678318</v>
      </c>
      <c r="Q148" s="838">
        <v>11.370802612849472</v>
      </c>
      <c r="R148" s="824">
        <v>15.241272513447601</v>
      </c>
      <c r="S148" s="777">
        <v>20.088822012778525</v>
      </c>
      <c r="T148" s="777">
        <v>24.198173500117573</v>
      </c>
      <c r="U148" s="777">
        <v>34.065816645678026</v>
      </c>
      <c r="V148" s="777">
        <v>12.361076102429246</v>
      </c>
      <c r="W148" s="777">
        <v>19.748982617350499</v>
      </c>
      <c r="X148" s="777">
        <v>6.0218358962623491</v>
      </c>
      <c r="Y148" s="778">
        <v>2.0708835868942237</v>
      </c>
      <c r="Z148" s="778">
        <v>19.104100809627944</v>
      </c>
      <c r="AA148" s="778">
        <v>11.578504333717683</v>
      </c>
      <c r="AB148" s="778">
        <v>24.746032204304015</v>
      </c>
      <c r="AC148" s="778">
        <v>15.979464868468856</v>
      </c>
      <c r="AD148" s="778">
        <v>12.155440929411657</v>
      </c>
      <c r="AE148" s="778">
        <v>25.585050928533864</v>
      </c>
      <c r="AF148" s="778">
        <v>7.9435094137111069</v>
      </c>
      <c r="AG148" s="778">
        <v>16.227793558493648</v>
      </c>
      <c r="AH148" s="778">
        <v>18.104375911481892</v>
      </c>
      <c r="AI148" s="2356">
        <v>32.523620011638975</v>
      </c>
      <c r="AJ148" s="2118"/>
      <c r="AK148" s="2118"/>
      <c r="AL148" s="2118"/>
      <c r="AM148" s="2118"/>
      <c r="AN148" s="2118"/>
      <c r="AO148" s="2118"/>
      <c r="AP148" s="2118"/>
      <c r="AQ148" s="2118"/>
      <c r="AR148" s="2118"/>
      <c r="AS148" s="2118"/>
      <c r="AT148" s="2118"/>
      <c r="AU148" s="2118"/>
      <c r="AV148" s="2118"/>
      <c r="AW148" s="2118"/>
      <c r="AX148" s="2118"/>
      <c r="AY148" s="2118"/>
      <c r="AZ148" s="215"/>
      <c r="BA148" s="2573" t="s">
        <v>107</v>
      </c>
      <c r="BB148" s="159" t="s">
        <v>49</v>
      </c>
      <c r="BC148" s="1207" t="s">
        <v>35</v>
      </c>
      <c r="BD148" s="1227" t="s">
        <v>35</v>
      </c>
      <c r="BE148" s="1227" t="s">
        <v>35</v>
      </c>
      <c r="BF148" s="1227" t="s">
        <v>35</v>
      </c>
      <c r="BG148" s="1248" t="s">
        <v>35</v>
      </c>
      <c r="BH148" s="1269" t="s">
        <v>35</v>
      </c>
      <c r="BI148" s="1227" t="s">
        <v>35</v>
      </c>
      <c r="BJ148" s="1227" t="s">
        <v>35</v>
      </c>
      <c r="BK148" s="1227" t="s">
        <v>35</v>
      </c>
      <c r="BL148" s="1248" t="s">
        <v>35</v>
      </c>
      <c r="BM148" s="1269" t="s">
        <v>35</v>
      </c>
      <c r="BN148" s="1227" t="s">
        <v>35</v>
      </c>
      <c r="BO148" s="1227" t="s">
        <v>35</v>
      </c>
      <c r="BP148" s="1227" t="s">
        <v>35</v>
      </c>
      <c r="BQ148" s="1248" t="s">
        <v>35</v>
      </c>
      <c r="BR148" s="1269" t="s">
        <v>35</v>
      </c>
      <c r="BS148" s="1227" t="s">
        <v>35</v>
      </c>
      <c r="BT148" s="1227" t="s">
        <v>35</v>
      </c>
      <c r="BU148" s="1227" t="s">
        <v>35</v>
      </c>
      <c r="BV148" s="1227" t="s">
        <v>35</v>
      </c>
      <c r="BW148" s="1227" t="s">
        <v>35</v>
      </c>
      <c r="BX148" s="1227" t="s">
        <v>35</v>
      </c>
      <c r="BY148" s="1287" t="s">
        <v>35</v>
      </c>
      <c r="BZ148" s="1287" t="s">
        <v>35</v>
      </c>
      <c r="CA148" s="1287" t="s">
        <v>35</v>
      </c>
      <c r="CB148" s="1287" t="s">
        <v>35</v>
      </c>
      <c r="CC148" s="1287" t="s">
        <v>35</v>
      </c>
      <c r="CD148" s="1287" t="s">
        <v>35</v>
      </c>
      <c r="CE148" s="1287" t="s">
        <v>35</v>
      </c>
      <c r="CF148" s="1287" t="s">
        <v>35</v>
      </c>
      <c r="CG148" s="1287" t="s">
        <v>35</v>
      </c>
      <c r="CH148" s="1287" t="s">
        <v>35</v>
      </c>
      <c r="CI148" s="1287" t="s">
        <v>35</v>
      </c>
      <c r="CJ148" s="2201"/>
      <c r="CK148" s="2201"/>
      <c r="CL148" s="2201"/>
      <c r="CM148" s="2201"/>
      <c r="CN148" s="2201"/>
      <c r="CO148" s="2201"/>
      <c r="CP148" s="2201"/>
      <c r="CQ148" s="2201"/>
      <c r="CR148" s="2201"/>
      <c r="CS148" s="2201"/>
      <c r="CT148" s="2201"/>
      <c r="CU148" s="2201"/>
      <c r="CV148" s="2201"/>
      <c r="CW148" s="2201"/>
      <c r="CX148" s="2201"/>
      <c r="CY148" s="2201"/>
      <c r="CZ148" s="2201"/>
    </row>
    <row r="149" s="130" customFormat="true" ht="15" customHeight="true" x14ac:dyDescent="0.2">
      <c r="A149" s="2516"/>
      <c r="B149" s="252" t="s">
        <v>48</v>
      </c>
      <c r="C149" s="776">
        <v>14.88231740860679</v>
      </c>
      <c r="D149" s="777">
        <v>27.513112332734263</v>
      </c>
      <c r="E149" s="777">
        <v>45.926562660464185</v>
      </c>
      <c r="F149" s="777">
        <v>62.37570674124855</v>
      </c>
      <c r="G149" s="838">
        <v>87.083535786127925</v>
      </c>
      <c r="H149" s="824">
        <v>31.805144055041033</v>
      </c>
      <c r="I149" s="777">
        <v>48.197661346547982</v>
      </c>
      <c r="J149" s="777">
        <v>58.8566385709983</v>
      </c>
      <c r="K149" s="777">
        <v>72.719024647832839</v>
      </c>
      <c r="L149" s="796">
        <v>92.87980995767704</v>
      </c>
      <c r="M149" s="809">
        <v>6.789934217096107</v>
      </c>
      <c r="N149" s="777">
        <v>16.504745102913894</v>
      </c>
      <c r="O149" s="777">
        <v>23.660721943119679</v>
      </c>
      <c r="P149" s="777">
        <v>25.938402637777138</v>
      </c>
      <c r="Q149" s="838">
        <v>43.977707191356039</v>
      </c>
      <c r="R149" s="824">
        <v>52.040711539265757</v>
      </c>
      <c r="S149" s="777">
        <v>32.009420538160953</v>
      </c>
      <c r="T149" s="777">
        <v>47.502405098356974</v>
      </c>
      <c r="U149" s="777">
        <v>38.716411335763929</v>
      </c>
      <c r="V149" s="777">
        <v>39.104765717361182</v>
      </c>
      <c r="W149" s="777">
        <v>33.369538551743098</v>
      </c>
      <c r="X149" s="777">
        <v>25.608821774797509</v>
      </c>
      <c r="Y149" s="778">
        <v>12.273448670948813</v>
      </c>
      <c r="Z149" s="778">
        <v>59.554267930545549</v>
      </c>
      <c r="AA149" s="778">
        <v>21.271186285069067</v>
      </c>
      <c r="AB149" s="778">
        <v>71.460237518997801</v>
      </c>
      <c r="AC149" s="778">
        <v>34.862649760693444</v>
      </c>
      <c r="AD149" s="778">
        <v>37.61673234614328</v>
      </c>
      <c r="AE149" s="778">
        <v>33.003849288648915</v>
      </c>
      <c r="AF149" s="778">
        <v>52.320699422008332</v>
      </c>
      <c r="AG149" s="778">
        <v>29.132253630127941</v>
      </c>
      <c r="AH149" s="778">
        <v>41.033832945435158</v>
      </c>
      <c r="AI149" s="2356">
        <v>41.159724528877092</v>
      </c>
      <c r="AJ149" s="2118"/>
      <c r="AK149" s="2118"/>
      <c r="AL149" s="2118"/>
      <c r="AM149" s="2118"/>
      <c r="AN149" s="2118"/>
      <c r="AO149" s="2118"/>
      <c r="AP149" s="2118"/>
      <c r="AQ149" s="2118"/>
      <c r="AR149" s="2118"/>
      <c r="AS149" s="2118"/>
      <c r="AT149" s="2118"/>
      <c r="AU149" s="2118"/>
      <c r="AV149" s="2118"/>
      <c r="AW149" s="2118"/>
      <c r="AX149" s="2118"/>
      <c r="AY149" s="2118"/>
      <c r="AZ149" s="215"/>
      <c r="BA149" s="2573"/>
      <c r="BB149" s="159" t="s">
        <v>48</v>
      </c>
      <c r="BC149" s="1207" t="s">
        <v>35</v>
      </c>
      <c r="BD149" s="1227" t="s">
        <v>35</v>
      </c>
      <c r="BE149" s="1227" t="s">
        <v>35</v>
      </c>
      <c r="BF149" s="1227" t="s">
        <v>35</v>
      </c>
      <c r="BG149" s="1248" t="s">
        <v>35</v>
      </c>
      <c r="BH149" s="1269" t="s">
        <v>35</v>
      </c>
      <c r="BI149" s="1227" t="s">
        <v>35</v>
      </c>
      <c r="BJ149" s="1227" t="s">
        <v>35</v>
      </c>
      <c r="BK149" s="1227" t="s">
        <v>35</v>
      </c>
      <c r="BL149" s="1248" t="s">
        <v>35</v>
      </c>
      <c r="BM149" s="1269" t="s">
        <v>35</v>
      </c>
      <c r="BN149" s="1227" t="s">
        <v>35</v>
      </c>
      <c r="BO149" s="1227" t="s">
        <v>35</v>
      </c>
      <c r="BP149" s="1227" t="s">
        <v>35</v>
      </c>
      <c r="BQ149" s="1248" t="s">
        <v>35</v>
      </c>
      <c r="BR149" s="1269" t="s">
        <v>35</v>
      </c>
      <c r="BS149" s="1227" t="s">
        <v>35</v>
      </c>
      <c r="BT149" s="1227" t="s">
        <v>35</v>
      </c>
      <c r="BU149" s="1227" t="s">
        <v>35</v>
      </c>
      <c r="BV149" s="1227" t="s">
        <v>35</v>
      </c>
      <c r="BW149" s="1227" t="s">
        <v>35</v>
      </c>
      <c r="BX149" s="1227" t="s">
        <v>35</v>
      </c>
      <c r="BY149" s="1287" t="s">
        <v>35</v>
      </c>
      <c r="BZ149" s="1287" t="s">
        <v>35</v>
      </c>
      <c r="CA149" s="1287" t="s">
        <v>35</v>
      </c>
      <c r="CB149" s="1287" t="s">
        <v>35</v>
      </c>
      <c r="CC149" s="1287" t="s">
        <v>35</v>
      </c>
      <c r="CD149" s="1287" t="s">
        <v>35</v>
      </c>
      <c r="CE149" s="1287" t="s">
        <v>35</v>
      </c>
      <c r="CF149" s="1287" t="s">
        <v>35</v>
      </c>
      <c r="CG149" s="1287" t="s">
        <v>35</v>
      </c>
      <c r="CH149" s="1287" t="s">
        <v>35</v>
      </c>
      <c r="CI149" s="1287" t="s">
        <v>35</v>
      </c>
      <c r="CJ149" s="2201"/>
      <c r="CK149" s="2201"/>
      <c r="CL149" s="2201"/>
      <c r="CM149" s="2201"/>
      <c r="CN149" s="2201"/>
      <c r="CO149" s="2201"/>
      <c r="CP149" s="2201"/>
      <c r="CQ149" s="2201"/>
      <c r="CR149" s="2201"/>
      <c r="CS149" s="2201"/>
      <c r="CT149" s="2201"/>
      <c r="CU149" s="2201"/>
      <c r="CV149" s="2201"/>
      <c r="CW149" s="2201"/>
      <c r="CX149" s="2201"/>
      <c r="CY149" s="2201"/>
      <c r="CZ149" s="2201"/>
    </row>
    <row r="150" s="130" customFormat="true" ht="15" customHeight="true" x14ac:dyDescent="0.2">
      <c r="A150" s="2516"/>
      <c r="B150" s="252" t="s">
        <v>109</v>
      </c>
      <c r="C150" s="776">
        <v>79.481668251212199</v>
      </c>
      <c r="D150" s="777">
        <v>58.108359502121623</v>
      </c>
      <c r="E150" s="777">
        <v>22.444632398602401</v>
      </c>
      <c r="F150" s="777">
        <v>5.5262525657432571</v>
      </c>
      <c r="G150" s="838">
        <v>0.81592652425681766</v>
      </c>
      <c r="H150" s="824">
        <v>38.667551080735244</v>
      </c>
      <c r="I150" s="777">
        <v>16.324321347398634</v>
      </c>
      <c r="J150" s="777">
        <v>5.3805976401088085</v>
      </c>
      <c r="K150" s="777">
        <v>2.5750241488358476</v>
      </c>
      <c r="L150" s="796">
        <v>0.45378447654305221</v>
      </c>
      <c r="M150" s="809">
        <v>91.304532633202712</v>
      </c>
      <c r="N150" s="777">
        <v>78.588270705317328</v>
      </c>
      <c r="O150" s="777">
        <v>71.516922468856876</v>
      </c>
      <c r="P150" s="777">
        <v>67.106039459055182</v>
      </c>
      <c r="Q150" s="838">
        <v>44.651490195794665</v>
      </c>
      <c r="R150" s="824">
        <v>32.718015947286474</v>
      </c>
      <c r="S150" s="777">
        <v>47.901757449060341</v>
      </c>
      <c r="T150" s="777">
        <v>28.299421401525432</v>
      </c>
      <c r="U150" s="777">
        <v>27.217772018557923</v>
      </c>
      <c r="V150" s="777">
        <v>48.534158180209353</v>
      </c>
      <c r="W150" s="777">
        <v>46.881478830906154</v>
      </c>
      <c r="X150" s="777">
        <v>68.369342328940192</v>
      </c>
      <c r="Y150" s="778">
        <v>85.655667742156837</v>
      </c>
      <c r="Z150" s="778">
        <v>21.341631259826663</v>
      </c>
      <c r="AA150" s="778">
        <v>67.150309381213376</v>
      </c>
      <c r="AB150" s="778">
        <v>3.7937302766984615</v>
      </c>
      <c r="AC150" s="778">
        <v>49.157885370837775</v>
      </c>
      <c r="AD150" s="778">
        <v>50.227826724445087</v>
      </c>
      <c r="AE150" s="778">
        <v>41.411099782817004</v>
      </c>
      <c r="AF150" s="778">
        <v>39.735791164280634</v>
      </c>
      <c r="AG150" s="778">
        <v>54.639952811378365</v>
      </c>
      <c r="AH150" s="778">
        <v>40.861791143082634</v>
      </c>
      <c r="AI150" s="2356">
        <v>26.316655459483997</v>
      </c>
      <c r="AJ150" s="2118"/>
      <c r="AK150" s="2118"/>
      <c r="AL150" s="2118"/>
      <c r="AM150" s="2118"/>
      <c r="AN150" s="2118"/>
      <c r="AO150" s="2118"/>
      <c r="AP150" s="2118"/>
      <c r="AQ150" s="2118"/>
      <c r="AR150" s="2118"/>
      <c r="AS150" s="2118"/>
      <c r="AT150" s="2118"/>
      <c r="AU150" s="2118"/>
      <c r="AV150" s="2118"/>
      <c r="AW150" s="2118"/>
      <c r="AX150" s="2118"/>
      <c r="AY150" s="2118"/>
      <c r="AZ150" s="215"/>
      <c r="BA150" s="2573"/>
      <c r="BB150" s="159" t="s">
        <v>109</v>
      </c>
      <c r="BC150" s="1207" t="s">
        <v>35</v>
      </c>
      <c r="BD150" s="1227" t="s">
        <v>35</v>
      </c>
      <c r="BE150" s="1227" t="s">
        <v>35</v>
      </c>
      <c r="BF150" s="1227" t="s">
        <v>35</v>
      </c>
      <c r="BG150" s="1248" t="s">
        <v>35</v>
      </c>
      <c r="BH150" s="1269" t="s">
        <v>35</v>
      </c>
      <c r="BI150" s="1227" t="s">
        <v>35</v>
      </c>
      <c r="BJ150" s="1227" t="s">
        <v>35</v>
      </c>
      <c r="BK150" s="1227" t="s">
        <v>35</v>
      </c>
      <c r="BL150" s="1248" t="s">
        <v>35</v>
      </c>
      <c r="BM150" s="1269" t="s">
        <v>35</v>
      </c>
      <c r="BN150" s="1227" t="s">
        <v>35</v>
      </c>
      <c r="BO150" s="1227" t="s">
        <v>35</v>
      </c>
      <c r="BP150" s="1227" t="s">
        <v>35</v>
      </c>
      <c r="BQ150" s="1248" t="s">
        <v>35</v>
      </c>
      <c r="BR150" s="1269" t="s">
        <v>35</v>
      </c>
      <c r="BS150" s="1227" t="s">
        <v>35</v>
      </c>
      <c r="BT150" s="1227" t="s">
        <v>35</v>
      </c>
      <c r="BU150" s="1227" t="s">
        <v>35</v>
      </c>
      <c r="BV150" s="1227" t="s">
        <v>35</v>
      </c>
      <c r="BW150" s="1227" t="s">
        <v>35</v>
      </c>
      <c r="BX150" s="1227" t="s">
        <v>35</v>
      </c>
      <c r="BY150" s="1287" t="s">
        <v>35</v>
      </c>
      <c r="BZ150" s="1287" t="s">
        <v>35</v>
      </c>
      <c r="CA150" s="1287" t="s">
        <v>35</v>
      </c>
      <c r="CB150" s="1287" t="s">
        <v>35</v>
      </c>
      <c r="CC150" s="1287" t="s">
        <v>35</v>
      </c>
      <c r="CD150" s="1287" t="s">
        <v>35</v>
      </c>
      <c r="CE150" s="1287" t="s">
        <v>35</v>
      </c>
      <c r="CF150" s="1287" t="s">
        <v>35</v>
      </c>
      <c r="CG150" s="1287" t="s">
        <v>35</v>
      </c>
      <c r="CH150" s="1287" t="s">
        <v>35</v>
      </c>
      <c r="CI150" s="1287" t="s">
        <v>35</v>
      </c>
      <c r="CJ150" s="2201"/>
      <c r="CK150" s="2201"/>
      <c r="CL150" s="2201"/>
      <c r="CM150" s="2201"/>
      <c r="CN150" s="2201"/>
      <c r="CO150" s="2201"/>
      <c r="CP150" s="2201"/>
      <c r="CQ150" s="2201"/>
      <c r="CR150" s="2201"/>
      <c r="CS150" s="2201"/>
      <c r="CT150" s="2201"/>
      <c r="CU150" s="2201"/>
      <c r="CV150" s="2201"/>
      <c r="CW150" s="2201"/>
      <c r="CX150" s="2201"/>
      <c r="CY150" s="2201"/>
      <c r="CZ150" s="2201"/>
    </row>
    <row r="151" s="130" customFormat="true" ht="15" customHeight="true" x14ac:dyDescent="0.2">
      <c r="A151" s="2516" t="s">
        <v>108</v>
      </c>
      <c r="B151" s="252" t="s">
        <v>49</v>
      </c>
      <c r="C151" s="776">
        <v>26.092241466849103</v>
      </c>
      <c r="D151" s="777">
        <v>33.915942292139754</v>
      </c>
      <c r="E151" s="777">
        <v>41.417292297232358</v>
      </c>
      <c r="F151" s="777">
        <v>34.408479245078162</v>
      </c>
      <c r="G151" s="838">
        <v>12.301777327981522</v>
      </c>
      <c r="H151" s="824">
        <v>47.40891762756452</v>
      </c>
      <c r="I151" s="777">
        <v>43.46490614826056</v>
      </c>
      <c r="J151" s="777">
        <v>38.260867095852433</v>
      </c>
      <c r="K151" s="777">
        <v>25.518229784891886</v>
      </c>
      <c r="L151" s="796">
        <v>6.7242205710529284</v>
      </c>
      <c r="M151" s="809">
        <v>20.762301560147691</v>
      </c>
      <c r="N151" s="777">
        <v>21.301120394916108</v>
      </c>
      <c r="O151" s="777">
        <v>18.615085496930224</v>
      </c>
      <c r="P151" s="777">
        <v>20.06724935731868</v>
      </c>
      <c r="Q151" s="838">
        <v>22.116746826519865</v>
      </c>
      <c r="R151" s="824">
        <v>22.752538676732744</v>
      </c>
      <c r="S151" s="777">
        <v>37.763814669904832</v>
      </c>
      <c r="T151" s="777">
        <v>31.054451904467413</v>
      </c>
      <c r="U151" s="777">
        <v>46.167576586011322</v>
      </c>
      <c r="V151" s="777">
        <v>27.282225748082851</v>
      </c>
      <c r="W151" s="777">
        <v>35.82205792581243</v>
      </c>
      <c r="X151" s="777">
        <v>19.412773507670384</v>
      </c>
      <c r="Y151" s="778">
        <v>15.383237575422978</v>
      </c>
      <c r="Z151" s="778">
        <v>23.066032433608648</v>
      </c>
      <c r="AA151" s="778">
        <v>36.894467677471162</v>
      </c>
      <c r="AB151" s="778">
        <v>26.142330058314968</v>
      </c>
      <c r="AC151" s="778">
        <v>32.213128141411737</v>
      </c>
      <c r="AD151" s="778">
        <v>34.145495443157415</v>
      </c>
      <c r="AE151" s="778">
        <v>44.612550541318974</v>
      </c>
      <c r="AF151" s="778">
        <v>20.722667569808859</v>
      </c>
      <c r="AG151" s="778">
        <v>35.336260579956928</v>
      </c>
      <c r="AH151" s="778">
        <v>30.460071049639385</v>
      </c>
      <c r="AI151" s="2356">
        <v>43.730939804030875</v>
      </c>
      <c r="AJ151" s="2118"/>
      <c r="AK151" s="2118"/>
      <c r="AL151" s="2118"/>
      <c r="AM151" s="2118"/>
      <c r="AN151" s="2118"/>
      <c r="AO151" s="2118"/>
      <c r="AP151" s="2118"/>
      <c r="AQ151" s="2118"/>
      <c r="AR151" s="2118"/>
      <c r="AS151" s="2118"/>
      <c r="AT151" s="2118"/>
      <c r="AU151" s="2118"/>
      <c r="AV151" s="2118"/>
      <c r="AW151" s="2118"/>
      <c r="AX151" s="2118"/>
      <c r="AY151" s="2118"/>
      <c r="AZ151" s="215"/>
      <c r="BA151" s="2573" t="s">
        <v>108</v>
      </c>
      <c r="BB151" s="159" t="s">
        <v>49</v>
      </c>
      <c r="BC151" s="1207" t="s">
        <v>35</v>
      </c>
      <c r="BD151" s="1227" t="s">
        <v>35</v>
      </c>
      <c r="BE151" s="1227" t="s">
        <v>35</v>
      </c>
      <c r="BF151" s="1227" t="s">
        <v>35</v>
      </c>
      <c r="BG151" s="1248" t="s">
        <v>35</v>
      </c>
      <c r="BH151" s="1269" t="s">
        <v>35</v>
      </c>
      <c r="BI151" s="1227" t="s">
        <v>35</v>
      </c>
      <c r="BJ151" s="1227" t="s">
        <v>35</v>
      </c>
      <c r="BK151" s="1227" t="s">
        <v>35</v>
      </c>
      <c r="BL151" s="1248" t="s">
        <v>35</v>
      </c>
      <c r="BM151" s="1269" t="s">
        <v>35</v>
      </c>
      <c r="BN151" s="1227" t="s">
        <v>35</v>
      </c>
      <c r="BO151" s="1227" t="s">
        <v>35</v>
      </c>
      <c r="BP151" s="1227" t="s">
        <v>35</v>
      </c>
      <c r="BQ151" s="1248" t="s">
        <v>35</v>
      </c>
      <c r="BR151" s="1269" t="s">
        <v>35</v>
      </c>
      <c r="BS151" s="1227" t="s">
        <v>35</v>
      </c>
      <c r="BT151" s="1227" t="s">
        <v>35</v>
      </c>
      <c r="BU151" s="1227" t="s">
        <v>35</v>
      </c>
      <c r="BV151" s="1227" t="s">
        <v>35</v>
      </c>
      <c r="BW151" s="1227" t="s">
        <v>35</v>
      </c>
      <c r="BX151" s="1227" t="s">
        <v>35</v>
      </c>
      <c r="BY151" s="1287" t="s">
        <v>35</v>
      </c>
      <c r="BZ151" s="1287" t="s">
        <v>35</v>
      </c>
      <c r="CA151" s="1287" t="s">
        <v>35</v>
      </c>
      <c r="CB151" s="1287" t="s">
        <v>35</v>
      </c>
      <c r="CC151" s="1287" t="s">
        <v>35</v>
      </c>
      <c r="CD151" s="1287" t="s">
        <v>35</v>
      </c>
      <c r="CE151" s="1287" t="s">
        <v>35</v>
      </c>
      <c r="CF151" s="1287" t="s">
        <v>35</v>
      </c>
      <c r="CG151" s="1287" t="s">
        <v>35</v>
      </c>
      <c r="CH151" s="1287" t="s">
        <v>35</v>
      </c>
      <c r="CI151" s="1287" t="s">
        <v>35</v>
      </c>
      <c r="CJ151" s="2201"/>
      <c r="CK151" s="2201"/>
      <c r="CL151" s="2201"/>
      <c r="CM151" s="2201"/>
      <c r="CN151" s="2201"/>
      <c r="CO151" s="2201"/>
      <c r="CP151" s="2201"/>
      <c r="CQ151" s="2201"/>
      <c r="CR151" s="2201"/>
      <c r="CS151" s="2201"/>
      <c r="CT151" s="2201"/>
      <c r="CU151" s="2201"/>
      <c r="CV151" s="2201"/>
      <c r="CW151" s="2201"/>
      <c r="CX151" s="2201"/>
      <c r="CY151" s="2201"/>
      <c r="CZ151" s="2201"/>
    </row>
    <row r="152" s="130" customFormat="true" ht="15" customHeight="true" x14ac:dyDescent="0.2">
      <c r="A152" s="2695"/>
      <c r="B152" s="1371" t="s">
        <v>48</v>
      </c>
      <c r="C152" s="779">
        <v>73.907758533150954</v>
      </c>
      <c r="D152" s="780">
        <v>66.084057707860296</v>
      </c>
      <c r="E152" s="780">
        <v>58.582707702767401</v>
      </c>
      <c r="F152" s="780">
        <v>65.591520754921945</v>
      </c>
      <c r="G152" s="839">
        <v>87.698222672018446</v>
      </c>
      <c r="H152" s="825">
        <v>52.591082372435181</v>
      </c>
      <c r="I152" s="780">
        <v>56.535093851739369</v>
      </c>
      <c r="J152" s="780">
        <v>61.739132904147667</v>
      </c>
      <c r="K152" s="780">
        <v>74.481770215108114</v>
      </c>
      <c r="L152" s="797">
        <v>93.275779428947033</v>
      </c>
      <c r="M152" s="810">
        <v>79.237698439852309</v>
      </c>
      <c r="N152" s="780">
        <v>78.698879605083988</v>
      </c>
      <c r="O152" s="780">
        <v>81.384914503069837</v>
      </c>
      <c r="P152" s="780">
        <v>79.93275064268137</v>
      </c>
      <c r="Q152" s="839">
        <v>77.883253173480171</v>
      </c>
      <c r="R152" s="825">
        <v>77.247461323267245</v>
      </c>
      <c r="S152" s="780">
        <v>62.236185330095061</v>
      </c>
      <c r="T152" s="780">
        <v>68.945548095532644</v>
      </c>
      <c r="U152" s="780">
        <v>53.832423413988629</v>
      </c>
      <c r="V152" s="780">
        <v>72.717774251917319</v>
      </c>
      <c r="W152" s="780">
        <v>64.177942074187328</v>
      </c>
      <c r="X152" s="780">
        <v>80.587226492329577</v>
      </c>
      <c r="Y152" s="781">
        <v>84.616762424577004</v>
      </c>
      <c r="Z152" s="781">
        <v>76.933967566391559</v>
      </c>
      <c r="AA152" s="781">
        <v>63.105532322528667</v>
      </c>
      <c r="AB152" s="781">
        <v>73.857669941685216</v>
      </c>
      <c r="AC152" s="781">
        <v>67.786871858588341</v>
      </c>
      <c r="AD152" s="781">
        <v>65.854504556842642</v>
      </c>
      <c r="AE152" s="781">
        <v>55.387449458681061</v>
      </c>
      <c r="AF152" s="781">
        <v>79.277332430191166</v>
      </c>
      <c r="AG152" s="781">
        <v>64.66373942004293</v>
      </c>
      <c r="AH152" s="781">
        <v>69.539928950360476</v>
      </c>
      <c r="AI152" s="2357">
        <v>56.269060195969132</v>
      </c>
      <c r="AJ152" s="2120"/>
      <c r="AK152" s="2120"/>
      <c r="AL152" s="2120"/>
      <c r="AM152" s="2120"/>
      <c r="AN152" s="2120"/>
      <c r="AO152" s="2120"/>
      <c r="AP152" s="2120"/>
      <c r="AQ152" s="2120"/>
      <c r="AR152" s="2120"/>
      <c r="AS152" s="2120"/>
      <c r="AT152" s="2120"/>
      <c r="AU152" s="2120"/>
      <c r="AV152" s="2120"/>
      <c r="AW152" s="2120"/>
      <c r="AX152" s="2120"/>
      <c r="AY152" s="2120"/>
      <c r="AZ152" s="215"/>
      <c r="BA152" s="2586"/>
      <c r="BB152" s="235" t="s">
        <v>48</v>
      </c>
      <c r="BC152" s="1208" t="s">
        <v>35</v>
      </c>
      <c r="BD152" s="1228" t="s">
        <v>35</v>
      </c>
      <c r="BE152" s="1228" t="s">
        <v>35</v>
      </c>
      <c r="BF152" s="1228" t="s">
        <v>35</v>
      </c>
      <c r="BG152" s="1249" t="s">
        <v>35</v>
      </c>
      <c r="BH152" s="1270" t="s">
        <v>35</v>
      </c>
      <c r="BI152" s="1228" t="s">
        <v>35</v>
      </c>
      <c r="BJ152" s="1228" t="s">
        <v>35</v>
      </c>
      <c r="BK152" s="1228" t="s">
        <v>35</v>
      </c>
      <c r="BL152" s="1249" t="s">
        <v>35</v>
      </c>
      <c r="BM152" s="1270" t="s">
        <v>35</v>
      </c>
      <c r="BN152" s="1228" t="s">
        <v>35</v>
      </c>
      <c r="BO152" s="1228" t="s">
        <v>35</v>
      </c>
      <c r="BP152" s="1228" t="s">
        <v>35</v>
      </c>
      <c r="BQ152" s="1249" t="s">
        <v>35</v>
      </c>
      <c r="BR152" s="1270" t="s">
        <v>35</v>
      </c>
      <c r="BS152" s="1228" t="s">
        <v>35</v>
      </c>
      <c r="BT152" s="1228" t="s">
        <v>35</v>
      </c>
      <c r="BU152" s="1228" t="s">
        <v>35</v>
      </c>
      <c r="BV152" s="1228" t="s">
        <v>35</v>
      </c>
      <c r="BW152" s="1228" t="s">
        <v>35</v>
      </c>
      <c r="BX152" s="1228" t="s">
        <v>35</v>
      </c>
      <c r="BY152" s="1288" t="s">
        <v>35</v>
      </c>
      <c r="BZ152" s="1288" t="s">
        <v>35</v>
      </c>
      <c r="CA152" s="1288" t="s">
        <v>35</v>
      </c>
      <c r="CB152" s="1288" t="s">
        <v>35</v>
      </c>
      <c r="CC152" s="1288" t="s">
        <v>35</v>
      </c>
      <c r="CD152" s="1288" t="s">
        <v>35</v>
      </c>
      <c r="CE152" s="1288" t="s">
        <v>35</v>
      </c>
      <c r="CF152" s="1288" t="s">
        <v>35</v>
      </c>
      <c r="CG152" s="1288" t="s">
        <v>35</v>
      </c>
      <c r="CH152" s="1288" t="s">
        <v>35</v>
      </c>
      <c r="CI152" s="1288" t="s">
        <v>35</v>
      </c>
      <c r="CJ152" s="2203"/>
      <c r="CK152" s="2203"/>
      <c r="CL152" s="2203"/>
      <c r="CM152" s="2203"/>
      <c r="CN152" s="2203"/>
      <c r="CO152" s="2203"/>
      <c r="CP152" s="2203"/>
      <c r="CQ152" s="2203"/>
      <c r="CR152" s="2203"/>
      <c r="CS152" s="2203"/>
      <c r="CT152" s="2203"/>
      <c r="CU152" s="2203"/>
      <c r="CV152" s="2203"/>
      <c r="CW152" s="2203"/>
      <c r="CX152" s="2203"/>
      <c r="CY152" s="2203"/>
      <c r="CZ152" s="2203"/>
    </row>
    <row r="153" s="697" customFormat="true" ht="15" customHeight="true" x14ac:dyDescent="0.2">
      <c r="A153" s="2841" t="s">
        <v>61</v>
      </c>
      <c r="B153" s="2013" t="s">
        <v>339</v>
      </c>
      <c r="C153" s="1922">
        <v>3.6251916159204624E-2</v>
      </c>
      <c r="D153" s="1923">
        <v>1.1557664820693054</v>
      </c>
      <c r="E153" s="1923">
        <v>1.2884766197880626</v>
      </c>
      <c r="F153" s="1923">
        <v>2.6878239972798497</v>
      </c>
      <c r="G153" s="1924">
        <v>12.46572240919846</v>
      </c>
      <c r="H153" s="1925">
        <v>1.578186422448167</v>
      </c>
      <c r="I153" s="1923">
        <v>1.1974793292071841</v>
      </c>
      <c r="J153" s="1923">
        <v>2.4765285163568116</v>
      </c>
      <c r="K153" s="1923">
        <v>4.0663323622520888</v>
      </c>
      <c r="L153" s="1926">
        <v>16.661445551012616</v>
      </c>
      <c r="M153" s="1927">
        <v>0</v>
      </c>
      <c r="N153" s="1923">
        <v>1.3940431861365531E-2</v>
      </c>
      <c r="O153" s="1923">
        <v>0.10240138255509598</v>
      </c>
      <c r="P153" s="1923">
        <v>0.79475231137641977</v>
      </c>
      <c r="Q153" s="1924">
        <v>1.5888685507050531</v>
      </c>
      <c r="R153" s="1925">
        <v>0.72059791463181133</v>
      </c>
      <c r="S153" s="1923">
        <v>2.4493519901377372</v>
      </c>
      <c r="T153" s="1923">
        <v>1.2882828512196933</v>
      </c>
      <c r="U153" s="1923">
        <v>10.856724327125971</v>
      </c>
      <c r="V153" s="1923">
        <v>1.6857309140278383</v>
      </c>
      <c r="W153" s="1923">
        <v>0.73687172819214297</v>
      </c>
      <c r="X153" s="1923">
        <v>1.3984644920493872</v>
      </c>
      <c r="Y153" s="1923">
        <v>5.5953688856760733E-2</v>
      </c>
      <c r="Z153" s="1923">
        <v>1.3610678522566282</v>
      </c>
      <c r="AA153" s="1923">
        <v>3.0291951290019257</v>
      </c>
      <c r="AB153" s="1923">
        <v>4.9412492180213468</v>
      </c>
      <c r="AC153" s="1923">
        <v>3.620297126767682</v>
      </c>
      <c r="AD153" s="1923">
        <v>2.8845771265121312</v>
      </c>
      <c r="AE153" s="1923">
        <v>4.2917181010816172</v>
      </c>
      <c r="AF153" s="1923">
        <v>9.0166220410490645</v>
      </c>
      <c r="AG153" s="1923">
        <v>1.9643203754546943</v>
      </c>
      <c r="AH153" s="1923">
        <v>5.0559780202001159</v>
      </c>
      <c r="AI153" s="2354">
        <v>0.68934633104447085</v>
      </c>
      <c r="AJ153" s="2371"/>
      <c r="AK153" s="2371"/>
      <c r="AL153" s="2371"/>
      <c r="AM153" s="2371"/>
      <c r="AN153" s="2371"/>
      <c r="AO153" s="2371"/>
      <c r="AP153" s="2371"/>
      <c r="AQ153" s="2371"/>
      <c r="AR153" s="2371"/>
      <c r="AS153" s="2371"/>
      <c r="AT153" s="2371"/>
      <c r="AU153" s="2371"/>
      <c r="AV153" s="2371"/>
      <c r="AW153" s="2371"/>
      <c r="AX153" s="2371"/>
      <c r="AY153" s="2371"/>
      <c r="AZ153" s="698"/>
      <c r="BA153" s="2889" t="s">
        <v>61</v>
      </c>
      <c r="BB153" s="234" t="s">
        <v>339</v>
      </c>
      <c r="BC153" s="339">
        <v>5.6968309999999995</v>
      </c>
      <c r="BD153" s="305">
        <v>181.40199199999998</v>
      </c>
      <c r="BE153" s="305">
        <v>202.37741500000001</v>
      </c>
      <c r="BF153" s="305">
        <v>422.16862700000024</v>
      </c>
      <c r="BG153" s="340">
        <v>1957.9978150000009</v>
      </c>
      <c r="BH153" s="351">
        <v>159.78601399999997</v>
      </c>
      <c r="BI153" s="305">
        <v>121.24448100000002</v>
      </c>
      <c r="BJ153" s="305">
        <v>251.10218199999994</v>
      </c>
      <c r="BK153" s="305">
        <v>411.03614400000004</v>
      </c>
      <c r="BL153" s="340">
        <v>1686.9246860000005</v>
      </c>
      <c r="BM153" s="351">
        <v>0</v>
      </c>
      <c r="BN153" s="305">
        <v>0.77800800000000003</v>
      </c>
      <c r="BO153" s="305">
        <v>5.716717</v>
      </c>
      <c r="BP153" s="305">
        <v>44.373326000000006</v>
      </c>
      <c r="BQ153" s="340">
        <v>88.681122000000016</v>
      </c>
      <c r="BR153" s="351">
        <v>6.7566370000000004</v>
      </c>
      <c r="BS153" s="305">
        <v>159.72793900000002</v>
      </c>
      <c r="BT153" s="305">
        <v>48.862905000000005</v>
      </c>
      <c r="BU153" s="305">
        <v>188.46173699999994</v>
      </c>
      <c r="BV153" s="305">
        <v>23.426316999999994</v>
      </c>
      <c r="BW153" s="305">
        <v>8.0841020000000015</v>
      </c>
      <c r="BX153" s="305">
        <v>82.258924000000007</v>
      </c>
      <c r="BY153" s="306">
        <v>1.6905140000000001</v>
      </c>
      <c r="BZ153" s="306">
        <v>74.966194999999999</v>
      </c>
      <c r="CA153" s="306">
        <v>210.93350100000004</v>
      </c>
      <c r="CB153" s="306">
        <v>1297.8214800000007</v>
      </c>
      <c r="CC153" s="306">
        <v>78.488357000000022</v>
      </c>
      <c r="CD153" s="306">
        <v>38.869744999999995</v>
      </c>
      <c r="CE153" s="306">
        <v>135.84813499999998</v>
      </c>
      <c r="CF153" s="306">
        <v>163.367346</v>
      </c>
      <c r="CG153" s="306">
        <v>19.590827999999995</v>
      </c>
      <c r="CH153" s="306">
        <v>219.572295</v>
      </c>
      <c r="CI153" s="306">
        <v>10.915723</v>
      </c>
      <c r="CJ153" s="2205"/>
      <c r="CK153" s="2205"/>
      <c r="CL153" s="2205"/>
      <c r="CM153" s="2205"/>
      <c r="CN153" s="2205"/>
      <c r="CO153" s="2205"/>
      <c r="CP153" s="2205"/>
      <c r="CQ153" s="2205"/>
      <c r="CR153" s="2205"/>
      <c r="CS153" s="2205"/>
      <c r="CT153" s="2205"/>
      <c r="CU153" s="2205"/>
      <c r="CV153" s="2205"/>
      <c r="CW153" s="2205"/>
      <c r="CX153" s="2205"/>
      <c r="CY153" s="2205"/>
      <c r="CZ153" s="2205"/>
    </row>
    <row r="154" s="697" customFormat="true" ht="15" customHeight="true" x14ac:dyDescent="0.2">
      <c r="A154" s="2840"/>
      <c r="B154" s="2012" t="s">
        <v>340</v>
      </c>
      <c r="C154" s="1922">
        <v>1.8301862405642959</v>
      </c>
      <c r="D154" s="1923">
        <v>6.053947093299195</v>
      </c>
      <c r="E154" s="1923">
        <v>14.601011657875995</v>
      </c>
      <c r="F154" s="1923">
        <v>30.683206776482404</v>
      </c>
      <c r="G154" s="1924">
        <v>49.301067521175341</v>
      </c>
      <c r="H154" s="1925">
        <v>6.6336137097823862</v>
      </c>
      <c r="I154" s="1923">
        <v>17.473658245944549</v>
      </c>
      <c r="J154" s="1923">
        <v>28.744288313119533</v>
      </c>
      <c r="K154" s="1923">
        <v>41.70108447635188</v>
      </c>
      <c r="L154" s="1926">
        <v>49.996267472035157</v>
      </c>
      <c r="M154" s="1927">
        <v>2.2162835437200424E-2</v>
      </c>
      <c r="N154" s="1923">
        <v>0.5871607953136283</v>
      </c>
      <c r="O154" s="1923">
        <v>6.7315309096711866</v>
      </c>
      <c r="P154" s="1923">
        <v>6.1058438215352657</v>
      </c>
      <c r="Q154" s="1924">
        <v>12.737844521038555</v>
      </c>
      <c r="R154" s="1925">
        <v>28.87034234960203</v>
      </c>
      <c r="S154" s="1923">
        <v>12.524783957481736</v>
      </c>
      <c r="T154" s="1923">
        <v>3.3727152953739461</v>
      </c>
      <c r="U154" s="1923">
        <v>9.1570881147699161</v>
      </c>
      <c r="V154" s="1923">
        <v>7.0290129167386919</v>
      </c>
      <c r="W154" s="1923">
        <v>14.775497190883774</v>
      </c>
      <c r="X154" s="1923">
        <v>6.8327529733764214</v>
      </c>
      <c r="Y154" s="1923">
        <v>4.1992018275199205</v>
      </c>
      <c r="Z154" s="1923">
        <v>22.588489955448825</v>
      </c>
      <c r="AA154" s="1923">
        <v>6.9612079317808</v>
      </c>
      <c r="AB154" s="1923">
        <v>41.360609117869153</v>
      </c>
      <c r="AC154" s="1923">
        <v>6.8762533278181674</v>
      </c>
      <c r="AD154" s="1923">
        <v>5.7416826871394777</v>
      </c>
      <c r="AE154" s="1923">
        <v>18.849669265000479</v>
      </c>
      <c r="AF154" s="1923">
        <v>2.2955532513156487</v>
      </c>
      <c r="AG154" s="1923">
        <v>9.5777269200619308</v>
      </c>
      <c r="AH154" s="1923">
        <v>6.6244374805155921</v>
      </c>
      <c r="AI154" s="2354">
        <v>5.7542177877132321</v>
      </c>
      <c r="AJ154" s="2371"/>
      <c r="AK154" s="2371"/>
      <c r="AL154" s="2371"/>
      <c r="AM154" s="2371"/>
      <c r="AN154" s="2371"/>
      <c r="AO154" s="2371"/>
      <c r="AP154" s="2371"/>
      <c r="AQ154" s="2371"/>
      <c r="AR154" s="2371"/>
      <c r="AS154" s="2371"/>
      <c r="AT154" s="2371"/>
      <c r="AU154" s="2371"/>
      <c r="AV154" s="2371"/>
      <c r="AW154" s="2371"/>
      <c r="AX154" s="2371"/>
      <c r="AY154" s="2371"/>
      <c r="AZ154" s="698"/>
      <c r="BA154" s="2889"/>
      <c r="BB154" s="159" t="s">
        <v>340</v>
      </c>
      <c r="BC154" s="341">
        <v>287.60581000000008</v>
      </c>
      <c r="BD154" s="307">
        <v>950.19026699999972</v>
      </c>
      <c r="BE154" s="307">
        <v>2293.3400189999979</v>
      </c>
      <c r="BF154" s="307">
        <v>4819.3212390000081</v>
      </c>
      <c r="BG154" s="342">
        <v>7743.7455540000065</v>
      </c>
      <c r="BH154" s="352">
        <v>671.63085299999955</v>
      </c>
      <c r="BI154" s="307">
        <v>1769.203503999998</v>
      </c>
      <c r="BJ154" s="307">
        <v>2914.4641250000036</v>
      </c>
      <c r="BK154" s="307">
        <v>4215.2611830000033</v>
      </c>
      <c r="BL154" s="342">
        <v>5061.9820200000049</v>
      </c>
      <c r="BM154" s="352">
        <v>1.2367360000000001</v>
      </c>
      <c r="BN154" s="307">
        <v>32.769128000000002</v>
      </c>
      <c r="BO154" s="307">
        <v>375.79821899999996</v>
      </c>
      <c r="BP154" s="307">
        <v>340.90696499999996</v>
      </c>
      <c r="BQ154" s="342">
        <v>710.95015600000045</v>
      </c>
      <c r="BR154" s="352">
        <v>270.70078799999993</v>
      </c>
      <c r="BS154" s="307">
        <v>816.77028700000028</v>
      </c>
      <c r="BT154" s="307">
        <v>127.92273599999997</v>
      </c>
      <c r="BU154" s="307">
        <v>158.95777400000011</v>
      </c>
      <c r="BV154" s="307">
        <v>97.681002000000021</v>
      </c>
      <c r="BW154" s="307">
        <v>162.09961899999999</v>
      </c>
      <c r="BX154" s="307">
        <v>401.90860100000026</v>
      </c>
      <c r="BY154" s="308">
        <v>126.86937400000002</v>
      </c>
      <c r="BZ154" s="308">
        <v>1244.1504220000002</v>
      </c>
      <c r="CA154" s="308">
        <v>484.73336900000015</v>
      </c>
      <c r="CB154" s="308">
        <v>10863.383846999997</v>
      </c>
      <c r="CC154" s="308">
        <v>149.07777100000001</v>
      </c>
      <c r="CD154" s="308">
        <v>77.369309999999984</v>
      </c>
      <c r="CE154" s="308">
        <v>596.65904300000011</v>
      </c>
      <c r="CF154" s="308">
        <v>41.591899999999995</v>
      </c>
      <c r="CG154" s="308">
        <v>95.52189299999992</v>
      </c>
      <c r="CH154" s="308">
        <v>287.68775000000011</v>
      </c>
      <c r="CI154" s="308">
        <v>91.117402999999996</v>
      </c>
      <c r="CJ154" s="2205"/>
      <c r="CK154" s="2205"/>
      <c r="CL154" s="2205"/>
      <c r="CM154" s="2205"/>
      <c r="CN154" s="2205"/>
      <c r="CO154" s="2205"/>
      <c r="CP154" s="2205"/>
      <c r="CQ154" s="2205"/>
      <c r="CR154" s="2205"/>
      <c r="CS154" s="2205"/>
      <c r="CT154" s="2205"/>
      <c r="CU154" s="2205"/>
      <c r="CV154" s="2205"/>
      <c r="CW154" s="2205"/>
      <c r="CX154" s="2205"/>
      <c r="CY154" s="2205"/>
      <c r="CZ154" s="2205"/>
    </row>
    <row r="155" s="697" customFormat="true" ht="15" customHeight="true" x14ac:dyDescent="0.2">
      <c r="A155" s="2840"/>
      <c r="B155" s="2012" t="s">
        <v>341</v>
      </c>
      <c r="C155" s="1922">
        <v>0.38326501716699002</v>
      </c>
      <c r="D155" s="1923">
        <v>0.75912620581311829</v>
      </c>
      <c r="E155" s="1923">
        <v>0.5265457522237138</v>
      </c>
      <c r="F155" s="1923">
        <v>0.20732559662083302</v>
      </c>
      <c r="G155" s="1924">
        <v>9.2844778646177753E-2</v>
      </c>
      <c r="H155" s="1925">
        <v>0.73548448910333319</v>
      </c>
      <c r="I155" s="1923">
        <v>0.54110485975303435</v>
      </c>
      <c r="J155" s="1923">
        <v>0.101386016778283</v>
      </c>
      <c r="K155" s="1923">
        <v>0.25308902480253276</v>
      </c>
      <c r="L155" s="1926">
        <v>0.11145444180673059</v>
      </c>
      <c r="M155" s="1927">
        <v>3.764998978207796E-2</v>
      </c>
      <c r="N155" s="1923">
        <v>0.45631789234970327</v>
      </c>
      <c r="O155" s="1923">
        <v>0.61033820759616697</v>
      </c>
      <c r="P155" s="1923">
        <v>0.69169407792886661</v>
      </c>
      <c r="Q155" s="1924">
        <v>0.58349255262227484</v>
      </c>
      <c r="R155" s="1925">
        <v>0.42831902429336899</v>
      </c>
      <c r="S155" s="1923">
        <v>0</v>
      </c>
      <c r="T155" s="1923">
        <v>1.7613595946752179</v>
      </c>
      <c r="U155" s="1923">
        <v>1.9342545681546523E-2</v>
      </c>
      <c r="V155" s="1923">
        <v>0.78078572653655387</v>
      </c>
      <c r="W155" s="1923">
        <v>1.1711520476677271</v>
      </c>
      <c r="X155" s="1923">
        <v>0.6922156570150001</v>
      </c>
      <c r="Y155" s="1923">
        <v>0</v>
      </c>
      <c r="Z155" s="1923">
        <v>0.2078392009783343</v>
      </c>
      <c r="AA155" s="1923">
        <v>0.21200028810380075</v>
      </c>
      <c r="AB155" s="1923">
        <v>8.3616923074362443E-2</v>
      </c>
      <c r="AC155" s="1923">
        <v>0.7255924265754421</v>
      </c>
      <c r="AD155" s="1923">
        <v>0.22730186451286866</v>
      </c>
      <c r="AE155" s="1923">
        <v>1.4943679465088904</v>
      </c>
      <c r="AF155" s="1923">
        <v>0.50817054725177335</v>
      </c>
      <c r="AG155" s="1923">
        <v>0</v>
      </c>
      <c r="AH155" s="1923">
        <v>0.63263697719225664</v>
      </c>
      <c r="AI155" s="2354">
        <v>1.4337601760332588</v>
      </c>
      <c r="AJ155" s="2371"/>
      <c r="AK155" s="2371"/>
      <c r="AL155" s="2371"/>
      <c r="AM155" s="2371"/>
      <c r="AN155" s="2371"/>
      <c r="AO155" s="2371"/>
      <c r="AP155" s="2371"/>
      <c r="AQ155" s="2371"/>
      <c r="AR155" s="2371"/>
      <c r="AS155" s="2371"/>
      <c r="AT155" s="2371"/>
      <c r="AU155" s="2371"/>
      <c r="AV155" s="2371"/>
      <c r="AW155" s="2371"/>
      <c r="AX155" s="2371"/>
      <c r="AY155" s="2371"/>
      <c r="AZ155" s="698"/>
      <c r="BA155" s="2889"/>
      <c r="BB155" s="159" t="s">
        <v>341</v>
      </c>
      <c r="BC155" s="341">
        <v>60.228431000000008</v>
      </c>
      <c r="BD155" s="307">
        <v>119.14777600000001</v>
      </c>
      <c r="BE155" s="307">
        <v>82.703067000000033</v>
      </c>
      <c r="BF155" s="307">
        <v>32.564023000000006</v>
      </c>
      <c r="BG155" s="342">
        <v>14.583179999999999</v>
      </c>
      <c r="BH155" s="352">
        <v>74.465305999999998</v>
      </c>
      <c r="BI155" s="307">
        <v>54.786731000000003</v>
      </c>
      <c r="BJ155" s="307">
        <v>10.279813000000001</v>
      </c>
      <c r="BK155" s="307">
        <v>25.582939999999997</v>
      </c>
      <c r="BL155" s="342">
        <v>11.28445</v>
      </c>
      <c r="BM155" s="352">
        <v>2.1009539999999998</v>
      </c>
      <c r="BN155" s="307">
        <v>25.466856</v>
      </c>
      <c r="BO155" s="307">
        <v>34.073082999999997</v>
      </c>
      <c r="BP155" s="307">
        <v>38.619286000000002</v>
      </c>
      <c r="BQ155" s="342">
        <v>32.567057999999996</v>
      </c>
      <c r="BR155" s="352">
        <v>4.0161039999999995</v>
      </c>
      <c r="BS155" s="307">
        <v>0</v>
      </c>
      <c r="BT155" s="307">
        <v>66.806094999999999</v>
      </c>
      <c r="BU155" s="307">
        <v>0.33576699999999998</v>
      </c>
      <c r="BV155" s="307">
        <v>10.850447000000001</v>
      </c>
      <c r="BW155" s="307">
        <v>12.848521999999999</v>
      </c>
      <c r="BX155" s="307">
        <v>40.716740000000001</v>
      </c>
      <c r="BY155" s="308">
        <v>0</v>
      </c>
      <c r="BZ155" s="308">
        <v>11.447566</v>
      </c>
      <c r="CA155" s="308">
        <v>14.762325000000001</v>
      </c>
      <c r="CB155" s="308">
        <v>21.962025000000001</v>
      </c>
      <c r="CC155" s="308">
        <v>15.730906999999997</v>
      </c>
      <c r="CD155" s="308">
        <v>3.0628980000000001</v>
      </c>
      <c r="CE155" s="308">
        <v>47.302057999999995</v>
      </c>
      <c r="CF155" s="308">
        <v>9.2072699999999994</v>
      </c>
      <c r="CG155" s="308">
        <v>0</v>
      </c>
      <c r="CH155" s="308">
        <v>27.474319000000001</v>
      </c>
      <c r="CI155" s="308">
        <v>22.703433999999998</v>
      </c>
      <c r="CJ155" s="2205"/>
      <c r="CK155" s="2205"/>
      <c r="CL155" s="2205"/>
      <c r="CM155" s="2205"/>
      <c r="CN155" s="2205"/>
      <c r="CO155" s="2205"/>
      <c r="CP155" s="2205"/>
      <c r="CQ155" s="2205"/>
      <c r="CR155" s="2205"/>
      <c r="CS155" s="2205"/>
      <c r="CT155" s="2205"/>
      <c r="CU155" s="2205"/>
      <c r="CV155" s="2205"/>
      <c r="CW155" s="2205"/>
      <c r="CX155" s="2205"/>
      <c r="CY155" s="2205"/>
      <c r="CZ155" s="2205"/>
    </row>
    <row r="156" s="697" customFormat="true" ht="15" customHeight="true" x14ac:dyDescent="0.2">
      <c r="A156" s="2840"/>
      <c r="B156" s="2012" t="s">
        <v>342</v>
      </c>
      <c r="C156" s="1922">
        <v>9.6110199745668302E-3</v>
      </c>
      <c r="D156" s="1923">
        <v>0.71108818512415584</v>
      </c>
      <c r="E156" s="1923">
        <v>1.2842914557322267</v>
      </c>
      <c r="F156" s="1923">
        <v>3.4947058464230296</v>
      </c>
      <c r="G156" s="1924">
        <v>2.6789632103905747</v>
      </c>
      <c r="H156" s="1925">
        <v>1.0107186619503536</v>
      </c>
      <c r="I156" s="1923">
        <v>1.5905845424263796</v>
      </c>
      <c r="J156" s="1923">
        <v>3.359949019090521</v>
      </c>
      <c r="K156" s="1923">
        <v>3.2938539464508407</v>
      </c>
      <c r="L156" s="1926">
        <v>2.7514876457042035</v>
      </c>
      <c r="M156" s="1927">
        <v>0</v>
      </c>
      <c r="N156" s="1923">
        <v>0</v>
      </c>
      <c r="O156" s="1923">
        <v>0.26712188267275405</v>
      </c>
      <c r="P156" s="1923">
        <v>0.30037995739350465</v>
      </c>
      <c r="Q156" s="1924">
        <v>0.66755920843384131</v>
      </c>
      <c r="R156" s="1925">
        <v>0.22775359639164677</v>
      </c>
      <c r="S156" s="1923">
        <v>0.25347631599715914</v>
      </c>
      <c r="T156" s="1923">
        <v>0.74707014722410792</v>
      </c>
      <c r="U156" s="1923">
        <v>0.65395993252958751</v>
      </c>
      <c r="V156" s="1923">
        <v>4.4310253639465929</v>
      </c>
      <c r="W156" s="1923">
        <v>2.4535985791126551</v>
      </c>
      <c r="X156" s="1923">
        <v>0.1896350986658584</v>
      </c>
      <c r="Y156" s="1923">
        <v>6.3947072979155112E-2</v>
      </c>
      <c r="Z156" s="1923">
        <v>2.1535605746053936</v>
      </c>
      <c r="AA156" s="1923">
        <v>3.6760302160629768</v>
      </c>
      <c r="AB156" s="1923">
        <v>2.2683906098361466</v>
      </c>
      <c r="AC156" s="1923">
        <v>1.4404873868982249</v>
      </c>
      <c r="AD156" s="1923">
        <v>1.286208577452107</v>
      </c>
      <c r="AE156" s="1923">
        <v>1.2836295634775816</v>
      </c>
      <c r="AF156" s="1923">
        <v>0.52354916836037479</v>
      </c>
      <c r="AG156" s="1923">
        <v>1.1500463317869918</v>
      </c>
      <c r="AH156" s="1923">
        <v>0.91489663583746905</v>
      </c>
      <c r="AI156" s="2354">
        <v>0.27329063406481507</v>
      </c>
      <c r="AJ156" s="2371"/>
      <c r="AK156" s="2371"/>
      <c r="AL156" s="2371"/>
      <c r="AM156" s="2371"/>
      <c r="AN156" s="2371"/>
      <c r="AO156" s="2371"/>
      <c r="AP156" s="2371"/>
      <c r="AQ156" s="2371"/>
      <c r="AR156" s="2371"/>
      <c r="AS156" s="2371"/>
      <c r="AT156" s="2371"/>
      <c r="AU156" s="2371"/>
      <c r="AV156" s="2371"/>
      <c r="AW156" s="2371"/>
      <c r="AX156" s="2371"/>
      <c r="AY156" s="2371"/>
      <c r="AZ156" s="698"/>
      <c r="BA156" s="2889"/>
      <c r="BB156" s="159" t="s">
        <v>342</v>
      </c>
      <c r="BC156" s="341">
        <v>1.5103300000000002</v>
      </c>
      <c r="BD156" s="307">
        <v>111.60802400000001</v>
      </c>
      <c r="BE156" s="307">
        <v>201.72006299999995</v>
      </c>
      <c r="BF156" s="307">
        <v>548.90319099999977</v>
      </c>
      <c r="BG156" s="342">
        <v>420.78621199999998</v>
      </c>
      <c r="BH156" s="352">
        <v>102.33183100000001</v>
      </c>
      <c r="BI156" s="307">
        <v>161.04628499999993</v>
      </c>
      <c r="BJ156" s="307">
        <v>340.674668</v>
      </c>
      <c r="BK156" s="307">
        <v>332.95188500000006</v>
      </c>
      <c r="BL156" s="342">
        <v>278.58041600000001</v>
      </c>
      <c r="BM156" s="352">
        <v>0</v>
      </c>
      <c r="BN156" s="307">
        <v>0</v>
      </c>
      <c r="BO156" s="307">
        <v>14.912496000000001</v>
      </c>
      <c r="BP156" s="307">
        <v>16.771084000000002</v>
      </c>
      <c r="BQ156" s="342">
        <v>37.259155</v>
      </c>
      <c r="BR156" s="352">
        <v>2.135516</v>
      </c>
      <c r="BS156" s="307">
        <v>16.529779999999999</v>
      </c>
      <c r="BT156" s="307">
        <v>28.335405999999999</v>
      </c>
      <c r="BU156" s="307">
        <v>11.352081999999999</v>
      </c>
      <c r="BV156" s="307">
        <v>61.577209000000003</v>
      </c>
      <c r="BW156" s="307">
        <v>26.918038000000003</v>
      </c>
      <c r="BX156" s="307">
        <v>11.154505</v>
      </c>
      <c r="BY156" s="308">
        <v>1.932016</v>
      </c>
      <c r="BZ156" s="308">
        <v>118.615866</v>
      </c>
      <c r="CA156" s="308">
        <v>255.97490100000005</v>
      </c>
      <c r="CB156" s="308">
        <v>595.79388300000005</v>
      </c>
      <c r="CC156" s="308">
        <v>31.229892000000003</v>
      </c>
      <c r="CD156" s="308">
        <v>17.331690999999996</v>
      </c>
      <c r="CE156" s="308">
        <v>40.631439</v>
      </c>
      <c r="CF156" s="308">
        <v>9.4859069999999992</v>
      </c>
      <c r="CG156" s="308">
        <v>11.469799000000002</v>
      </c>
      <c r="CH156" s="308">
        <v>39.732362999999999</v>
      </c>
      <c r="CI156" s="308">
        <v>4.3275269999999999</v>
      </c>
      <c r="CJ156" s="2205"/>
      <c r="CK156" s="2205"/>
      <c r="CL156" s="2205"/>
      <c r="CM156" s="2205"/>
      <c r="CN156" s="2205"/>
      <c r="CO156" s="2205"/>
      <c r="CP156" s="2205"/>
      <c r="CQ156" s="2205"/>
      <c r="CR156" s="2205"/>
      <c r="CS156" s="2205"/>
      <c r="CT156" s="2205"/>
      <c r="CU156" s="2205"/>
      <c r="CV156" s="2205"/>
      <c r="CW156" s="2205"/>
      <c r="CX156" s="2205"/>
      <c r="CY156" s="2205"/>
      <c r="CZ156" s="2205"/>
    </row>
    <row r="157" s="697" customFormat="true" ht="15" customHeight="true" x14ac:dyDescent="0.2">
      <c r="A157" s="2840"/>
      <c r="B157" s="2012" t="s">
        <v>343</v>
      </c>
      <c r="C157" s="1922">
        <v>2.5434622529441864</v>
      </c>
      <c r="D157" s="1923">
        <v>9.3097841874078426</v>
      </c>
      <c r="E157" s="1923">
        <v>28.50840895218461</v>
      </c>
      <c r="F157" s="1923">
        <v>35.220941674233394</v>
      </c>
      <c r="G157" s="1924">
        <v>22.691241548112476</v>
      </c>
      <c r="H157" s="1925">
        <v>19.800681067571858</v>
      </c>
      <c r="I157" s="1923">
        <v>31.092132271553695</v>
      </c>
      <c r="J157" s="1923">
        <v>35.314674357300703</v>
      </c>
      <c r="K157" s="1923">
        <v>31.878609986170144</v>
      </c>
      <c r="L157" s="1926">
        <v>19.923985479998894</v>
      </c>
      <c r="M157" s="1927">
        <v>1.4347260804584856</v>
      </c>
      <c r="N157" s="1923">
        <v>1.6750130697909622</v>
      </c>
      <c r="O157" s="1923">
        <v>3.0819459915104628</v>
      </c>
      <c r="P157" s="1923">
        <v>4.9928658917425972</v>
      </c>
      <c r="Q157" s="1924">
        <v>15.002446321360797</v>
      </c>
      <c r="R157" s="1925">
        <v>4.60462254834448</v>
      </c>
      <c r="S157" s="1923">
        <v>26.520461713208508</v>
      </c>
      <c r="T157" s="1923">
        <v>8.4225833903956282</v>
      </c>
      <c r="U157" s="1923">
        <v>35.214671699406544</v>
      </c>
      <c r="V157" s="1923">
        <v>11.31981623640179</v>
      </c>
      <c r="W157" s="1923">
        <v>12.617164875073538</v>
      </c>
      <c r="X157" s="1923">
        <v>9.401140017087064</v>
      </c>
      <c r="Y157" s="1923">
        <v>3.8712948093077757</v>
      </c>
      <c r="Z157" s="1923">
        <v>17.469470686677102</v>
      </c>
      <c r="AA157" s="1923">
        <v>11.535685684554084</v>
      </c>
      <c r="AB157" s="1923">
        <v>26.284444544770867</v>
      </c>
      <c r="AC157" s="1923">
        <v>22.37947319980071</v>
      </c>
      <c r="AD157" s="1923">
        <v>22.042216898075733</v>
      </c>
      <c r="AE157" s="1923">
        <v>19.994374590786236</v>
      </c>
      <c r="AF157" s="1923">
        <v>2.0702226771373993</v>
      </c>
      <c r="AG157" s="1923">
        <v>20.233771818657527</v>
      </c>
      <c r="AH157" s="1923">
        <v>18.038536791288518</v>
      </c>
      <c r="AI157" s="2354">
        <v>41.608603062985843</v>
      </c>
      <c r="AJ157" s="2371"/>
      <c r="AK157" s="2371"/>
      <c r="AL157" s="2371"/>
      <c r="AM157" s="2371"/>
      <c r="AN157" s="2371"/>
      <c r="AO157" s="2371"/>
      <c r="AP157" s="2371"/>
      <c r="AQ157" s="2371"/>
      <c r="AR157" s="2371"/>
      <c r="AS157" s="2371"/>
      <c r="AT157" s="2371"/>
      <c r="AU157" s="2371"/>
      <c r="AV157" s="2371"/>
      <c r="AW157" s="2371"/>
      <c r="AX157" s="2371"/>
      <c r="AY157" s="2371"/>
      <c r="AZ157" s="698"/>
      <c r="BA157" s="2889"/>
      <c r="BB157" s="159" t="s">
        <v>343</v>
      </c>
      <c r="BC157" s="341">
        <v>399.69403399999993</v>
      </c>
      <c r="BD157" s="307">
        <v>1461.2064139999989</v>
      </c>
      <c r="BE157" s="307">
        <v>4477.735972000004</v>
      </c>
      <c r="BF157" s="307">
        <v>5532.0499420000006</v>
      </c>
      <c r="BG157" s="342">
        <v>3564.1256810000036</v>
      </c>
      <c r="BH157" s="352">
        <v>2004.7516929999972</v>
      </c>
      <c r="BI157" s="307">
        <v>3148.0705750000038</v>
      </c>
      <c r="BJ157" s="307">
        <v>3580.6540199999995</v>
      </c>
      <c r="BK157" s="307">
        <v>3222.3782410000022</v>
      </c>
      <c r="BL157" s="342">
        <v>2017.2477140000019</v>
      </c>
      <c r="BM157" s="352">
        <v>80.060937999999993</v>
      </c>
      <c r="BN157" s="307">
        <v>93.481577999999999</v>
      </c>
      <c r="BO157" s="307">
        <v>172.05444499999999</v>
      </c>
      <c r="BP157" s="307">
        <v>278.76617999999991</v>
      </c>
      <c r="BQ157" s="342">
        <v>837.34665900000005</v>
      </c>
      <c r="BR157" s="352">
        <v>43.174928000000008</v>
      </c>
      <c r="BS157" s="307">
        <v>1729.4609789999981</v>
      </c>
      <c r="BT157" s="307">
        <v>319.45771199999996</v>
      </c>
      <c r="BU157" s="307">
        <v>611.29103000000043</v>
      </c>
      <c r="BV157" s="307">
        <v>157.30956899999995</v>
      </c>
      <c r="BW157" s="307">
        <v>138.42089999999996</v>
      </c>
      <c r="BX157" s="307">
        <v>552.98340900000005</v>
      </c>
      <c r="BY157" s="308">
        <v>116.96240600000002</v>
      </c>
      <c r="BZ157" s="308">
        <v>962.20019000000002</v>
      </c>
      <c r="CA157" s="308">
        <v>803.27032900000017</v>
      </c>
      <c r="CB157" s="308">
        <v>6903.6219819999988</v>
      </c>
      <c r="CC157" s="308">
        <v>485.18892799999986</v>
      </c>
      <c r="CD157" s="308">
        <v>297.01939400000003</v>
      </c>
      <c r="CE157" s="308">
        <v>632.8930359999996</v>
      </c>
      <c r="CF157" s="308">
        <v>37.509255999999993</v>
      </c>
      <c r="CG157" s="308">
        <v>201.79821399999994</v>
      </c>
      <c r="CH157" s="308">
        <v>783.38214800000037</v>
      </c>
      <c r="CI157" s="308">
        <v>658.86763300000018</v>
      </c>
      <c r="CJ157" s="2205"/>
      <c r="CK157" s="2205"/>
      <c r="CL157" s="2205"/>
      <c r="CM157" s="2205"/>
      <c r="CN157" s="2205"/>
      <c r="CO157" s="2205"/>
      <c r="CP157" s="2205"/>
      <c r="CQ157" s="2205"/>
      <c r="CR157" s="2205"/>
      <c r="CS157" s="2205"/>
      <c r="CT157" s="2205"/>
      <c r="CU157" s="2205"/>
      <c r="CV157" s="2205"/>
      <c r="CW157" s="2205"/>
      <c r="CX157" s="2205"/>
      <c r="CY157" s="2205"/>
      <c r="CZ157" s="2205"/>
    </row>
    <row r="158" s="697" customFormat="true" ht="15" customHeight="true" x14ac:dyDescent="0.2">
      <c r="A158" s="2840"/>
      <c r="B158" s="2012" t="s">
        <v>344</v>
      </c>
      <c r="C158" s="1922">
        <v>0.65646190465195742</v>
      </c>
      <c r="D158" s="1923">
        <v>1.3069216842103064</v>
      </c>
      <c r="E158" s="1923">
        <v>2.4298769436171592</v>
      </c>
      <c r="F158" s="1923">
        <v>0.94432715617738161</v>
      </c>
      <c r="G158" s="1924">
        <v>0.17183106461718917</v>
      </c>
      <c r="H158" s="1925">
        <v>2.9721807093808237</v>
      </c>
      <c r="I158" s="1923">
        <v>2.1350633957431016</v>
      </c>
      <c r="J158" s="1923">
        <v>0.89995765188816901</v>
      </c>
      <c r="K158" s="1923">
        <v>0.72803194936149918</v>
      </c>
      <c r="L158" s="1926">
        <v>4.0881091614077013E-2</v>
      </c>
      <c r="M158" s="1927">
        <v>0.30472321728700458</v>
      </c>
      <c r="N158" s="1923">
        <v>0.60277665992272533</v>
      </c>
      <c r="O158" s="1923">
        <v>0.62034851439086613</v>
      </c>
      <c r="P158" s="1923">
        <v>0.29479821253897409</v>
      </c>
      <c r="Q158" s="1924">
        <v>1.3874453345117268</v>
      </c>
      <c r="R158" s="1925">
        <v>0.3013803272569513</v>
      </c>
      <c r="S158" s="1923">
        <v>0.43266779442280007</v>
      </c>
      <c r="T158" s="1923">
        <v>0.57105769578412857</v>
      </c>
      <c r="U158" s="1923">
        <v>8.4166179500663798</v>
      </c>
      <c r="V158" s="1923">
        <v>3.023078939258824</v>
      </c>
      <c r="W158" s="1923">
        <v>0.45179292525345538</v>
      </c>
      <c r="X158" s="1923">
        <v>0</v>
      </c>
      <c r="Y158" s="1923">
        <v>0.12174481862631543</v>
      </c>
      <c r="Z158" s="1923">
        <v>2.3406659036394859</v>
      </c>
      <c r="AA158" s="1923">
        <v>1.9327345920038284</v>
      </c>
      <c r="AB158" s="1923">
        <v>0.3805140006456007</v>
      </c>
      <c r="AC158" s="1923">
        <v>1.9104336079491298</v>
      </c>
      <c r="AD158" s="1923">
        <v>1.2965215092590954</v>
      </c>
      <c r="AE158" s="1923">
        <v>0.8949731551811545</v>
      </c>
      <c r="AF158" s="1923">
        <v>4.0981387337721493</v>
      </c>
      <c r="AG158" s="1923">
        <v>0.13854340590304656</v>
      </c>
      <c r="AH158" s="1923">
        <v>0.76391080343392648</v>
      </c>
      <c r="AI158" s="2354">
        <v>3.5572287317371658</v>
      </c>
      <c r="AJ158" s="2371"/>
      <c r="AK158" s="2371"/>
      <c r="AL158" s="2371"/>
      <c r="AM158" s="2371"/>
      <c r="AN158" s="2371"/>
      <c r="AO158" s="2371"/>
      <c r="AP158" s="2371"/>
      <c r="AQ158" s="2371"/>
      <c r="AR158" s="2371"/>
      <c r="AS158" s="2371"/>
      <c r="AT158" s="2371"/>
      <c r="AU158" s="2371"/>
      <c r="AV158" s="2371"/>
      <c r="AW158" s="2371"/>
      <c r="AX158" s="2371"/>
      <c r="AY158" s="2371"/>
      <c r="AZ158" s="698"/>
      <c r="BA158" s="2889"/>
      <c r="BB158" s="159" t="s">
        <v>344</v>
      </c>
      <c r="BC158" s="341">
        <v>103.16013400000001</v>
      </c>
      <c r="BD158" s="307">
        <v>205.12638200000001</v>
      </c>
      <c r="BE158" s="307">
        <v>381.65396800000008</v>
      </c>
      <c r="BF158" s="307">
        <v>148.32269500000001</v>
      </c>
      <c r="BG158" s="342">
        <v>26.989599000000002</v>
      </c>
      <c r="BH158" s="352">
        <v>300.92319999999989</v>
      </c>
      <c r="BI158" s="307">
        <v>216.17463200000006</v>
      </c>
      <c r="BJ158" s="307">
        <v>91.24923400000003</v>
      </c>
      <c r="BK158" s="307">
        <v>73.591487000000001</v>
      </c>
      <c r="BL158" s="342">
        <v>4.1390960000000003</v>
      </c>
      <c r="BM158" s="352">
        <v>17.004239999999999</v>
      </c>
      <c r="BN158" s="307">
        <v>33.640641000000009</v>
      </c>
      <c r="BO158" s="307">
        <v>34.631923999999998</v>
      </c>
      <c r="BP158" s="307">
        <v>16.459439</v>
      </c>
      <c r="BQ158" s="342">
        <v>77.438885000000013</v>
      </c>
      <c r="BR158" s="352">
        <v>2.8258719999999999</v>
      </c>
      <c r="BS158" s="307">
        <v>28.215273</v>
      </c>
      <c r="BT158" s="307">
        <v>21.659481000000003</v>
      </c>
      <c r="BU158" s="307">
        <v>146.10396200000002</v>
      </c>
      <c r="BV158" s="307">
        <v>42.011215999999997</v>
      </c>
      <c r="BW158" s="307">
        <v>4.9565479999999997</v>
      </c>
      <c r="BX158" s="307">
        <v>0</v>
      </c>
      <c r="BY158" s="308">
        <v>3.6782439999999998</v>
      </c>
      <c r="BZ158" s="308">
        <v>128.92143199999998</v>
      </c>
      <c r="CA158" s="308">
        <v>134.583101</v>
      </c>
      <c r="CB158" s="308">
        <v>99.942184999999995</v>
      </c>
      <c r="CC158" s="308">
        <v>41.418367000000003</v>
      </c>
      <c r="CD158" s="308">
        <v>17.470658</v>
      </c>
      <c r="CE158" s="308">
        <v>28.329082</v>
      </c>
      <c r="CF158" s="308">
        <v>74.251981000000015</v>
      </c>
      <c r="CG158" s="308">
        <v>1.38174</v>
      </c>
      <c r="CH158" s="308">
        <v>33.175311999999998</v>
      </c>
      <c r="CI158" s="308">
        <v>56.328324000000002</v>
      </c>
      <c r="CJ158" s="2205"/>
      <c r="CK158" s="2205"/>
      <c r="CL158" s="2205"/>
      <c r="CM158" s="2205"/>
      <c r="CN158" s="2205"/>
      <c r="CO158" s="2205"/>
      <c r="CP158" s="2205"/>
      <c r="CQ158" s="2205"/>
      <c r="CR158" s="2205"/>
      <c r="CS158" s="2205"/>
      <c r="CT158" s="2205"/>
      <c r="CU158" s="2205"/>
      <c r="CV158" s="2205"/>
      <c r="CW158" s="2205"/>
      <c r="CX158" s="2205"/>
      <c r="CY158" s="2205"/>
      <c r="CZ158" s="2205"/>
    </row>
    <row r="159" s="697" customFormat="true" ht="15" customHeight="true" x14ac:dyDescent="0.2">
      <c r="A159" s="2840"/>
      <c r="B159" s="2012" t="s">
        <v>345</v>
      </c>
      <c r="C159" s="1922">
        <v>0.10449133523041865</v>
      </c>
      <c r="D159" s="1923">
        <v>0.34785771821086731</v>
      </c>
      <c r="E159" s="1923">
        <v>0.86123760375774006</v>
      </c>
      <c r="F159" s="1923">
        <v>1.2234901681491086</v>
      </c>
      <c r="G159" s="1924">
        <v>1.6369685015670896</v>
      </c>
      <c r="H159" s="1925">
        <v>0.50773763793192073</v>
      </c>
      <c r="I159" s="1923">
        <v>1.2777264025555457</v>
      </c>
      <c r="J159" s="1923">
        <v>1.2339846351387183</v>
      </c>
      <c r="K159" s="1923">
        <v>1.1676658202027677</v>
      </c>
      <c r="L159" s="1926">
        <v>2.0360215683186436</v>
      </c>
      <c r="M159" s="1927">
        <v>7.5362199281733447E-2</v>
      </c>
      <c r="N159" s="1923">
        <v>0</v>
      </c>
      <c r="O159" s="1923">
        <v>0.14884298610413182</v>
      </c>
      <c r="P159" s="1923">
        <v>2.6538188252457937E-2</v>
      </c>
      <c r="Q159" s="1924">
        <v>0.20635464846029383</v>
      </c>
      <c r="R159" s="1925">
        <v>0</v>
      </c>
      <c r="S159" s="1923">
        <v>2.2734965988500035E-2</v>
      </c>
      <c r="T159" s="1923">
        <v>0</v>
      </c>
      <c r="U159" s="1923">
        <v>9.4263391941409258E-2</v>
      </c>
      <c r="V159" s="1923">
        <v>0.27409846902624257</v>
      </c>
      <c r="W159" s="1923">
        <v>0.1686943717345519</v>
      </c>
      <c r="X159" s="1923">
        <v>1.413324451187104E-2</v>
      </c>
      <c r="Y159" s="1923">
        <v>0.42394731230869204</v>
      </c>
      <c r="Z159" s="1923">
        <v>0</v>
      </c>
      <c r="AA159" s="1923">
        <v>0</v>
      </c>
      <c r="AB159" s="1923">
        <v>2.0462418593327105</v>
      </c>
      <c r="AC159" s="1923">
        <v>1.1039255470075711</v>
      </c>
      <c r="AD159" s="1923">
        <v>1.4150253457996718E-2</v>
      </c>
      <c r="AE159" s="1923">
        <v>9.0501935693952054E-2</v>
      </c>
      <c r="AF159" s="1923">
        <v>2.3268416643735841</v>
      </c>
      <c r="AG159" s="1923">
        <v>0.11083472472243724</v>
      </c>
      <c r="AH159" s="1923">
        <v>0.14159233928778078</v>
      </c>
      <c r="AI159" s="2354">
        <v>1.2196311798330561</v>
      </c>
      <c r="AJ159" s="2371"/>
      <c r="AK159" s="2371"/>
      <c r="AL159" s="2371"/>
      <c r="AM159" s="2371"/>
      <c r="AN159" s="2371"/>
      <c r="AO159" s="2371"/>
      <c r="AP159" s="2371"/>
      <c r="AQ159" s="2371"/>
      <c r="AR159" s="2371"/>
      <c r="AS159" s="2371"/>
      <c r="AT159" s="2371"/>
      <c r="AU159" s="2371"/>
      <c r="AV159" s="2371"/>
      <c r="AW159" s="2371"/>
      <c r="AX159" s="2371"/>
      <c r="AY159" s="2371"/>
      <c r="AZ159" s="698"/>
      <c r="BA159" s="2889"/>
      <c r="BB159" s="159" t="s">
        <v>345</v>
      </c>
      <c r="BC159" s="341">
        <v>16.420358999999998</v>
      </c>
      <c r="BD159" s="307">
        <v>54.597605999999992</v>
      </c>
      <c r="BE159" s="307">
        <v>135.27217899999999</v>
      </c>
      <c r="BF159" s="307">
        <v>192.17000999999999</v>
      </c>
      <c r="BG159" s="342">
        <v>257.11953499999998</v>
      </c>
      <c r="BH159" s="352">
        <v>51.406710999999987</v>
      </c>
      <c r="BI159" s="307">
        <v>129.36947699999999</v>
      </c>
      <c r="BJ159" s="307">
        <v>125.11716800000001</v>
      </c>
      <c r="BK159" s="307">
        <v>118.030897</v>
      </c>
      <c r="BL159" s="342">
        <v>206.14148</v>
      </c>
      <c r="BM159" s="352">
        <v>4.2053799999999999</v>
      </c>
      <c r="BN159" s="307">
        <v>0</v>
      </c>
      <c r="BO159" s="307">
        <v>8.3093920000000008</v>
      </c>
      <c r="BP159" s="307">
        <v>1.4817039999999999</v>
      </c>
      <c r="BQ159" s="342">
        <v>11.517480000000001</v>
      </c>
      <c r="BR159" s="352">
        <v>0</v>
      </c>
      <c r="BS159" s="307">
        <v>1.4825999999999999</v>
      </c>
      <c r="BT159" s="307">
        <v>0</v>
      </c>
      <c r="BU159" s="307">
        <v>1.636317</v>
      </c>
      <c r="BV159" s="307">
        <v>3.8090999999999999</v>
      </c>
      <c r="BW159" s="307">
        <v>1.850719</v>
      </c>
      <c r="BX159" s="307">
        <v>0.83133000000000001</v>
      </c>
      <c r="BY159" s="308">
        <v>12.808608</v>
      </c>
      <c r="BZ159" s="308">
        <v>0</v>
      </c>
      <c r="CA159" s="308">
        <v>0</v>
      </c>
      <c r="CB159" s="308">
        <v>537.44640699999991</v>
      </c>
      <c r="CC159" s="308">
        <v>23.933202000000001</v>
      </c>
      <c r="CD159" s="308">
        <v>0.19067500000000001</v>
      </c>
      <c r="CE159" s="308">
        <v>2.8647079999999998</v>
      </c>
      <c r="CF159" s="308">
        <v>42.15879799999999</v>
      </c>
      <c r="CG159" s="308">
        <v>1.1053919999999999</v>
      </c>
      <c r="CH159" s="308">
        <v>6.149108</v>
      </c>
      <c r="CI159" s="308">
        <v>19.312725</v>
      </c>
      <c r="CJ159" s="2205"/>
      <c r="CK159" s="2205"/>
      <c r="CL159" s="2205"/>
      <c r="CM159" s="2205"/>
      <c r="CN159" s="2205"/>
      <c r="CO159" s="2205"/>
      <c r="CP159" s="2205"/>
      <c r="CQ159" s="2205"/>
      <c r="CR159" s="2205"/>
      <c r="CS159" s="2205"/>
      <c r="CT159" s="2205"/>
      <c r="CU159" s="2205"/>
      <c r="CV159" s="2205"/>
      <c r="CW159" s="2205"/>
      <c r="CX159" s="2205"/>
      <c r="CY159" s="2205"/>
      <c r="CZ159" s="2205"/>
    </row>
    <row r="160" s="697" customFormat="true" ht="15" customHeight="true" x14ac:dyDescent="0.2">
      <c r="A160" s="2840"/>
      <c r="B160" s="2012" t="s">
        <v>346</v>
      </c>
      <c r="C160" s="1922">
        <v>0.85958110394163001</v>
      </c>
      <c r="D160" s="1923">
        <v>3.2572984281818775</v>
      </c>
      <c r="E160" s="1923">
        <v>3.6135063006109669</v>
      </c>
      <c r="F160" s="1923">
        <v>1.5520559049416853</v>
      </c>
      <c r="G160" s="1924">
        <v>0.6348229445526129</v>
      </c>
      <c r="H160" s="1925">
        <v>4.8241292947937442</v>
      </c>
      <c r="I160" s="1923">
        <v>2.8451793912439851</v>
      </c>
      <c r="J160" s="1923">
        <v>1.8542939631000843</v>
      </c>
      <c r="K160" s="1923">
        <v>0.89500583414208679</v>
      </c>
      <c r="L160" s="1926">
        <v>0.22788263110635185</v>
      </c>
      <c r="M160" s="1927">
        <v>0.31910378535296163</v>
      </c>
      <c r="N160" s="1923">
        <v>0.63933397355261046</v>
      </c>
      <c r="O160" s="1923">
        <v>1.1072104606459823</v>
      </c>
      <c r="P160" s="1923">
        <v>2.3513994072325439</v>
      </c>
      <c r="Q160" s="1924">
        <v>4.1698796653342036</v>
      </c>
      <c r="R160" s="1925">
        <v>6.8803203929334336</v>
      </c>
      <c r="S160" s="1923">
        <v>2.6507967771380789</v>
      </c>
      <c r="T160" s="1923">
        <v>1.4725236608246242</v>
      </c>
      <c r="U160" s="1923">
        <v>1.2148360926394015</v>
      </c>
      <c r="V160" s="1923">
        <v>0.44179260462066888</v>
      </c>
      <c r="W160" s="1923">
        <v>0.68726486230125217</v>
      </c>
      <c r="X160" s="1923">
        <v>3.1158319532443852</v>
      </c>
      <c r="Y160" s="1923">
        <v>3.1977125042494516</v>
      </c>
      <c r="Z160" s="1923">
        <v>1.1897293982448074</v>
      </c>
      <c r="AA160" s="1923">
        <v>2.6086979951236953</v>
      </c>
      <c r="AB160" s="1923">
        <v>0.61396155021277377</v>
      </c>
      <c r="AC160" s="1923">
        <v>7.3840806697608254</v>
      </c>
      <c r="AD160" s="1923">
        <v>0.73731351113435728</v>
      </c>
      <c r="AE160" s="1923">
        <v>2.982718875341889</v>
      </c>
      <c r="AF160" s="1923">
        <v>1.3454737322701362</v>
      </c>
      <c r="AG160" s="1923">
        <v>0.36723959111998061</v>
      </c>
      <c r="AH160" s="1923">
        <v>2.81860683355728</v>
      </c>
      <c r="AI160" s="2354">
        <v>7.9678497131896346</v>
      </c>
      <c r="AJ160" s="2371"/>
      <c r="AK160" s="2371"/>
      <c r="AL160" s="2371"/>
      <c r="AM160" s="2371"/>
      <c r="AN160" s="2371"/>
      <c r="AO160" s="2371"/>
      <c r="AP160" s="2371"/>
      <c r="AQ160" s="2371"/>
      <c r="AR160" s="2371"/>
      <c r="AS160" s="2371"/>
      <c r="AT160" s="2371"/>
      <c r="AU160" s="2371"/>
      <c r="AV160" s="2371"/>
      <c r="AW160" s="2371"/>
      <c r="AX160" s="2371"/>
      <c r="AY160" s="2371"/>
      <c r="AZ160" s="698"/>
      <c r="BA160" s="2889"/>
      <c r="BB160" s="159" t="s">
        <v>346</v>
      </c>
      <c r="BC160" s="341">
        <v>135.07943300000002</v>
      </c>
      <c r="BD160" s="307">
        <v>511.24550900000003</v>
      </c>
      <c r="BE160" s="307">
        <v>567.56331699999987</v>
      </c>
      <c r="BF160" s="307">
        <v>243.77686599999998</v>
      </c>
      <c r="BG160" s="342">
        <v>99.711985999999982</v>
      </c>
      <c r="BH160" s="352">
        <v>488.42670299999986</v>
      </c>
      <c r="BI160" s="307">
        <v>288.07369800000004</v>
      </c>
      <c r="BJ160" s="307">
        <v>188.01207299999999</v>
      </c>
      <c r="BK160" s="307">
        <v>90.469670000000008</v>
      </c>
      <c r="BL160" s="342">
        <v>23.072478000000004</v>
      </c>
      <c r="BM160" s="352">
        <v>17.806708000000004</v>
      </c>
      <c r="BN160" s="307">
        <v>35.680884999999996</v>
      </c>
      <c r="BO160" s="307">
        <v>61.811751999999984</v>
      </c>
      <c r="BP160" s="307">
        <v>131.28544699999998</v>
      </c>
      <c r="BQ160" s="342">
        <v>232.73769700000003</v>
      </c>
      <c r="BR160" s="352">
        <v>64.512852999999978</v>
      </c>
      <c r="BS160" s="307">
        <v>172.86462200000003</v>
      </c>
      <c r="BT160" s="307">
        <v>55.850920999999992</v>
      </c>
      <c r="BU160" s="307">
        <v>21.088324</v>
      </c>
      <c r="BV160" s="307">
        <v>6.1395169999999997</v>
      </c>
      <c r="BW160" s="307">
        <v>7.539873</v>
      </c>
      <c r="BX160" s="307">
        <v>183.27600400000003</v>
      </c>
      <c r="BY160" s="308">
        <v>96.611642000000018</v>
      </c>
      <c r="BZ160" s="308">
        <v>65.529051999999993</v>
      </c>
      <c r="CA160" s="308">
        <v>181.65280800000002</v>
      </c>
      <c r="CB160" s="308">
        <v>161.257296</v>
      </c>
      <c r="CC160" s="308">
        <v>160.08751200000003</v>
      </c>
      <c r="CD160" s="308">
        <v>9.9353169999999995</v>
      </c>
      <c r="CE160" s="308">
        <v>94.413656000000003</v>
      </c>
      <c r="CF160" s="308">
        <v>24.377917999999998</v>
      </c>
      <c r="CG160" s="308">
        <v>3.662604</v>
      </c>
      <c r="CH160" s="308">
        <v>122.40717199999999</v>
      </c>
      <c r="CI160" s="308">
        <v>126.17001999999998</v>
      </c>
      <c r="CJ160" s="2205"/>
      <c r="CK160" s="2205"/>
      <c r="CL160" s="2205"/>
      <c r="CM160" s="2205"/>
      <c r="CN160" s="2205"/>
      <c r="CO160" s="2205"/>
      <c r="CP160" s="2205"/>
      <c r="CQ160" s="2205"/>
      <c r="CR160" s="2205"/>
      <c r="CS160" s="2205"/>
      <c r="CT160" s="2205"/>
      <c r="CU160" s="2205"/>
      <c r="CV160" s="2205"/>
      <c r="CW160" s="2205"/>
      <c r="CX160" s="2205"/>
      <c r="CY160" s="2205"/>
      <c r="CZ160" s="2205"/>
    </row>
    <row r="161" s="697" customFormat="true" ht="15" customHeight="true" x14ac:dyDescent="0.2">
      <c r="A161" s="2840"/>
      <c r="B161" s="2012" t="s">
        <v>347</v>
      </c>
      <c r="C161" s="1922">
        <v>0.38648023816525506</v>
      </c>
      <c r="D161" s="1923">
        <v>0.34049958048466167</v>
      </c>
      <c r="E161" s="1923">
        <v>0.43762496548049851</v>
      </c>
      <c r="F161" s="1923">
        <v>0.20757394913160804</v>
      </c>
      <c r="G161" s="1924">
        <v>0</v>
      </c>
      <c r="H161" s="1925">
        <v>0.54061898807081832</v>
      </c>
      <c r="I161" s="1923">
        <v>0.45754620287251019</v>
      </c>
      <c r="J161" s="1923">
        <v>0.32155170993761079</v>
      </c>
      <c r="K161" s="1923">
        <v>0</v>
      </c>
      <c r="L161" s="1926">
        <v>0</v>
      </c>
      <c r="M161" s="1927">
        <v>0.26753028795907835</v>
      </c>
      <c r="N161" s="1923">
        <v>0.12176291933224628</v>
      </c>
      <c r="O161" s="1923">
        <v>0.4454270455451097</v>
      </c>
      <c r="P161" s="1923">
        <v>0.1852953021600362</v>
      </c>
      <c r="Q161" s="1924">
        <v>0.44637742195471897</v>
      </c>
      <c r="R161" s="1925">
        <v>0.22127917167361716</v>
      </c>
      <c r="S161" s="1923">
        <v>0.13552392045200681</v>
      </c>
      <c r="T161" s="1923">
        <v>0</v>
      </c>
      <c r="U161" s="1923">
        <v>1.9048891450149423</v>
      </c>
      <c r="V161" s="1923">
        <v>0</v>
      </c>
      <c r="W161" s="1923">
        <v>1.0639711959418425</v>
      </c>
      <c r="X161" s="1923">
        <v>0.41182509488351682</v>
      </c>
      <c r="Y161" s="1923">
        <v>0</v>
      </c>
      <c r="Z161" s="1923">
        <v>0.18593321166207108</v>
      </c>
      <c r="AA161" s="1923">
        <v>0.70113434312906897</v>
      </c>
      <c r="AB161" s="1923">
        <v>0.10320070223094951</v>
      </c>
      <c r="AC161" s="1923">
        <v>5.8533159702358076E-2</v>
      </c>
      <c r="AD161" s="1923">
        <v>0.22425289027229284</v>
      </c>
      <c r="AE161" s="1923">
        <v>0.276770429016023</v>
      </c>
      <c r="AF161" s="1923">
        <v>0.74846204709778219</v>
      </c>
      <c r="AG161" s="1923">
        <v>6.199861030457865E-2</v>
      </c>
      <c r="AH161" s="1923">
        <v>0.23779091201845595</v>
      </c>
      <c r="AI161" s="2354">
        <v>0.75231917326801867</v>
      </c>
      <c r="AJ161" s="2371"/>
      <c r="AK161" s="2371"/>
      <c r="AL161" s="2371"/>
      <c r="AM161" s="2371"/>
      <c r="AN161" s="2371"/>
      <c r="AO161" s="2371"/>
      <c r="AP161" s="2371"/>
      <c r="AQ161" s="2371"/>
      <c r="AR161" s="2371"/>
      <c r="AS161" s="2371"/>
      <c r="AT161" s="2371"/>
      <c r="AU161" s="2371"/>
      <c r="AV161" s="2371"/>
      <c r="AW161" s="2371"/>
      <c r="AX161" s="2371"/>
      <c r="AY161" s="2371"/>
      <c r="AZ161" s="698"/>
      <c r="BA161" s="2889"/>
      <c r="BB161" s="159" t="s">
        <v>347</v>
      </c>
      <c r="BC161" s="341">
        <v>60.733688999999998</v>
      </c>
      <c r="BD161" s="307">
        <v>53.442718000000006</v>
      </c>
      <c r="BE161" s="307">
        <v>68.736528000000007</v>
      </c>
      <c r="BF161" s="307">
        <v>32.603031000000001</v>
      </c>
      <c r="BG161" s="342">
        <v>0</v>
      </c>
      <c r="BH161" s="352">
        <v>54.735836000000006</v>
      </c>
      <c r="BI161" s="307">
        <v>46.326438000000003</v>
      </c>
      <c r="BJ161" s="307">
        <v>32.603031000000001</v>
      </c>
      <c r="BK161" s="307">
        <v>0</v>
      </c>
      <c r="BL161" s="342">
        <v>0</v>
      </c>
      <c r="BM161" s="352">
        <v>14.928791</v>
      </c>
      <c r="BN161" s="307">
        <v>6.7955230000000002</v>
      </c>
      <c r="BO161" s="307">
        <v>24.86666</v>
      </c>
      <c r="BP161" s="307">
        <v>10.345573999999999</v>
      </c>
      <c r="BQ161" s="342">
        <v>24.914113</v>
      </c>
      <c r="BR161" s="352">
        <v>2.0748090000000001</v>
      </c>
      <c r="BS161" s="307">
        <v>8.8378300000000003</v>
      </c>
      <c r="BT161" s="307">
        <v>0</v>
      </c>
      <c r="BU161" s="307">
        <v>33.066946000000002</v>
      </c>
      <c r="BV161" s="307">
        <v>0</v>
      </c>
      <c r="BW161" s="307">
        <v>11.672658</v>
      </c>
      <c r="BX161" s="307">
        <v>24.223917999999998</v>
      </c>
      <c r="BY161" s="308">
        <v>0</v>
      </c>
      <c r="BZ161" s="308">
        <v>10.241007</v>
      </c>
      <c r="CA161" s="308">
        <v>48.822448000000009</v>
      </c>
      <c r="CB161" s="308">
        <v>27.105713999999999</v>
      </c>
      <c r="CC161" s="308">
        <v>1.269004</v>
      </c>
      <c r="CD161" s="308">
        <v>3.0218129999999999</v>
      </c>
      <c r="CE161" s="308">
        <v>8.7607680000000006</v>
      </c>
      <c r="CF161" s="308">
        <v>13.560983</v>
      </c>
      <c r="CG161" s="308">
        <v>0.61833300000000002</v>
      </c>
      <c r="CH161" s="308">
        <v>10.326844000000001</v>
      </c>
      <c r="CI161" s="308">
        <v>11.912891</v>
      </c>
      <c r="CJ161" s="2205"/>
      <c r="CK161" s="2205"/>
      <c r="CL161" s="2205"/>
      <c r="CM161" s="2205"/>
      <c r="CN161" s="2205"/>
      <c r="CO161" s="2205"/>
      <c r="CP161" s="2205"/>
      <c r="CQ161" s="2205"/>
      <c r="CR161" s="2205"/>
      <c r="CS161" s="2205"/>
      <c r="CT161" s="2205"/>
      <c r="CU161" s="2205"/>
      <c r="CV161" s="2205"/>
      <c r="CW161" s="2205"/>
      <c r="CX161" s="2205"/>
      <c r="CY161" s="2205"/>
      <c r="CZ161" s="2205"/>
    </row>
    <row r="162" s="697" customFormat="true" ht="15" customHeight="true" x14ac:dyDescent="0.2">
      <c r="A162" s="2840"/>
      <c r="B162" s="2012" t="s">
        <v>348</v>
      </c>
      <c r="C162" s="1922">
        <v>1.0217226947561451</v>
      </c>
      <c r="D162" s="1923">
        <v>1.3456829521679343</v>
      </c>
      <c r="E162" s="1923">
        <v>2.6752887354344801</v>
      </c>
      <c r="F162" s="1923">
        <v>2.7119488575452144</v>
      </c>
      <c r="G162" s="1924">
        <v>1.5456163452309475</v>
      </c>
      <c r="H162" s="1925">
        <v>2.493762455164179</v>
      </c>
      <c r="I162" s="1923">
        <v>2.813049760840499</v>
      </c>
      <c r="J162" s="1923">
        <v>3.6916787585515127</v>
      </c>
      <c r="K162" s="1923">
        <v>1.1096903914770737</v>
      </c>
      <c r="L162" s="1926">
        <v>1.5384601867052412</v>
      </c>
      <c r="M162" s="1927">
        <v>0.58704445105758285</v>
      </c>
      <c r="N162" s="1923">
        <v>0.71195479565656361</v>
      </c>
      <c r="O162" s="1923">
        <v>0.90796196927317385</v>
      </c>
      <c r="P162" s="1923">
        <v>0.61819680248492792</v>
      </c>
      <c r="Q162" s="1924">
        <v>2.2118322876938041</v>
      </c>
      <c r="R162" s="1925">
        <v>0.33343719231898072</v>
      </c>
      <c r="S162" s="1923">
        <v>0.22675909667837071</v>
      </c>
      <c r="T162" s="1923">
        <v>0.82319124647046293</v>
      </c>
      <c r="U162" s="1923">
        <v>3.6726869958693764</v>
      </c>
      <c r="V162" s="1923">
        <v>8.4677352076212085</v>
      </c>
      <c r="W162" s="1923">
        <v>2.0563501543217679</v>
      </c>
      <c r="X162" s="1923">
        <v>0</v>
      </c>
      <c r="Y162" s="1923">
        <v>0</v>
      </c>
      <c r="Z162" s="1923">
        <v>5.5778037173040515E-2</v>
      </c>
      <c r="AA162" s="1923">
        <v>0.10200789255416733</v>
      </c>
      <c r="AB162" s="1923">
        <v>3.3663068967527345</v>
      </c>
      <c r="AC162" s="1923">
        <v>1.8021468196971181E-2</v>
      </c>
      <c r="AD162" s="1923">
        <v>0.2648622438595869</v>
      </c>
      <c r="AE162" s="1923">
        <v>0.25705327560930991</v>
      </c>
      <c r="AF162" s="1923">
        <v>16.42026837631915</v>
      </c>
      <c r="AG162" s="1923">
        <v>0.36387191169109706</v>
      </c>
      <c r="AH162" s="1923">
        <v>0</v>
      </c>
      <c r="AI162" s="2354">
        <v>0</v>
      </c>
      <c r="AJ162" s="2371"/>
      <c r="AK162" s="2371"/>
      <c r="AL162" s="2371"/>
      <c r="AM162" s="2371"/>
      <c r="AN162" s="2371"/>
      <c r="AO162" s="2371"/>
      <c r="AP162" s="2371"/>
      <c r="AQ162" s="2371"/>
      <c r="AR162" s="2371"/>
      <c r="AS162" s="2371"/>
      <c r="AT162" s="2371"/>
      <c r="AU162" s="2371"/>
      <c r="AV162" s="2371"/>
      <c r="AW162" s="2371"/>
      <c r="AX162" s="2371"/>
      <c r="AY162" s="2371"/>
      <c r="AZ162" s="698"/>
      <c r="BA162" s="2889"/>
      <c r="BB162" s="159" t="s">
        <v>348</v>
      </c>
      <c r="BC162" s="341">
        <v>160.559279</v>
      </c>
      <c r="BD162" s="307">
        <v>211.21011199999998</v>
      </c>
      <c r="BE162" s="307">
        <v>420.20011100000022</v>
      </c>
      <c r="BF162" s="307">
        <v>425.95784799999996</v>
      </c>
      <c r="BG162" s="342">
        <v>242.770802</v>
      </c>
      <c r="BH162" s="352">
        <v>252.48497700000004</v>
      </c>
      <c r="BI162" s="307">
        <v>284.820581</v>
      </c>
      <c r="BJ162" s="307">
        <v>374.30967799999996</v>
      </c>
      <c r="BK162" s="307">
        <v>112.17057999999999</v>
      </c>
      <c r="BL162" s="342">
        <v>155.76478399999999</v>
      </c>
      <c r="BM162" s="352">
        <v>32.758398999999997</v>
      </c>
      <c r="BN162" s="307">
        <v>39.733814000000002</v>
      </c>
      <c r="BO162" s="307">
        <v>50.688393999999995</v>
      </c>
      <c r="BP162" s="307">
        <v>34.515720000000002</v>
      </c>
      <c r="BQ162" s="342">
        <v>123.45122499999999</v>
      </c>
      <c r="BR162" s="352">
        <v>3.1264509999999999</v>
      </c>
      <c r="BS162" s="307">
        <v>14.787488</v>
      </c>
      <c r="BT162" s="307">
        <v>31.222580999999998</v>
      </c>
      <c r="BU162" s="307">
        <v>63.754125999999992</v>
      </c>
      <c r="BV162" s="307">
        <v>117.67468199999999</v>
      </c>
      <c r="BW162" s="307">
        <v>22.559889000000002</v>
      </c>
      <c r="BX162" s="307">
        <v>0</v>
      </c>
      <c r="BY162" s="308">
        <v>0</v>
      </c>
      <c r="BZ162" s="308">
        <v>3.0721959999999999</v>
      </c>
      <c r="CA162" s="308">
        <v>7.1031680000000001</v>
      </c>
      <c r="CB162" s="308">
        <v>884.16212299999995</v>
      </c>
      <c r="CC162" s="308">
        <v>0.39070700000000003</v>
      </c>
      <c r="CD162" s="308">
        <v>3.5690249999999999</v>
      </c>
      <c r="CE162" s="308">
        <v>8.1366499999999995</v>
      </c>
      <c r="CF162" s="308">
        <v>297.51004900000015</v>
      </c>
      <c r="CG162" s="308">
        <v>3.6290170000000002</v>
      </c>
      <c r="CH162" s="308">
        <v>0</v>
      </c>
      <c r="CI162" s="308">
        <v>0</v>
      </c>
      <c r="CJ162" s="2205"/>
      <c r="CK162" s="2205"/>
      <c r="CL162" s="2205"/>
      <c r="CM162" s="2205"/>
      <c r="CN162" s="2205"/>
      <c r="CO162" s="2205"/>
      <c r="CP162" s="2205"/>
      <c r="CQ162" s="2205"/>
      <c r="CR162" s="2205"/>
      <c r="CS162" s="2205"/>
      <c r="CT162" s="2205"/>
      <c r="CU162" s="2205"/>
      <c r="CV162" s="2205"/>
      <c r="CW162" s="2205"/>
      <c r="CX162" s="2205"/>
      <c r="CY162" s="2205"/>
      <c r="CZ162" s="2205"/>
    </row>
    <row r="163" s="697" customFormat="true" ht="15" customHeight="true" x14ac:dyDescent="0.2">
      <c r="A163" s="2840"/>
      <c r="B163" s="2012" t="s">
        <v>349</v>
      </c>
      <c r="C163" s="1922">
        <v>0.71250344248388686</v>
      </c>
      <c r="D163" s="1923">
        <v>1.7077103392755932</v>
      </c>
      <c r="E163" s="1923">
        <v>4.3486288721169437</v>
      </c>
      <c r="F163" s="1923">
        <v>6.2394272523938055</v>
      </c>
      <c r="G163" s="1924">
        <v>4.9094568817291862</v>
      </c>
      <c r="H163" s="1925">
        <v>2.7454626927285628</v>
      </c>
      <c r="I163" s="1923">
        <v>4.9094674013569106</v>
      </c>
      <c r="J163" s="1923">
        <v>6.7549441627234224</v>
      </c>
      <c r="K163" s="1923">
        <v>5.4502905607665548</v>
      </c>
      <c r="L163" s="1926">
        <v>4.7506930645094245</v>
      </c>
      <c r="M163" s="1927">
        <v>8.2744393152136386E-2</v>
      </c>
      <c r="N163" s="1923">
        <v>0.64215810040858812</v>
      </c>
      <c r="O163" s="1923">
        <v>1.2378896016716485</v>
      </c>
      <c r="P163" s="1923">
        <v>1.5113814725666499</v>
      </c>
      <c r="Q163" s="1924">
        <v>2.2993979755046499</v>
      </c>
      <c r="R163" s="1925">
        <v>1.7767022522871216</v>
      </c>
      <c r="S163" s="1923">
        <v>0.45389483994692731</v>
      </c>
      <c r="T163" s="1923">
        <v>4.0608141494517014</v>
      </c>
      <c r="U163" s="1923">
        <v>7.9480347328215695</v>
      </c>
      <c r="V163" s="1923">
        <v>6.7901066446256246</v>
      </c>
      <c r="W163" s="1923">
        <v>3.54432023298182</v>
      </c>
      <c r="X163" s="1923">
        <v>2.6977839669842218</v>
      </c>
      <c r="Y163" s="1923">
        <v>1.2885279136229091</v>
      </c>
      <c r="Z163" s="1923">
        <v>2.8501901310854287</v>
      </c>
      <c r="AA163" s="1923">
        <v>0.9894103597660957</v>
      </c>
      <c r="AB163" s="1923">
        <v>6.4081652643094733</v>
      </c>
      <c r="AC163" s="1923">
        <v>1.9560406203146876</v>
      </c>
      <c r="AD163" s="1923">
        <v>3.538914827804402</v>
      </c>
      <c r="AE163" s="1923">
        <v>1.2961087936896447</v>
      </c>
      <c r="AF163" s="1923">
        <v>0.8638876122507797</v>
      </c>
      <c r="AG163" s="1923">
        <v>0.8801628265533944</v>
      </c>
      <c r="AH163" s="1923">
        <v>1.2971806715394452</v>
      </c>
      <c r="AI163" s="2354">
        <v>1.526969793770327</v>
      </c>
      <c r="AJ163" s="2371"/>
      <c r="AK163" s="2371"/>
      <c r="AL163" s="2371"/>
      <c r="AM163" s="2371"/>
      <c r="AN163" s="2371"/>
      <c r="AO163" s="2371"/>
      <c r="AP163" s="2371"/>
      <c r="AQ163" s="2371"/>
      <c r="AR163" s="2371"/>
      <c r="AS163" s="2371"/>
      <c r="AT163" s="2371"/>
      <c r="AU163" s="2371"/>
      <c r="AV163" s="2371"/>
      <c r="AW163" s="2371"/>
      <c r="AX163" s="2371"/>
      <c r="AY163" s="2371"/>
      <c r="AZ163" s="698"/>
      <c r="BA163" s="2889"/>
      <c r="BB163" s="159" t="s">
        <v>349</v>
      </c>
      <c r="BC163" s="341">
        <v>111.966818</v>
      </c>
      <c r="BD163" s="307">
        <v>268.031702</v>
      </c>
      <c r="BE163" s="307">
        <v>683.0269609999998</v>
      </c>
      <c r="BF163" s="307">
        <v>980.00852699999984</v>
      </c>
      <c r="BG163" s="342">
        <v>771.13106900000014</v>
      </c>
      <c r="BH163" s="352">
        <v>277.96877099999995</v>
      </c>
      <c r="BI163" s="307">
        <v>497.08233999999993</v>
      </c>
      <c r="BJ163" s="307">
        <v>684.90276100000005</v>
      </c>
      <c r="BK163" s="307">
        <v>550.93047399999989</v>
      </c>
      <c r="BL163" s="342">
        <v>480.99436399999985</v>
      </c>
      <c r="BM163" s="352">
        <v>4.6173229999999998</v>
      </c>
      <c r="BN163" s="307">
        <v>35.838498000000001</v>
      </c>
      <c r="BO163" s="307">
        <v>69.107118999999997</v>
      </c>
      <c r="BP163" s="307">
        <v>84.384810000000002</v>
      </c>
      <c r="BQ163" s="342">
        <v>128.33861700000003</v>
      </c>
      <c r="BR163" s="352">
        <v>16.659126999999998</v>
      </c>
      <c r="BS163" s="307">
        <v>29.599537999999999</v>
      </c>
      <c r="BT163" s="307">
        <v>154.02143699999993</v>
      </c>
      <c r="BU163" s="307">
        <v>137.96983200000003</v>
      </c>
      <c r="BV163" s="307">
        <v>94.360962000000043</v>
      </c>
      <c r="BW163" s="307">
        <v>38.884170999999995</v>
      </c>
      <c r="BX163" s="307">
        <v>158.68604999999999</v>
      </c>
      <c r="BY163" s="308">
        <v>38.929952999999998</v>
      </c>
      <c r="BZ163" s="308">
        <v>156.98549400000002</v>
      </c>
      <c r="CA163" s="308">
        <v>68.896119999999996</v>
      </c>
      <c r="CB163" s="308">
        <v>1683.1076839999994</v>
      </c>
      <c r="CC163" s="308">
        <v>42.407131</v>
      </c>
      <c r="CD163" s="308">
        <v>47.686960999999982</v>
      </c>
      <c r="CE163" s="308">
        <v>41.026450999999994</v>
      </c>
      <c r="CF163" s="308">
        <v>15.652317</v>
      </c>
      <c r="CG163" s="308">
        <v>8.7781599999999997</v>
      </c>
      <c r="CH163" s="308">
        <v>56.334290999999993</v>
      </c>
      <c r="CI163" s="308">
        <v>24.179397999999999</v>
      </c>
      <c r="CJ163" s="2205"/>
      <c r="CK163" s="2205"/>
      <c r="CL163" s="2205"/>
      <c r="CM163" s="2205"/>
      <c r="CN163" s="2205"/>
      <c r="CO163" s="2205"/>
      <c r="CP163" s="2205"/>
      <c r="CQ163" s="2205"/>
      <c r="CR163" s="2205"/>
      <c r="CS163" s="2205"/>
      <c r="CT163" s="2205"/>
      <c r="CU163" s="2205"/>
      <c r="CV163" s="2205"/>
      <c r="CW163" s="2205"/>
      <c r="CX163" s="2205"/>
      <c r="CY163" s="2205"/>
      <c r="CZ163" s="2205"/>
    </row>
    <row r="164" s="697" customFormat="true" ht="15" customHeight="true" x14ac:dyDescent="0.2">
      <c r="A164" s="2840"/>
      <c r="B164" s="2012" t="s">
        <v>350</v>
      </c>
      <c r="C164" s="1922">
        <v>0.47811395389000821</v>
      </c>
      <c r="D164" s="1923">
        <v>0.42162526485416224</v>
      </c>
      <c r="E164" s="1923">
        <v>0.83617746390201619</v>
      </c>
      <c r="F164" s="1923">
        <v>0.34544774828742719</v>
      </c>
      <c r="G164" s="1924">
        <v>8.2966039140161263E-2</v>
      </c>
      <c r="H164" s="1925">
        <v>0.96433548596268959</v>
      </c>
      <c r="I164" s="1923">
        <v>0.70921313893786975</v>
      </c>
      <c r="J164" s="1923">
        <v>0.25316817177909701</v>
      </c>
      <c r="K164" s="1923">
        <v>0.34763759011998802</v>
      </c>
      <c r="L164" s="1926">
        <v>1.9982735609233068E-2</v>
      </c>
      <c r="M164" s="1927">
        <v>0.72057230172194275</v>
      </c>
      <c r="N164" s="1923">
        <v>0.15983117747261183</v>
      </c>
      <c r="O164" s="1923">
        <v>0.59312851407786471</v>
      </c>
      <c r="P164" s="1923">
        <v>0</v>
      </c>
      <c r="Q164" s="1924">
        <v>0.45539033856877054</v>
      </c>
      <c r="R164" s="1925">
        <v>0</v>
      </c>
      <c r="S164" s="1923">
        <v>0</v>
      </c>
      <c r="T164" s="1923">
        <v>1.6117977141647859</v>
      </c>
      <c r="U164" s="1923">
        <v>1.2050697393659253</v>
      </c>
      <c r="V164" s="1923">
        <v>0.84395041662819648</v>
      </c>
      <c r="W164" s="1923">
        <v>0.18441577468857157</v>
      </c>
      <c r="X164" s="1923">
        <v>0.23453967365630357</v>
      </c>
      <c r="Y164" s="1923">
        <v>0</v>
      </c>
      <c r="Z164" s="1923">
        <v>0.96915981776176596</v>
      </c>
      <c r="AA164" s="1923">
        <v>0.26614546606480854</v>
      </c>
      <c r="AB164" s="1923">
        <v>0.11187641452392286</v>
      </c>
      <c r="AC164" s="1923">
        <v>0.24305345168242157</v>
      </c>
      <c r="AD164" s="1923">
        <v>0.46263391901356721</v>
      </c>
      <c r="AE164" s="1923">
        <v>0.85541033199733307</v>
      </c>
      <c r="AF164" s="1923">
        <v>2.3570783878668733</v>
      </c>
      <c r="AG164" s="1923">
        <v>0.15172024002058004</v>
      </c>
      <c r="AH164" s="1923">
        <v>0.96161122456486159</v>
      </c>
      <c r="AI164" s="2354">
        <v>0.28275347242034105</v>
      </c>
      <c r="AJ164" s="2371"/>
      <c r="AK164" s="2371"/>
      <c r="AL164" s="2371"/>
      <c r="AM164" s="2371"/>
      <c r="AN164" s="2371"/>
      <c r="AO164" s="2371"/>
      <c r="AP164" s="2371"/>
      <c r="AQ164" s="2371"/>
      <c r="AR164" s="2371"/>
      <c r="AS164" s="2371"/>
      <c r="AT164" s="2371"/>
      <c r="AU164" s="2371"/>
      <c r="AV164" s="2371"/>
      <c r="AW164" s="2371"/>
      <c r="AX164" s="2371"/>
      <c r="AY164" s="2371"/>
      <c r="AZ164" s="698"/>
      <c r="BA164" s="2889"/>
      <c r="BB164" s="159" t="s">
        <v>350</v>
      </c>
      <c r="BC164" s="341">
        <v>75.133528999999996</v>
      </c>
      <c r="BD164" s="307">
        <v>66.175705999999991</v>
      </c>
      <c r="BE164" s="307">
        <v>131.33605300000002</v>
      </c>
      <c r="BF164" s="307">
        <v>54.258464000000004</v>
      </c>
      <c r="BG164" s="342">
        <v>13.031521</v>
      </c>
      <c r="BH164" s="352">
        <v>97.635691999999977</v>
      </c>
      <c r="BI164" s="307">
        <v>71.807652000000004</v>
      </c>
      <c r="BJ164" s="307">
        <v>25.669432</v>
      </c>
      <c r="BK164" s="307">
        <v>35.140171000000009</v>
      </c>
      <c r="BL164" s="342">
        <v>2.023196</v>
      </c>
      <c r="BM164" s="352">
        <v>40.209553</v>
      </c>
      <c r="BN164" s="307">
        <v>8.9200920000000004</v>
      </c>
      <c r="BO164" s="307">
        <v>33.112324999999998</v>
      </c>
      <c r="BP164" s="307">
        <v>0</v>
      </c>
      <c r="BQ164" s="342">
        <v>25.417160000000006</v>
      </c>
      <c r="BR164" s="352">
        <v>0</v>
      </c>
      <c r="BS164" s="307">
        <v>0</v>
      </c>
      <c r="BT164" s="307">
        <v>61.133405999999994</v>
      </c>
      <c r="BU164" s="307">
        <v>20.918790000000001</v>
      </c>
      <c r="BV164" s="307">
        <v>11.728235999999999</v>
      </c>
      <c r="BW164" s="307">
        <v>2.023196</v>
      </c>
      <c r="BX164" s="307">
        <v>13.795832000000001</v>
      </c>
      <c r="BY164" s="308">
        <v>0</v>
      </c>
      <c r="BZ164" s="308">
        <v>53.380310000000001</v>
      </c>
      <c r="CA164" s="308">
        <v>18.532644000000001</v>
      </c>
      <c r="CB164" s="308">
        <v>29.384394</v>
      </c>
      <c r="CC164" s="308">
        <v>5.2694200000000002</v>
      </c>
      <c r="CD164" s="308">
        <v>6.2340030000000004</v>
      </c>
      <c r="CE164" s="308">
        <v>27.076778000000001</v>
      </c>
      <c r="CF164" s="308">
        <v>42.706641000000005</v>
      </c>
      <c r="CG164" s="308">
        <v>1.5131570000000001</v>
      </c>
      <c r="CH164" s="308">
        <v>41.761096000000009</v>
      </c>
      <c r="CI164" s="308">
        <v>4.4773700000000005</v>
      </c>
      <c r="CJ164" s="2205"/>
      <c r="CK164" s="2205"/>
      <c r="CL164" s="2205"/>
      <c r="CM164" s="2205"/>
      <c r="CN164" s="2205"/>
      <c r="CO164" s="2205"/>
      <c r="CP164" s="2205"/>
      <c r="CQ164" s="2205"/>
      <c r="CR164" s="2205"/>
      <c r="CS164" s="2205"/>
      <c r="CT164" s="2205"/>
      <c r="CU164" s="2205"/>
      <c r="CV164" s="2205"/>
      <c r="CW164" s="2205"/>
      <c r="CX164" s="2205"/>
      <c r="CY164" s="2205"/>
      <c r="CZ164" s="2205"/>
    </row>
    <row r="165" s="697" customFormat="true" ht="15" customHeight="true" x14ac:dyDescent="0.2">
      <c r="A165" s="2840"/>
      <c r="B165" s="2012" t="s">
        <v>351</v>
      </c>
      <c r="C165" s="1922">
        <v>11.911868763364525</v>
      </c>
      <c r="D165" s="1923">
        <v>15.704487019301652</v>
      </c>
      <c r="E165" s="1923">
        <v>18.23539986125822</v>
      </c>
      <c r="F165" s="1923">
        <v>10.151012957880813</v>
      </c>
      <c r="G165" s="1924">
        <v>3.2372480746464807</v>
      </c>
      <c r="H165" s="1925">
        <v>18.849254330769121</v>
      </c>
      <c r="I165" s="1923">
        <v>18.924800160617277</v>
      </c>
      <c r="J165" s="1923">
        <v>10.742302411726087</v>
      </c>
      <c r="K165" s="1923">
        <v>7.4546454720393296</v>
      </c>
      <c r="L165" s="1926">
        <v>1.639989188457406</v>
      </c>
      <c r="M165" s="1927">
        <v>5.0063779672702902</v>
      </c>
      <c r="N165" s="1923">
        <v>15.75222680914494</v>
      </c>
      <c r="O165" s="1923">
        <v>13.341342087487524</v>
      </c>
      <c r="P165" s="1923">
        <v>14.264094590255564</v>
      </c>
      <c r="Q165" s="1924">
        <v>13.810205208699605</v>
      </c>
      <c r="R165" s="1925">
        <v>23.449723760153869</v>
      </c>
      <c r="S165" s="1923">
        <v>6.1413693430413874</v>
      </c>
      <c r="T165" s="1923">
        <v>47.657796837239054</v>
      </c>
      <c r="U165" s="1923">
        <v>2.1593441421456645</v>
      </c>
      <c r="V165" s="1923">
        <v>9.8586308380445331</v>
      </c>
      <c r="W165" s="1923">
        <v>12.589254706519389</v>
      </c>
      <c r="X165" s="1923">
        <v>5.8491199571819905</v>
      </c>
      <c r="Y165" s="1923">
        <v>1.2437471289983781</v>
      </c>
      <c r="Z165" s="1923">
        <v>28.016043091591758</v>
      </c>
      <c r="AA165" s="1923">
        <v>3.1313062764344051</v>
      </c>
      <c r="AB165" s="1923">
        <v>8.7414625211303125</v>
      </c>
      <c r="AC165" s="1923">
        <v>4.8825724066775464</v>
      </c>
      <c r="AD165" s="1923">
        <v>12.413722999291364</v>
      </c>
      <c r="AE165" s="1923">
        <v>8.559417541391646</v>
      </c>
      <c r="AF165" s="1923">
        <v>22.661003856394146</v>
      </c>
      <c r="AG165" s="1923">
        <v>10.560352448552953</v>
      </c>
      <c r="AH165" s="1923">
        <v>20.144063831724655</v>
      </c>
      <c r="AI165" s="2354">
        <v>11.983134813823993</v>
      </c>
      <c r="AJ165" s="2371"/>
      <c r="AK165" s="2371"/>
      <c r="AL165" s="2371"/>
      <c r="AM165" s="2371"/>
      <c r="AN165" s="2371"/>
      <c r="AO165" s="2371"/>
      <c r="AP165" s="2371"/>
      <c r="AQ165" s="2371"/>
      <c r="AR165" s="2371"/>
      <c r="AS165" s="2371"/>
      <c r="AT165" s="2371"/>
      <c r="AU165" s="2371"/>
      <c r="AV165" s="2371"/>
      <c r="AW165" s="2371"/>
      <c r="AX165" s="2371"/>
      <c r="AY165" s="2371"/>
      <c r="AZ165" s="698"/>
      <c r="BA165" s="2889"/>
      <c r="BB165" s="159" t="s">
        <v>351</v>
      </c>
      <c r="BC165" s="341">
        <v>1871.8983829999995</v>
      </c>
      <c r="BD165" s="307">
        <v>2464.8796039999993</v>
      </c>
      <c r="BE165" s="307">
        <v>2864.1831979999956</v>
      </c>
      <c r="BF165" s="307">
        <v>1594.3898139999992</v>
      </c>
      <c r="BG165" s="342">
        <v>508.47632000000016</v>
      </c>
      <c r="BH165" s="352">
        <v>1908.4229680000014</v>
      </c>
      <c r="BI165" s="307">
        <v>1916.1312580000008</v>
      </c>
      <c r="BJ165" s="307">
        <v>1089.192213</v>
      </c>
      <c r="BK165" s="307">
        <v>753.53622299999995</v>
      </c>
      <c r="BL165" s="342">
        <v>166.04431099999999</v>
      </c>
      <c r="BM165" s="352">
        <v>279.36713600000002</v>
      </c>
      <c r="BN165" s="307">
        <v>879.12330099999986</v>
      </c>
      <c r="BO165" s="307">
        <v>744.80124400000022</v>
      </c>
      <c r="BP165" s="307">
        <v>796.4057610000001</v>
      </c>
      <c r="BQ165" s="342">
        <v>770.80290399999967</v>
      </c>
      <c r="BR165" s="352">
        <v>219.87472900000017</v>
      </c>
      <c r="BS165" s="307">
        <v>400.49297599999994</v>
      </c>
      <c r="BT165" s="307">
        <v>1807.5986939999989</v>
      </c>
      <c r="BU165" s="307">
        <v>37.484026999999998</v>
      </c>
      <c r="BV165" s="307">
        <v>137.00372300000004</v>
      </c>
      <c r="BW165" s="307">
        <v>138.11470200000002</v>
      </c>
      <c r="BX165" s="307">
        <v>344.050433</v>
      </c>
      <c r="BY165" s="308">
        <v>37.577002999999998</v>
      </c>
      <c r="BZ165" s="308">
        <v>1543.0943770000008</v>
      </c>
      <c r="CA165" s="308">
        <v>218.04385900000005</v>
      </c>
      <c r="CB165" s="308">
        <v>2295.9493289999987</v>
      </c>
      <c r="CC165" s="308">
        <v>105.85459499999999</v>
      </c>
      <c r="CD165" s="308">
        <v>167.27521100000001</v>
      </c>
      <c r="CE165" s="308">
        <v>270.93599399999999</v>
      </c>
      <c r="CF165" s="308">
        <v>410.58259299999992</v>
      </c>
      <c r="CG165" s="308">
        <v>105.32194799999994</v>
      </c>
      <c r="CH165" s="308">
        <v>874.8215100000001</v>
      </c>
      <c r="CI165" s="308">
        <v>189.75161599999996</v>
      </c>
      <c r="CJ165" s="2205"/>
      <c r="CK165" s="2205"/>
      <c r="CL165" s="2205"/>
      <c r="CM165" s="2205"/>
      <c r="CN165" s="2205"/>
      <c r="CO165" s="2205"/>
      <c r="CP165" s="2205"/>
      <c r="CQ165" s="2205"/>
      <c r="CR165" s="2205"/>
      <c r="CS165" s="2205"/>
      <c r="CT165" s="2205"/>
      <c r="CU165" s="2205"/>
      <c r="CV165" s="2205"/>
      <c r="CW165" s="2205"/>
      <c r="CX165" s="2205"/>
      <c r="CY165" s="2205"/>
      <c r="CZ165" s="2205"/>
    </row>
    <row r="166" s="697" customFormat="true" ht="15" customHeight="true" x14ac:dyDescent="0.2">
      <c r="A166" s="2840"/>
      <c r="B166" s="2012" t="s">
        <v>352</v>
      </c>
      <c r="C166" s="1922">
        <v>5.8324648598929789</v>
      </c>
      <c r="D166" s="1923">
        <v>5.6688885340302919</v>
      </c>
      <c r="E166" s="1923">
        <v>2.506805322019229</v>
      </c>
      <c r="F166" s="1923">
        <v>1.3677624952126357</v>
      </c>
      <c r="G166" s="1924">
        <v>0.33012774570353576</v>
      </c>
      <c r="H166" s="1925">
        <v>5.4015725406033752</v>
      </c>
      <c r="I166" s="1923">
        <v>1.6915978204290312</v>
      </c>
      <c r="J166" s="1923">
        <v>1.134369542771871</v>
      </c>
      <c r="K166" s="1923">
        <v>0.8856079220325096</v>
      </c>
      <c r="L166" s="1926">
        <v>9.2578334347150487E-2</v>
      </c>
      <c r="M166" s="1927">
        <v>3.4577761124397957</v>
      </c>
      <c r="N166" s="1923">
        <v>6.9337913544016336</v>
      </c>
      <c r="O166" s="1923">
        <v>6.8398587006561122</v>
      </c>
      <c r="P166" s="1923">
        <v>5.4102875404684019</v>
      </c>
      <c r="Q166" s="1924">
        <v>4.8519309704474312</v>
      </c>
      <c r="R166" s="1925">
        <v>0.27611271883954353</v>
      </c>
      <c r="S166" s="1923">
        <v>6.7058580922801939E-2</v>
      </c>
      <c r="T166" s="1923">
        <v>10.161396396244466</v>
      </c>
      <c r="U166" s="1923">
        <v>5.9402534089683465</v>
      </c>
      <c r="V166" s="1923">
        <v>5.1066314247797591</v>
      </c>
      <c r="W166" s="1923">
        <v>2.0809451711430094</v>
      </c>
      <c r="X166" s="1923">
        <v>0.15466151952737267</v>
      </c>
      <c r="Y166" s="1923">
        <v>0.38084320472819438</v>
      </c>
      <c r="Z166" s="1923">
        <v>12.574580343331764</v>
      </c>
      <c r="AA166" s="1923">
        <v>1.8940230169220418</v>
      </c>
      <c r="AB166" s="1923">
        <v>0.27580239312459581</v>
      </c>
      <c r="AC166" s="1923">
        <v>1.8728657699317408</v>
      </c>
      <c r="AD166" s="1923">
        <v>23.47186707906075</v>
      </c>
      <c r="AE166" s="1923">
        <v>4.6791328163047856</v>
      </c>
      <c r="AF166" s="1923">
        <v>18.11766575057764</v>
      </c>
      <c r="AG166" s="1923">
        <v>9.9198097342840533E-2</v>
      </c>
      <c r="AH166" s="1923">
        <v>1.4150698471549619</v>
      </c>
      <c r="AI166" s="2354">
        <v>4.0546990794194704</v>
      </c>
      <c r="AJ166" s="2371"/>
      <c r="AK166" s="2371"/>
      <c r="AL166" s="2371"/>
      <c r="AM166" s="2371"/>
      <c r="AN166" s="2371"/>
      <c r="AO166" s="2371"/>
      <c r="AP166" s="2371"/>
      <c r="AQ166" s="2371"/>
      <c r="AR166" s="2371"/>
      <c r="AS166" s="2371"/>
      <c r="AT166" s="2371"/>
      <c r="AU166" s="2371"/>
      <c r="AV166" s="2371"/>
      <c r="AW166" s="2371"/>
      <c r="AX166" s="2371"/>
      <c r="AY166" s="2371"/>
      <c r="AZ166" s="698"/>
      <c r="BA166" s="2889"/>
      <c r="BB166" s="159" t="s">
        <v>352</v>
      </c>
      <c r="BC166" s="341">
        <v>916.54649299999858</v>
      </c>
      <c r="BD166" s="307">
        <v>889.75384600000007</v>
      </c>
      <c r="BE166" s="307">
        <v>393.73689300000007</v>
      </c>
      <c r="BF166" s="307">
        <v>214.83044099999998</v>
      </c>
      <c r="BG166" s="342">
        <v>51.853345000000004</v>
      </c>
      <c r="BH166" s="352">
        <v>546.89087000000052</v>
      </c>
      <c r="BI166" s="307">
        <v>171.27385399999994</v>
      </c>
      <c r="BJ166" s="307">
        <v>115.01691400000001</v>
      </c>
      <c r="BK166" s="307">
        <v>89.519703000000007</v>
      </c>
      <c r="BL166" s="342">
        <v>9.3732969999999991</v>
      </c>
      <c r="BM166" s="352">
        <v>192.951674</v>
      </c>
      <c r="BN166" s="307">
        <v>386.97116400000004</v>
      </c>
      <c r="BO166" s="307">
        <v>381.84578700000014</v>
      </c>
      <c r="BP166" s="307">
        <v>302.07204099999996</v>
      </c>
      <c r="BQ166" s="342">
        <v>270.80571400000002</v>
      </c>
      <c r="BR166" s="352">
        <v>2.5889519999999999</v>
      </c>
      <c r="BS166" s="307">
        <v>4.3730460000000004</v>
      </c>
      <c r="BT166" s="307">
        <v>385.40864400000004</v>
      </c>
      <c r="BU166" s="307">
        <v>103.11678200000001</v>
      </c>
      <c r="BV166" s="307">
        <v>70.965992</v>
      </c>
      <c r="BW166" s="307">
        <v>22.829717000000002</v>
      </c>
      <c r="BX166" s="307">
        <v>9.0973279999999992</v>
      </c>
      <c r="BY166" s="308">
        <v>11.506314999999999</v>
      </c>
      <c r="BZ166" s="308">
        <v>692.59474499999931</v>
      </c>
      <c r="CA166" s="308">
        <v>131.88747799999999</v>
      </c>
      <c r="CB166" s="308">
        <v>72.439631000000006</v>
      </c>
      <c r="CC166" s="308">
        <v>40.603892999999999</v>
      </c>
      <c r="CD166" s="308">
        <v>316.28396399999991</v>
      </c>
      <c r="CE166" s="308">
        <v>148.11118800000006</v>
      </c>
      <c r="CF166" s="308">
        <v>328.26428299999986</v>
      </c>
      <c r="CG166" s="308">
        <v>0.98933599999999999</v>
      </c>
      <c r="CH166" s="308">
        <v>61.454012000000006</v>
      </c>
      <c r="CI166" s="308">
        <v>64.205711999999991</v>
      </c>
      <c r="CJ166" s="2205"/>
      <c r="CK166" s="2205"/>
      <c r="CL166" s="2205"/>
      <c r="CM166" s="2205"/>
      <c r="CN166" s="2205"/>
      <c r="CO166" s="2205"/>
      <c r="CP166" s="2205"/>
      <c r="CQ166" s="2205"/>
      <c r="CR166" s="2205"/>
      <c r="CS166" s="2205"/>
      <c r="CT166" s="2205"/>
      <c r="CU166" s="2205"/>
      <c r="CV166" s="2205"/>
      <c r="CW166" s="2205"/>
      <c r="CX166" s="2205"/>
      <c r="CY166" s="2205"/>
      <c r="CZ166" s="2205"/>
    </row>
    <row r="167" s="697" customFormat="true" ht="15" customHeight="true" x14ac:dyDescent="0.2">
      <c r="A167" s="2840"/>
      <c r="B167" s="2012" t="s">
        <v>353</v>
      </c>
      <c r="C167" s="1922">
        <v>9.8582371231992094E-2</v>
      </c>
      <c r="D167" s="1923">
        <v>8.0711186716001984E-2</v>
      </c>
      <c r="E167" s="1923">
        <v>7.3446582076510156E-2</v>
      </c>
      <c r="F167" s="1923">
        <v>2.0252749971179377E-2</v>
      </c>
      <c r="G167" s="1924">
        <v>0</v>
      </c>
      <c r="H167" s="1925">
        <v>0.13155243356135826</v>
      </c>
      <c r="I167" s="1923">
        <v>8.1225969606375445E-2</v>
      </c>
      <c r="J167" s="1923">
        <v>3.1373428175433669E-2</v>
      </c>
      <c r="K167" s="1923">
        <v>0</v>
      </c>
      <c r="L167" s="1926">
        <v>0</v>
      </c>
      <c r="M167" s="1927">
        <v>0</v>
      </c>
      <c r="N167" s="1923">
        <v>0.19369384049950183</v>
      </c>
      <c r="O167" s="1923">
        <v>1.1301394747876455E-2</v>
      </c>
      <c r="P167" s="1923">
        <v>2.0775707665516955E-2</v>
      </c>
      <c r="Q167" s="1924">
        <v>9.9465890354980657E-2</v>
      </c>
      <c r="R167" s="1925">
        <v>5.0025428010591275E-2</v>
      </c>
      <c r="S167" s="1923">
        <v>0</v>
      </c>
      <c r="T167" s="1923">
        <v>0.40100191958261905</v>
      </c>
      <c r="U167" s="1923">
        <v>6.9154323149287572E-2</v>
      </c>
      <c r="V167" s="1923">
        <v>0</v>
      </c>
      <c r="W167" s="1923">
        <v>0</v>
      </c>
      <c r="X167" s="1923">
        <v>0.15639202721849815</v>
      </c>
      <c r="Y167" s="1923">
        <v>0</v>
      </c>
      <c r="Z167" s="1923">
        <v>7.3547582724917945E-2</v>
      </c>
      <c r="AA167" s="1923">
        <v>0.11065154654540654</v>
      </c>
      <c r="AB167" s="1923">
        <v>0</v>
      </c>
      <c r="AC167" s="1923">
        <v>0</v>
      </c>
      <c r="AD167" s="1923">
        <v>0</v>
      </c>
      <c r="AE167" s="1923">
        <v>3.6645741675257019E-2</v>
      </c>
      <c r="AF167" s="1923">
        <v>2.2571062846017821E-2</v>
      </c>
      <c r="AG167" s="1923">
        <v>0</v>
      </c>
      <c r="AH167" s="1923">
        <v>6.5461531902585912E-2</v>
      </c>
      <c r="AI167" s="2354">
        <v>3.9843536565550022E-2</v>
      </c>
      <c r="AJ167" s="2371"/>
      <c r="AK167" s="2371"/>
      <c r="AL167" s="2371"/>
      <c r="AM167" s="2371"/>
      <c r="AN167" s="2371"/>
      <c r="AO167" s="2371"/>
      <c r="AP167" s="2371"/>
      <c r="AQ167" s="2371"/>
      <c r="AR167" s="2371"/>
      <c r="AS167" s="2371"/>
      <c r="AT167" s="2371"/>
      <c r="AU167" s="2371"/>
      <c r="AV167" s="2371"/>
      <c r="AW167" s="2371"/>
      <c r="AX167" s="2371"/>
      <c r="AY167" s="2371"/>
      <c r="AZ167" s="698"/>
      <c r="BA167" s="2889"/>
      <c r="BB167" s="159" t="s">
        <v>353</v>
      </c>
      <c r="BC167" s="341">
        <v>15.491790999999997</v>
      </c>
      <c r="BD167" s="307">
        <v>12.667930999999999</v>
      </c>
      <c r="BE167" s="307">
        <v>11.536048999999998</v>
      </c>
      <c r="BF167" s="307">
        <v>3.1810399999999999</v>
      </c>
      <c r="BG167" s="342">
        <v>0</v>
      </c>
      <c r="BH167" s="352">
        <v>13.319237000000001</v>
      </c>
      <c r="BI167" s="307">
        <v>8.2241090000000003</v>
      </c>
      <c r="BJ167" s="307">
        <v>3.1810399999999999</v>
      </c>
      <c r="BK167" s="307">
        <v>0</v>
      </c>
      <c r="BL167" s="342">
        <v>0</v>
      </c>
      <c r="BM167" s="352">
        <v>0</v>
      </c>
      <c r="BN167" s="307">
        <v>10.809948999999998</v>
      </c>
      <c r="BO167" s="307">
        <v>0.63091799999999998</v>
      </c>
      <c r="BP167" s="307">
        <v>1.1599680000000001</v>
      </c>
      <c r="BQ167" s="342">
        <v>5.55159</v>
      </c>
      <c r="BR167" s="352">
        <v>0.46905999999999998</v>
      </c>
      <c r="BS167" s="307">
        <v>0</v>
      </c>
      <c r="BT167" s="307">
        <v>15.209484999999999</v>
      </c>
      <c r="BU167" s="307">
        <v>1.2004489999999999</v>
      </c>
      <c r="BV167" s="307">
        <v>0</v>
      </c>
      <c r="BW167" s="307">
        <v>0</v>
      </c>
      <c r="BX167" s="307">
        <v>9.1991179999999986</v>
      </c>
      <c r="BY167" s="308">
        <v>0</v>
      </c>
      <c r="BZ167" s="308">
        <v>4.0509240000000002</v>
      </c>
      <c r="CA167" s="308">
        <v>7.7050559999999999</v>
      </c>
      <c r="CB167" s="308">
        <v>0</v>
      </c>
      <c r="CC167" s="308">
        <v>0</v>
      </c>
      <c r="CD167" s="308">
        <v>0</v>
      </c>
      <c r="CE167" s="308">
        <v>1.1599680000000001</v>
      </c>
      <c r="CF167" s="308">
        <v>0.40895300000000001</v>
      </c>
      <c r="CG167" s="308">
        <v>0</v>
      </c>
      <c r="CH167" s="308">
        <v>2.8428800000000001</v>
      </c>
      <c r="CI167" s="308">
        <v>0.63091799999999998</v>
      </c>
      <c r="CJ167" s="2205"/>
      <c r="CK167" s="2205"/>
      <c r="CL167" s="2205"/>
      <c r="CM167" s="2205"/>
      <c r="CN167" s="2205"/>
      <c r="CO167" s="2205"/>
      <c r="CP167" s="2205"/>
      <c r="CQ167" s="2205"/>
      <c r="CR167" s="2205"/>
      <c r="CS167" s="2205"/>
      <c r="CT167" s="2205"/>
      <c r="CU167" s="2205"/>
      <c r="CV167" s="2205"/>
      <c r="CW167" s="2205"/>
      <c r="CX167" s="2205"/>
      <c r="CY167" s="2205"/>
      <c r="CZ167" s="2205"/>
    </row>
    <row r="168" s="697" customFormat="true" ht="15" customHeight="true" x14ac:dyDescent="0.2">
      <c r="A168" s="2840"/>
      <c r="B168" s="2012" t="s">
        <v>354</v>
      </c>
      <c r="C168" s="1922">
        <v>0.91195665424684147</v>
      </c>
      <c r="D168" s="1923">
        <v>1.795681641269808</v>
      </c>
      <c r="E168" s="1923">
        <v>1.229493496659549</v>
      </c>
      <c r="F168" s="1923">
        <v>0.14343350066895086</v>
      </c>
      <c r="G168" s="1924">
        <v>0</v>
      </c>
      <c r="H168" s="1925">
        <v>1.7930147266000704</v>
      </c>
      <c r="I168" s="1923">
        <v>0.7611620383108253</v>
      </c>
      <c r="J168" s="1923">
        <v>0.16221662282927429</v>
      </c>
      <c r="K168" s="1923">
        <v>6.0159411191449699E-2</v>
      </c>
      <c r="L168" s="1926">
        <v>0</v>
      </c>
      <c r="M168" s="1927">
        <v>0.44737335306499748</v>
      </c>
      <c r="N168" s="1923">
        <v>1.0364163009818406</v>
      </c>
      <c r="O168" s="1923">
        <v>0.95240035072545659</v>
      </c>
      <c r="P168" s="1923">
        <v>1.9077323904395149</v>
      </c>
      <c r="Q168" s="1924">
        <v>2.0992651880510049</v>
      </c>
      <c r="R168" s="1925">
        <v>0.36845861803937024</v>
      </c>
      <c r="S168" s="1923">
        <v>0.85461355132108041</v>
      </c>
      <c r="T168" s="1923">
        <v>1.8428013865278783</v>
      </c>
      <c r="U168" s="1923">
        <v>0.53639448967732184</v>
      </c>
      <c r="V168" s="1923">
        <v>0.32394220810907248</v>
      </c>
      <c r="W168" s="1923">
        <v>3.3050886932841554</v>
      </c>
      <c r="X168" s="1923">
        <v>1.7408642670838637</v>
      </c>
      <c r="Y168" s="1923">
        <v>0</v>
      </c>
      <c r="Z168" s="1923">
        <v>1.9313316126038864</v>
      </c>
      <c r="AA168" s="1923">
        <v>0.43935212089841252</v>
      </c>
      <c r="AB168" s="1923">
        <v>6.3561726542500474E-2</v>
      </c>
      <c r="AC168" s="1923">
        <v>0.93790942423746615</v>
      </c>
      <c r="AD168" s="1923">
        <v>0.38589023181417587</v>
      </c>
      <c r="AE168" s="1923">
        <v>9.1652201437831302E-2</v>
      </c>
      <c r="AF168" s="1923">
        <v>0.36113700553628514</v>
      </c>
      <c r="AG168" s="1923">
        <v>0</v>
      </c>
      <c r="AH168" s="1923">
        <v>3.0758434964987704</v>
      </c>
      <c r="AI168" s="2354">
        <v>2.3377042151048091</v>
      </c>
      <c r="AJ168" s="2371"/>
      <c r="AK168" s="2371"/>
      <c r="AL168" s="2371"/>
      <c r="AM168" s="2371"/>
      <c r="AN168" s="2371"/>
      <c r="AO168" s="2371"/>
      <c r="AP168" s="2371"/>
      <c r="AQ168" s="2371"/>
      <c r="AR168" s="2371"/>
      <c r="AS168" s="2371"/>
      <c r="AT168" s="2371"/>
      <c r="AU168" s="2371"/>
      <c r="AV168" s="2371"/>
      <c r="AW168" s="2371"/>
      <c r="AX168" s="2371"/>
      <c r="AY168" s="2371"/>
      <c r="AZ168" s="698"/>
      <c r="BA168" s="2889"/>
      <c r="BB168" s="159" t="s">
        <v>354</v>
      </c>
      <c r="BC168" s="341">
        <v>143.31002300000003</v>
      </c>
      <c r="BD168" s="307">
        <v>281.83913600000005</v>
      </c>
      <c r="BE168" s="307">
        <v>193.11310099999997</v>
      </c>
      <c r="BF168" s="307">
        <v>22.528679</v>
      </c>
      <c r="BG168" s="342">
        <v>0</v>
      </c>
      <c r="BH168" s="352">
        <v>181.53664999999995</v>
      </c>
      <c r="BI168" s="307">
        <v>77.067464999999999</v>
      </c>
      <c r="BJ168" s="307">
        <v>16.447599</v>
      </c>
      <c r="BK168" s="307">
        <v>6.08108</v>
      </c>
      <c r="BL168" s="342">
        <v>0</v>
      </c>
      <c r="BM168" s="352">
        <v>24.964437999999998</v>
      </c>
      <c r="BN168" s="307">
        <v>57.841836000000008</v>
      </c>
      <c r="BO168" s="307">
        <v>53.169235999999991</v>
      </c>
      <c r="BP168" s="307">
        <v>106.514231</v>
      </c>
      <c r="BQ168" s="342">
        <v>117.16840400000001</v>
      </c>
      <c r="BR168" s="352">
        <v>3.4548269999999999</v>
      </c>
      <c r="BS168" s="307">
        <v>55.731337000000003</v>
      </c>
      <c r="BT168" s="307">
        <v>69.895077000000001</v>
      </c>
      <c r="BU168" s="307">
        <v>9.3112650000000006</v>
      </c>
      <c r="BV168" s="307">
        <v>4.5017699999999996</v>
      </c>
      <c r="BW168" s="307">
        <v>36.259600000000006</v>
      </c>
      <c r="BX168" s="307">
        <v>102.39918300000001</v>
      </c>
      <c r="BY168" s="308">
        <v>0</v>
      </c>
      <c r="BZ168" s="308">
        <v>106.375727</v>
      </c>
      <c r="CA168" s="308">
        <v>30.593631999999999</v>
      </c>
      <c r="CB168" s="308">
        <v>16.694517999999999</v>
      </c>
      <c r="CC168" s="308">
        <v>20.333957999999999</v>
      </c>
      <c r="CD168" s="308">
        <v>5.1998800000000003</v>
      </c>
      <c r="CE168" s="308">
        <v>2.9011179999999999</v>
      </c>
      <c r="CF168" s="308">
        <v>6.5432480000000002</v>
      </c>
      <c r="CG168" s="308">
        <v>0</v>
      </c>
      <c r="CH168" s="308">
        <v>133.57851100000002</v>
      </c>
      <c r="CI168" s="308">
        <v>37.017287999999994</v>
      </c>
      <c r="CJ168" s="2205"/>
      <c r="CK168" s="2205"/>
      <c r="CL168" s="2205"/>
      <c r="CM168" s="2205"/>
      <c r="CN168" s="2205"/>
      <c r="CO168" s="2205"/>
      <c r="CP168" s="2205"/>
      <c r="CQ168" s="2205"/>
      <c r="CR168" s="2205"/>
      <c r="CS168" s="2205"/>
      <c r="CT168" s="2205"/>
      <c r="CU168" s="2205"/>
      <c r="CV168" s="2205"/>
      <c r="CW168" s="2205"/>
      <c r="CX168" s="2205"/>
      <c r="CY168" s="2205"/>
      <c r="CZ168" s="2205"/>
    </row>
    <row r="169" s="697" customFormat="true" ht="15" customHeight="true" x14ac:dyDescent="0.2">
      <c r="A169" s="2840"/>
      <c r="B169" s="2012" t="s">
        <v>355</v>
      </c>
      <c r="C169" s="1922">
        <v>0.35915547959783556</v>
      </c>
      <c r="D169" s="1923">
        <v>0.89607398273449346</v>
      </c>
      <c r="E169" s="1923">
        <v>0.30908630818239291</v>
      </c>
      <c r="F169" s="1923">
        <v>0.14840444094249275</v>
      </c>
      <c r="G169" s="1924">
        <v>0.1519572557103443</v>
      </c>
      <c r="H169" s="1925">
        <v>0.64121582499447893</v>
      </c>
      <c r="I169" s="1923">
        <v>0.13834003736133879</v>
      </c>
      <c r="J169" s="1923">
        <v>0.1032412666967539</v>
      </c>
      <c r="K169" s="1923">
        <v>4.0726416075578253E-2</v>
      </c>
      <c r="L169" s="1926">
        <v>0.19393508441978197</v>
      </c>
      <c r="M169" s="1927">
        <v>0.6178812384015171</v>
      </c>
      <c r="N169" s="1923">
        <v>0.26301308982484173</v>
      </c>
      <c r="O169" s="1923">
        <v>0.51413362447847644</v>
      </c>
      <c r="P169" s="1923">
        <v>0.4950093081848489</v>
      </c>
      <c r="Q169" s="1924">
        <v>1.3287165831201404</v>
      </c>
      <c r="R169" s="1925">
        <v>0.11929399768068669</v>
      </c>
      <c r="S169" s="1923">
        <v>0.14912871056734286</v>
      </c>
      <c r="T169" s="1923">
        <v>0</v>
      </c>
      <c r="U169" s="1923">
        <v>5.5470747067583002</v>
      </c>
      <c r="V169" s="1923">
        <v>0.12874072136547277</v>
      </c>
      <c r="W169" s="1923">
        <v>0.59470777654374685</v>
      </c>
      <c r="X169" s="1923">
        <v>0.33008630922155191</v>
      </c>
      <c r="Y169" s="1923">
        <v>0</v>
      </c>
      <c r="Z169" s="1923">
        <v>0.5046758602256215</v>
      </c>
      <c r="AA169" s="1923">
        <v>4.7917874813965346E-2</v>
      </c>
      <c r="AB169" s="1923">
        <v>6.3559769569112995E-2</v>
      </c>
      <c r="AC169" s="1923">
        <v>0.87059193635370313</v>
      </c>
      <c r="AD169" s="1923">
        <v>0.15565278803796387</v>
      </c>
      <c r="AE169" s="1923">
        <v>0.39063091005397865</v>
      </c>
      <c r="AF169" s="1923">
        <v>0.62073582586589737</v>
      </c>
      <c r="AG169" s="1923">
        <v>0.14879654441017073</v>
      </c>
      <c r="AH169" s="1923">
        <v>1.0801784840922795</v>
      </c>
      <c r="AI169" s="2354">
        <v>1.082200729442033</v>
      </c>
      <c r="AJ169" s="2371"/>
      <c r="AK169" s="2371"/>
      <c r="AL169" s="2371"/>
      <c r="AM169" s="2371"/>
      <c r="AN169" s="2371"/>
      <c r="AO169" s="2371"/>
      <c r="AP169" s="2371"/>
      <c r="AQ169" s="2371"/>
      <c r="AR169" s="2371"/>
      <c r="AS169" s="2371"/>
      <c r="AT169" s="2371"/>
      <c r="AU169" s="2371"/>
      <c r="AV169" s="2371"/>
      <c r="AW169" s="2371"/>
      <c r="AX169" s="2371"/>
      <c r="AY169" s="2371"/>
      <c r="AZ169" s="698"/>
      <c r="BA169" s="2889"/>
      <c r="BB169" s="159" t="s">
        <v>355</v>
      </c>
      <c r="BC169" s="341">
        <v>56.439722000000003</v>
      </c>
      <c r="BD169" s="307">
        <v>140.64225600000003</v>
      </c>
      <c r="BE169" s="307">
        <v>48.547321000000004</v>
      </c>
      <c r="BF169" s="307">
        <v>23.309449999999998</v>
      </c>
      <c r="BG169" s="342">
        <v>23.868009000000001</v>
      </c>
      <c r="BH169" s="352">
        <v>64.920923999999999</v>
      </c>
      <c r="BI169" s="307">
        <v>14.006894000000001</v>
      </c>
      <c r="BJ169" s="307">
        <v>10.467922000000002</v>
      </c>
      <c r="BK169" s="307">
        <v>4.1167389999999999</v>
      </c>
      <c r="BL169" s="342">
        <v>19.635383999999998</v>
      </c>
      <c r="BM169" s="352">
        <v>34.479160999999998</v>
      </c>
      <c r="BN169" s="307">
        <v>14.678619000000001</v>
      </c>
      <c r="BO169" s="307">
        <v>28.702312000000003</v>
      </c>
      <c r="BP169" s="307">
        <v>27.637805</v>
      </c>
      <c r="BQ169" s="342">
        <v>74.160998000000006</v>
      </c>
      <c r="BR169" s="352">
        <v>1.118552</v>
      </c>
      <c r="BS169" s="307">
        <v>9.7250300000000003</v>
      </c>
      <c r="BT169" s="307">
        <v>0</v>
      </c>
      <c r="BU169" s="307">
        <v>96.291598000000008</v>
      </c>
      <c r="BV169" s="307">
        <v>1.789088</v>
      </c>
      <c r="BW169" s="307">
        <v>6.5244439999999999</v>
      </c>
      <c r="BX169" s="307">
        <v>19.415970000000002</v>
      </c>
      <c r="BY169" s="308">
        <v>0</v>
      </c>
      <c r="BZ169" s="308">
        <v>27.797018999999999</v>
      </c>
      <c r="CA169" s="308">
        <v>3.3366899999999999</v>
      </c>
      <c r="CB169" s="308">
        <v>16.694004</v>
      </c>
      <c r="CC169" s="308">
        <v>18.874509</v>
      </c>
      <c r="CD169" s="308">
        <v>2.0974249999999999</v>
      </c>
      <c r="CE169" s="308">
        <v>12.364857000000001</v>
      </c>
      <c r="CF169" s="308">
        <v>11.246779999999999</v>
      </c>
      <c r="CG169" s="308">
        <v>1.4839979999999999</v>
      </c>
      <c r="CH169" s="308">
        <v>46.910265000000003</v>
      </c>
      <c r="CI169" s="308">
        <v>17.136529000000003</v>
      </c>
      <c r="CJ169" s="2205"/>
      <c r="CK169" s="2205"/>
      <c r="CL169" s="2205"/>
      <c r="CM169" s="2205"/>
      <c r="CN169" s="2205"/>
      <c r="CO169" s="2205"/>
      <c r="CP169" s="2205"/>
      <c r="CQ169" s="2205"/>
      <c r="CR169" s="2205"/>
      <c r="CS169" s="2205"/>
      <c r="CT169" s="2205"/>
      <c r="CU169" s="2205"/>
      <c r="CV169" s="2205"/>
      <c r="CW169" s="2205"/>
      <c r="CX169" s="2205"/>
      <c r="CY169" s="2205"/>
      <c r="CZ169" s="2205"/>
    </row>
    <row r="170" s="697" customFormat="true" ht="15" customHeight="true" x14ac:dyDescent="0.2">
      <c r="A170" s="2840"/>
      <c r="B170" s="2012" t="s">
        <v>356</v>
      </c>
      <c r="C170" s="1922">
        <v>71.633688930502416</v>
      </c>
      <c r="D170" s="1923">
        <v>48.168435245832718</v>
      </c>
      <c r="E170" s="1923">
        <v>14.556491465259272</v>
      </c>
      <c r="F170" s="1923">
        <v>2.1569089012402927</v>
      </c>
      <c r="G170" s="1924">
        <v>5.5459513363646254E-2</v>
      </c>
      <c r="H170" s="1925">
        <v>26.57363553148636</v>
      </c>
      <c r="I170" s="1923">
        <v>9.5098768006747676</v>
      </c>
      <c r="J170" s="1923">
        <v>2.3138176770178829</v>
      </c>
      <c r="K170" s="1923">
        <v>0.38657539278732422</v>
      </c>
      <c r="L170" s="1926">
        <v>1.4935524355312122E-2</v>
      </c>
      <c r="M170" s="1927">
        <v>86.331021317801074</v>
      </c>
      <c r="N170" s="1923">
        <v>70.128567002143242</v>
      </c>
      <c r="O170" s="1923">
        <v>62.343161243256873</v>
      </c>
      <c r="P170" s="1923">
        <v>59.390374946493118</v>
      </c>
      <c r="Q170" s="1924">
        <v>35.739813686198701</v>
      </c>
      <c r="R170" s="1925">
        <v>31.047419839738716</v>
      </c>
      <c r="S170" s="1923">
        <v>44.438768748461108</v>
      </c>
      <c r="T170" s="1923">
        <v>14.821516131704863</v>
      </c>
      <c r="U170" s="1923">
        <v>2.5336144829948433</v>
      </c>
      <c r="V170" s="1923">
        <v>39.410217450423026</v>
      </c>
      <c r="W170" s="1923">
        <v>40.515343372200242</v>
      </c>
      <c r="X170" s="1923">
        <v>66.556577260870569</v>
      </c>
      <c r="Y170" s="1923">
        <v>85.153079718802346</v>
      </c>
      <c r="Z170" s="1923">
        <v>5.4584371643473677</v>
      </c>
      <c r="AA170" s="1923">
        <v>62.279510606331598</v>
      </c>
      <c r="AB170" s="1923">
        <v>2.3655065944657361</v>
      </c>
      <c r="AC170" s="1923">
        <v>42.647713921152892</v>
      </c>
      <c r="AD170" s="1923">
        <v>24.673815915714556</v>
      </c>
      <c r="AE170" s="1923">
        <v>32.659495803027582</v>
      </c>
      <c r="AF170" s="1923">
        <v>14.967103674744864</v>
      </c>
      <c r="AG170" s="1923">
        <v>53.758119631068894</v>
      </c>
      <c r="AH170" s="1923">
        <v>36.662943125260227</v>
      </c>
      <c r="AI170" s="2354">
        <v>14.32796260246471</v>
      </c>
      <c r="AJ170" s="2371"/>
      <c r="AK170" s="2371"/>
      <c r="AL170" s="2371"/>
      <c r="AM170" s="2371"/>
      <c r="AN170" s="2371"/>
      <c r="AO170" s="2371"/>
      <c r="AP170" s="2371"/>
      <c r="AQ170" s="2371"/>
      <c r="AR170" s="2371"/>
      <c r="AS170" s="2371"/>
      <c r="AT170" s="2371"/>
      <c r="AU170" s="2371"/>
      <c r="AV170" s="2371"/>
      <c r="AW170" s="2371"/>
      <c r="AX170" s="2371"/>
      <c r="AY170" s="2371"/>
      <c r="AZ170" s="698"/>
      <c r="BA170" s="2889"/>
      <c r="BB170" s="159" t="s">
        <v>356</v>
      </c>
      <c r="BC170" s="341">
        <v>11256.922749999994</v>
      </c>
      <c r="BD170" s="307">
        <v>7560.221065999991</v>
      </c>
      <c r="BE170" s="307">
        <v>2286.3473570000024</v>
      </c>
      <c r="BF170" s="307">
        <v>338.77935100000008</v>
      </c>
      <c r="BG170" s="342">
        <v>8.711056000000001</v>
      </c>
      <c r="BH170" s="352">
        <v>2690.4903240000044</v>
      </c>
      <c r="BI170" s="307">
        <v>962.87263499999904</v>
      </c>
      <c r="BJ170" s="307">
        <v>234.60447299999996</v>
      </c>
      <c r="BK170" s="307">
        <v>39.076111999999995</v>
      </c>
      <c r="BL170" s="342">
        <v>1.5121800000000001</v>
      </c>
      <c r="BM170" s="352">
        <v>4817.4649080000072</v>
      </c>
      <c r="BN170" s="307">
        <v>3913.8375839999976</v>
      </c>
      <c r="BO170" s="307">
        <v>3480.4042759999984</v>
      </c>
      <c r="BP170" s="307">
        <v>3315.9368409999979</v>
      </c>
      <c r="BQ170" s="342">
        <v>1994.782246999999</v>
      </c>
      <c r="BR170" s="352">
        <v>291.11400600000013</v>
      </c>
      <c r="BS170" s="307">
        <v>2897.955448000002</v>
      </c>
      <c r="BT170" s="307">
        <v>562.16096799999957</v>
      </c>
      <c r="BU170" s="307">
        <v>43.980980999999986</v>
      </c>
      <c r="BV170" s="307">
        <v>547.67711700000007</v>
      </c>
      <c r="BW170" s="307">
        <v>444.48735899999906</v>
      </c>
      <c r="BX170" s="307">
        <v>3914.9170119999976</v>
      </c>
      <c r="BY170" s="308">
        <v>2572.7074719999996</v>
      </c>
      <c r="BZ170" s="308">
        <v>300.64501500000006</v>
      </c>
      <c r="CA170" s="308">
        <v>4336.7411650000076</v>
      </c>
      <c r="CB170" s="308">
        <v>621.30144299999984</v>
      </c>
      <c r="CC170" s="308">
        <v>924.60615199999893</v>
      </c>
      <c r="CD170" s="308">
        <v>332.48025299999995</v>
      </c>
      <c r="CE170" s="308">
        <v>1033.7891469999997</v>
      </c>
      <c r="CF170" s="308">
        <v>271.18093599999997</v>
      </c>
      <c r="CG170" s="308">
        <v>536.14781400000004</v>
      </c>
      <c r="CH170" s="308">
        <v>1592.2075869999994</v>
      </c>
      <c r="CI170" s="308">
        <v>226.88170499999993</v>
      </c>
      <c r="CJ170" s="2205"/>
      <c r="CK170" s="2205"/>
      <c r="CL170" s="2205"/>
      <c r="CM170" s="2205"/>
      <c r="CN170" s="2205"/>
      <c r="CO170" s="2205"/>
      <c r="CP170" s="2205"/>
      <c r="CQ170" s="2205"/>
      <c r="CR170" s="2205"/>
      <c r="CS170" s="2205"/>
      <c r="CT170" s="2205"/>
      <c r="CU170" s="2205"/>
      <c r="CV170" s="2205"/>
      <c r="CW170" s="2205"/>
      <c r="CX170" s="2205"/>
      <c r="CY170" s="2205"/>
      <c r="CZ170" s="2205"/>
    </row>
    <row r="171" s="697" customFormat="true" ht="15" customHeight="true" x14ac:dyDescent="0.2">
      <c r="A171" s="2840"/>
      <c r="B171" s="2012" t="s">
        <v>357</v>
      </c>
      <c r="C171" s="1922">
        <v>0.20256711274504086</v>
      </c>
      <c r="D171" s="1923">
        <v>0.58573721242807675</v>
      </c>
      <c r="E171" s="1923">
        <v>0.78201225947173592</v>
      </c>
      <c r="F171" s="1923">
        <v>0.15628911108961693</v>
      </c>
      <c r="G171" s="1924">
        <v>0</v>
      </c>
      <c r="H171" s="1925">
        <v>1.0760144132278804</v>
      </c>
      <c r="I171" s="1923">
        <v>0.81488669517986689</v>
      </c>
      <c r="J171" s="1923">
        <v>0.223191765758114</v>
      </c>
      <c r="K171" s="1923">
        <v>1.8972887033901931E-2</v>
      </c>
      <c r="L171" s="1926">
        <v>0</v>
      </c>
      <c r="M171" s="1927">
        <v>0.27037424157654261</v>
      </c>
      <c r="N171" s="1923">
        <v>5.3895592267549419E-2</v>
      </c>
      <c r="O171" s="1923">
        <v>5.199564442235189E-2</v>
      </c>
      <c r="P171" s="1923">
        <v>0.54302698270448246</v>
      </c>
      <c r="Q171" s="1924">
        <v>6.8584288016012213E-2</v>
      </c>
      <c r="R171" s="1925">
        <v>0</v>
      </c>
      <c r="S171" s="1923">
        <v>1.3904981373352443</v>
      </c>
      <c r="T171" s="1923">
        <v>0.59416987201724347</v>
      </c>
      <c r="U171" s="1923">
        <v>2.1455114801759105</v>
      </c>
      <c r="V171" s="1923">
        <v>0</v>
      </c>
      <c r="W171" s="1923">
        <v>0.256211369509662</v>
      </c>
      <c r="X171" s="1923">
        <v>3.5355739295562141E-2</v>
      </c>
      <c r="Y171" s="1923">
        <v>0</v>
      </c>
      <c r="Z171" s="1923">
        <v>6.9499575642003583E-2</v>
      </c>
      <c r="AA171" s="1923">
        <v>0</v>
      </c>
      <c r="AB171" s="1923">
        <v>0.20731312181265132</v>
      </c>
      <c r="AC171" s="1923">
        <v>0.69591463988902347</v>
      </c>
      <c r="AD171" s="1923">
        <v>0.17841467758759744</v>
      </c>
      <c r="AE171" s="1923">
        <v>0.31308480190832061</v>
      </c>
      <c r="AF171" s="1923">
        <v>0.59382234205072415</v>
      </c>
      <c r="AG171" s="1923">
        <v>0.26762017037939184</v>
      </c>
      <c r="AH171" s="1923">
        <v>6.9260993930548492E-2</v>
      </c>
      <c r="AI171" s="2354">
        <v>0.86376567225726675</v>
      </c>
      <c r="AJ171" s="2371"/>
      <c r="AK171" s="2371"/>
      <c r="AL171" s="2371"/>
      <c r="AM171" s="2371"/>
      <c r="AN171" s="2371"/>
      <c r="AO171" s="2371"/>
      <c r="AP171" s="2371"/>
      <c r="AQ171" s="2371"/>
      <c r="AR171" s="2371"/>
      <c r="AS171" s="2371"/>
      <c r="AT171" s="2371"/>
      <c r="AU171" s="2371"/>
      <c r="AV171" s="2371"/>
      <c r="AW171" s="2371"/>
      <c r="AX171" s="2371"/>
      <c r="AY171" s="2371"/>
      <c r="AZ171" s="698"/>
      <c r="BA171" s="2889"/>
      <c r="BB171" s="159" t="s">
        <v>357</v>
      </c>
      <c r="BC171" s="341">
        <v>31.832540999999996</v>
      </c>
      <c r="BD171" s="307">
        <v>91.933706999999998</v>
      </c>
      <c r="BE171" s="307">
        <v>122.82847600000002</v>
      </c>
      <c r="BF171" s="307">
        <v>24.547871999999998</v>
      </c>
      <c r="BG171" s="342">
        <v>0</v>
      </c>
      <c r="BH171" s="352">
        <v>108.942804</v>
      </c>
      <c r="BI171" s="307">
        <v>82.507072999999991</v>
      </c>
      <c r="BJ171" s="307">
        <v>22.630040000000001</v>
      </c>
      <c r="BK171" s="307">
        <v>1.917832</v>
      </c>
      <c r="BL171" s="342">
        <v>0</v>
      </c>
      <c r="BM171" s="352">
        <v>15.087489999999999</v>
      </c>
      <c r="BN171" s="307">
        <v>3.0078839999999998</v>
      </c>
      <c r="BO171" s="307">
        <v>2.9027380000000003</v>
      </c>
      <c r="BP171" s="307">
        <v>30.318770999999998</v>
      </c>
      <c r="BQ171" s="342">
        <v>3.8279640000000001</v>
      </c>
      <c r="BR171" s="352">
        <v>0</v>
      </c>
      <c r="BS171" s="307">
        <v>90.677617000000012</v>
      </c>
      <c r="BT171" s="307">
        <v>22.536096000000001</v>
      </c>
      <c r="BU171" s="307">
        <v>37.24390600000001</v>
      </c>
      <c r="BV171" s="307">
        <v>0</v>
      </c>
      <c r="BW171" s="307">
        <v>2.810854</v>
      </c>
      <c r="BX171" s="307">
        <v>2.0796559999999999</v>
      </c>
      <c r="BY171" s="308">
        <v>0</v>
      </c>
      <c r="BZ171" s="308">
        <v>3.8279640000000001</v>
      </c>
      <c r="CA171" s="308">
        <v>0</v>
      </c>
      <c r="CB171" s="308">
        <v>54.450890999999999</v>
      </c>
      <c r="CC171" s="308">
        <v>15.087489999999999</v>
      </c>
      <c r="CD171" s="308">
        <v>2.4041419999999998</v>
      </c>
      <c r="CE171" s="308">
        <v>9.910247</v>
      </c>
      <c r="CF171" s="308">
        <v>10.759148999999999</v>
      </c>
      <c r="CG171" s="308">
        <v>2.6690659999999999</v>
      </c>
      <c r="CH171" s="308">
        <v>3.0078839999999998</v>
      </c>
      <c r="CI171" s="308">
        <v>13.677633999999999</v>
      </c>
      <c r="CJ171" s="2205"/>
      <c r="CK171" s="2205"/>
      <c r="CL171" s="2205"/>
      <c r="CM171" s="2205"/>
      <c r="CN171" s="2205"/>
      <c r="CO171" s="2205"/>
      <c r="CP171" s="2205"/>
      <c r="CQ171" s="2205"/>
      <c r="CR171" s="2205"/>
      <c r="CS171" s="2205"/>
      <c r="CT171" s="2205"/>
      <c r="CU171" s="2205"/>
      <c r="CV171" s="2205"/>
      <c r="CW171" s="2205"/>
      <c r="CX171" s="2205"/>
      <c r="CY171" s="2205"/>
      <c r="CZ171" s="2205"/>
    </row>
    <row r="172" s="697" customFormat="true" ht="15" customHeight="true" x14ac:dyDescent="0.2">
      <c r="A172" s="2842"/>
      <c r="B172" s="2014" t="s">
        <v>46</v>
      </c>
      <c r="C172" s="1922">
        <v>2.7584708489596224E-2</v>
      </c>
      <c r="D172" s="1923">
        <v>0.38267705658801554</v>
      </c>
      <c r="E172" s="1923">
        <v>0.89618938234838419</v>
      </c>
      <c r="F172" s="1923">
        <v>0.33766091532839465</v>
      </c>
      <c r="G172" s="1924">
        <v>1.3706166215924381E-2</v>
      </c>
      <c r="H172" s="1925">
        <v>0.72682858386815075</v>
      </c>
      <c r="I172" s="1923">
        <v>1.0359055353849724</v>
      </c>
      <c r="J172" s="1923">
        <v>0.28308200926012289</v>
      </c>
      <c r="K172" s="1923">
        <v>0.26202055674250219</v>
      </c>
      <c r="L172" s="1926">
        <v>0</v>
      </c>
      <c r="M172" s="1927">
        <v>1.7576227955649476E-2</v>
      </c>
      <c r="N172" s="1923">
        <v>2.8146195075368953E-2</v>
      </c>
      <c r="O172" s="1923">
        <v>9.1659488510876616E-2</v>
      </c>
      <c r="P172" s="1923">
        <v>9.5553088576390846E-2</v>
      </c>
      <c r="Q172" s="1924">
        <v>0.24512935892366003</v>
      </c>
      <c r="R172" s="1925">
        <v>0.32421086780357489</v>
      </c>
      <c r="S172" s="1923">
        <v>1.2881115568990249</v>
      </c>
      <c r="T172" s="1923">
        <v>0.38992171109956053</v>
      </c>
      <c r="U172" s="1923">
        <v>0.71046829889765861</v>
      </c>
      <c r="V172" s="1923">
        <v>8.4703917845762672E-2</v>
      </c>
      <c r="W172" s="1923">
        <v>0.74735497264642836</v>
      </c>
      <c r="X172" s="1923">
        <v>0.18862074812660107</v>
      </c>
      <c r="Y172" s="1923">
        <v>0</v>
      </c>
      <c r="Z172" s="1923">
        <v>0</v>
      </c>
      <c r="AA172" s="1923">
        <v>8.2988659909054921E-2</v>
      </c>
      <c r="AB172" s="1923">
        <v>0.31421677177545099</v>
      </c>
      <c r="AC172" s="1923">
        <v>0.37623990928350143</v>
      </c>
      <c r="AD172" s="1923">
        <v>0</v>
      </c>
      <c r="AE172" s="1923">
        <v>0.70264392081627214</v>
      </c>
      <c r="AF172" s="1923">
        <v>8.1692242919795488E-2</v>
      </c>
      <c r="AG172" s="1923">
        <v>0.16567635196945549</v>
      </c>
      <c r="AH172" s="1923">
        <v>0</v>
      </c>
      <c r="AI172" s="2354">
        <v>0.24471929486204641</v>
      </c>
      <c r="AJ172" s="2371"/>
      <c r="AK172" s="2371"/>
      <c r="AL172" s="2371"/>
      <c r="AM172" s="2371"/>
      <c r="AN172" s="2371"/>
      <c r="AO172" s="2371"/>
      <c r="AP172" s="2371"/>
      <c r="AQ172" s="2371"/>
      <c r="AR172" s="2371"/>
      <c r="AS172" s="2371"/>
      <c r="AT172" s="2371"/>
      <c r="AU172" s="2371"/>
      <c r="AV172" s="2371"/>
      <c r="AW172" s="2371"/>
      <c r="AX172" s="2371"/>
      <c r="AY172" s="2371"/>
      <c r="AZ172" s="698"/>
      <c r="BA172" s="2889"/>
      <c r="BB172" s="159" t="s">
        <v>46</v>
      </c>
      <c r="BC172" s="341">
        <v>4.3348170000000001</v>
      </c>
      <c r="BD172" s="307">
        <v>60.062635</v>
      </c>
      <c r="BE172" s="307">
        <v>140.76195700000002</v>
      </c>
      <c r="BF172" s="307">
        <v>53.035409000000001</v>
      </c>
      <c r="BG172" s="342">
        <v>2.1528350000000001</v>
      </c>
      <c r="BH172" s="352">
        <v>73.588925000000003</v>
      </c>
      <c r="BI172" s="307">
        <v>104.885175</v>
      </c>
      <c r="BJ172" s="307">
        <v>28.702479999999998</v>
      </c>
      <c r="BK172" s="307">
        <v>26.485763999999996</v>
      </c>
      <c r="BL172" s="342">
        <v>0</v>
      </c>
      <c r="BM172" s="352">
        <v>0.98079300000000003</v>
      </c>
      <c r="BN172" s="307">
        <v>1.570824</v>
      </c>
      <c r="BO172" s="307">
        <v>5.1170340000000003</v>
      </c>
      <c r="BP172" s="307">
        <v>5.3350059999999999</v>
      </c>
      <c r="BQ172" s="342">
        <v>13.681652</v>
      </c>
      <c r="BR172" s="352">
        <v>3.0399409999999998</v>
      </c>
      <c r="BS172" s="307">
        <v>84.000749999999996</v>
      </c>
      <c r="BT172" s="307">
        <v>14.789227</v>
      </c>
      <c r="BU172" s="307">
        <v>12.333010000000002</v>
      </c>
      <c r="BV172" s="307">
        <v>1.1771160000000001</v>
      </c>
      <c r="BW172" s="307">
        <v>8.1991119999999995</v>
      </c>
      <c r="BX172" s="307">
        <v>11.09484</v>
      </c>
      <c r="BY172" s="308">
        <v>0</v>
      </c>
      <c r="BZ172" s="308">
        <v>0</v>
      </c>
      <c r="CA172" s="308">
        <v>5.7787920000000002</v>
      </c>
      <c r="CB172" s="308">
        <v>82.529185999999996</v>
      </c>
      <c r="CC172" s="308">
        <v>8.1569140000000004</v>
      </c>
      <c r="CD172" s="308">
        <v>0</v>
      </c>
      <c r="CE172" s="308">
        <v>22.241177999999998</v>
      </c>
      <c r="CF172" s="308">
        <v>1.480138</v>
      </c>
      <c r="CG172" s="308">
        <v>1.6523460000000001</v>
      </c>
      <c r="CH172" s="308">
        <v>0</v>
      </c>
      <c r="CI172" s="308">
        <v>3.8751030000000002</v>
      </c>
      <c r="CJ172" s="2205"/>
      <c r="CK172" s="2205"/>
      <c r="CL172" s="2205"/>
      <c r="CM172" s="2205"/>
      <c r="CN172" s="2205"/>
      <c r="CO172" s="2205"/>
      <c r="CP172" s="2205"/>
      <c r="CQ172" s="2205"/>
      <c r="CR172" s="2205"/>
      <c r="CS172" s="2205"/>
      <c r="CT172" s="2205"/>
      <c r="CU172" s="2205"/>
      <c r="CV172" s="2205"/>
      <c r="CW172" s="2205"/>
      <c r="CX172" s="2205"/>
      <c r="CY172" s="2205"/>
      <c r="CZ172" s="2205"/>
    </row>
    <row r="173" s="697" customFormat="true" ht="15" customHeight="true" x14ac:dyDescent="0.2">
      <c r="A173" s="1998"/>
      <c r="B173" s="1840"/>
      <c r="C173" s="1928"/>
      <c r="D173" s="1854"/>
      <c r="E173" s="1854"/>
      <c r="F173" s="1854"/>
      <c r="G173" s="1855"/>
      <c r="H173" s="1929"/>
      <c r="I173" s="1854"/>
      <c r="J173" s="1854"/>
      <c r="K173" s="1854"/>
      <c r="L173" s="1930"/>
      <c r="M173" s="1928"/>
      <c r="N173" s="1854"/>
      <c r="O173" s="1854"/>
      <c r="P173" s="1854"/>
      <c r="Q173" s="1855"/>
      <c r="R173" s="1929"/>
      <c r="S173" s="1854"/>
      <c r="T173" s="1854"/>
      <c r="U173" s="1854"/>
      <c r="V173" s="1854"/>
      <c r="W173" s="1854"/>
      <c r="X173" s="1854"/>
      <c r="Y173" s="1854"/>
      <c r="Z173" s="1854"/>
      <c r="AA173" s="1854"/>
      <c r="AB173" s="1854"/>
      <c r="AC173" s="1854"/>
      <c r="AD173" s="1854"/>
      <c r="AE173" s="1854"/>
      <c r="AF173" s="1854"/>
      <c r="AG173" s="1854"/>
      <c r="AH173" s="1854"/>
      <c r="AI173" s="1930"/>
      <c r="AJ173" s="2371"/>
      <c r="AK173" s="2371"/>
      <c r="AL173" s="2371"/>
      <c r="AM173" s="2371"/>
      <c r="AN173" s="2371"/>
      <c r="AO173" s="2371"/>
      <c r="AP173" s="2371"/>
      <c r="AQ173" s="2371"/>
      <c r="AR173" s="2371"/>
      <c r="AS173" s="2371"/>
      <c r="AT173" s="2371"/>
      <c r="AU173" s="2371"/>
      <c r="AV173" s="2371"/>
      <c r="AW173" s="2371"/>
      <c r="AX173" s="2371"/>
      <c r="AY173" s="2371"/>
      <c r="AZ173" s="698"/>
      <c r="BA173" s="2890"/>
      <c r="BB173" s="159" t="s">
        <v>181</v>
      </c>
      <c r="BC173" s="341">
        <v>15714.565197000029</v>
      </c>
      <c r="BD173" s="307">
        <v>15695.384388999977</v>
      </c>
      <c r="BE173" s="307">
        <v>15706.720005000047</v>
      </c>
      <c r="BF173" s="307">
        <v>15706.70651899999</v>
      </c>
      <c r="BG173" s="342">
        <v>15707.054518999988</v>
      </c>
      <c r="BH173" s="352">
        <v>10124.660289000039</v>
      </c>
      <c r="BI173" s="307">
        <v>10124.97485700003</v>
      </c>
      <c r="BJ173" s="307">
        <v>10139.280866000003</v>
      </c>
      <c r="BK173" s="307">
        <v>10108.277125000001</v>
      </c>
      <c r="BL173" s="342">
        <v>10124.719855999985</v>
      </c>
      <c r="BM173" s="352">
        <v>5580.2246220000034</v>
      </c>
      <c r="BN173" s="307">
        <v>5580.9461840000022</v>
      </c>
      <c r="BO173" s="307">
        <v>5582.6560709999994</v>
      </c>
      <c r="BP173" s="307">
        <v>5583.2899589999934</v>
      </c>
      <c r="BQ173" s="342">
        <v>5581.4007999999867</v>
      </c>
      <c r="BR173" s="352">
        <v>937.64315200000215</v>
      </c>
      <c r="BS173" s="307">
        <v>6521.2325400000127</v>
      </c>
      <c r="BT173" s="307">
        <v>3792.8708709999992</v>
      </c>
      <c r="BU173" s="307">
        <v>1735.8987050000023</v>
      </c>
      <c r="BV173" s="307">
        <v>1389.683063000002</v>
      </c>
      <c r="BW173" s="307">
        <v>1097.0840230000019</v>
      </c>
      <c r="BX173" s="307">
        <v>5882.0888529999957</v>
      </c>
      <c r="BY173" s="308">
        <v>3021.2735470000025</v>
      </c>
      <c r="BZ173" s="308">
        <v>5507.8955009999891</v>
      </c>
      <c r="CA173" s="308">
        <v>6963.3513859999985</v>
      </c>
      <c r="CB173" s="308">
        <v>26265.04802199989</v>
      </c>
      <c r="CC173" s="308">
        <v>2168.0087089999975</v>
      </c>
      <c r="CD173" s="308">
        <v>1347.5023649999996</v>
      </c>
      <c r="CE173" s="308">
        <v>3165.3555010000064</v>
      </c>
      <c r="CF173" s="308">
        <v>1811.8464459999984</v>
      </c>
      <c r="CG173" s="308">
        <v>997.33364500000027</v>
      </c>
      <c r="CH173" s="308">
        <v>4342.8253470000118</v>
      </c>
      <c r="CI173" s="308">
        <v>1583.4889529999994</v>
      </c>
      <c r="CJ173" s="2205"/>
      <c r="CK173" s="2205"/>
      <c r="CL173" s="2205"/>
      <c r="CM173" s="2205"/>
      <c r="CN173" s="2205"/>
      <c r="CO173" s="2205"/>
      <c r="CP173" s="2205"/>
      <c r="CQ173" s="2205"/>
      <c r="CR173" s="2205"/>
      <c r="CS173" s="2205"/>
      <c r="CT173" s="2205"/>
      <c r="CU173" s="2205"/>
      <c r="CV173" s="2205"/>
      <c r="CW173" s="2205"/>
      <c r="CX173" s="2205"/>
      <c r="CY173" s="2205"/>
      <c r="CZ173" s="2205"/>
    </row>
    <row r="174" s="697" customFormat="true" ht="15" customHeight="true" x14ac:dyDescent="0.2">
      <c r="A174" s="1829"/>
      <c r="B174" s="2015"/>
      <c r="C174" s="1785"/>
      <c r="D174" s="1786"/>
      <c r="E174" s="1786"/>
      <c r="F174" s="1786"/>
      <c r="G174" s="1820"/>
      <c r="H174" s="1812"/>
      <c r="I174" s="1786"/>
      <c r="J174" s="1786"/>
      <c r="K174" s="1786"/>
      <c r="L174" s="1793"/>
      <c r="M174" s="1802"/>
      <c r="N174" s="1786"/>
      <c r="O174" s="1786"/>
      <c r="P174" s="1786"/>
      <c r="Q174" s="1820"/>
      <c r="R174" s="1812"/>
      <c r="S174" s="1786"/>
      <c r="T174" s="1786"/>
      <c r="U174" s="1786"/>
      <c r="V174" s="1786"/>
      <c r="W174" s="1786"/>
      <c r="X174" s="1786"/>
      <c r="Y174" s="1786"/>
      <c r="Z174" s="1786"/>
      <c r="AA174" s="1786"/>
      <c r="AB174" s="1786"/>
      <c r="AC174" s="1786"/>
      <c r="AD174" s="1786"/>
      <c r="AE174" s="1786"/>
      <c r="AF174" s="1786"/>
      <c r="AG174" s="1786"/>
      <c r="AH174" s="1786"/>
      <c r="AI174" s="2358"/>
      <c r="AJ174" s="2371"/>
      <c r="AK174" s="2371"/>
      <c r="AL174" s="2371"/>
      <c r="AM174" s="2371"/>
      <c r="AN174" s="2371"/>
      <c r="AO174" s="2371"/>
      <c r="AP174" s="2371"/>
      <c r="AQ174" s="2371"/>
      <c r="AR174" s="2371"/>
      <c r="AS174" s="2371"/>
      <c r="AT174" s="2371"/>
      <c r="AU174" s="2371"/>
      <c r="AV174" s="2371"/>
      <c r="AW174" s="2371"/>
      <c r="AX174" s="2371"/>
      <c r="AY174" s="2371"/>
      <c r="AZ174" s="698"/>
      <c r="BA174" s="474"/>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308"/>
      <c r="CC174" s="308"/>
      <c r="CD174" s="308"/>
      <c r="CE174" s="308"/>
      <c r="CF174" s="308"/>
      <c r="CG174" s="308"/>
      <c r="CH174" s="308"/>
      <c r="CI174" s="308"/>
      <c r="CJ174" s="2205"/>
      <c r="CK174" s="2205"/>
      <c r="CL174" s="2205"/>
      <c r="CM174" s="2205"/>
      <c r="CN174" s="2205"/>
      <c r="CO174" s="2205"/>
      <c r="CP174" s="2205"/>
      <c r="CQ174" s="2205"/>
      <c r="CR174" s="2205"/>
      <c r="CS174" s="2205"/>
      <c r="CT174" s="2205"/>
      <c r="CU174" s="2205"/>
      <c r="CV174" s="2205"/>
      <c r="CW174" s="2205"/>
      <c r="CX174" s="2205"/>
      <c r="CY174" s="2205"/>
      <c r="CZ174" s="2205"/>
    </row>
    <row r="175" s="697" customFormat="true" ht="15" customHeight="true" x14ac:dyDescent="0.2">
      <c r="A175" s="1830"/>
      <c r="B175" s="2016"/>
      <c r="C175" s="1787"/>
      <c r="D175" s="1788"/>
      <c r="E175" s="1788"/>
      <c r="F175" s="1788"/>
      <c r="G175" s="1821"/>
      <c r="H175" s="1813"/>
      <c r="I175" s="1788"/>
      <c r="J175" s="1788"/>
      <c r="K175" s="1788"/>
      <c r="L175" s="1794"/>
      <c r="M175" s="1803"/>
      <c r="N175" s="1788"/>
      <c r="O175" s="1788"/>
      <c r="P175" s="1788"/>
      <c r="Q175" s="1821"/>
      <c r="R175" s="1813"/>
      <c r="S175" s="1788"/>
      <c r="T175" s="1788"/>
      <c r="U175" s="1788"/>
      <c r="V175" s="1788"/>
      <c r="W175" s="1788"/>
      <c r="X175" s="1788"/>
      <c r="Y175" s="1788"/>
      <c r="Z175" s="1788"/>
      <c r="AA175" s="1788"/>
      <c r="AB175" s="1788"/>
      <c r="AC175" s="1788"/>
      <c r="AD175" s="1788"/>
      <c r="AE175" s="1788"/>
      <c r="AF175" s="1788"/>
      <c r="AG175" s="1788"/>
      <c r="AH175" s="1788"/>
      <c r="AI175" s="2359"/>
      <c r="AJ175" s="2371"/>
      <c r="AK175" s="2371"/>
      <c r="AL175" s="2371"/>
      <c r="AM175" s="2371"/>
      <c r="AN175" s="2371"/>
      <c r="AO175" s="2371"/>
      <c r="AP175" s="2371"/>
      <c r="AQ175" s="2371"/>
      <c r="AR175" s="2371"/>
      <c r="AS175" s="2371"/>
      <c r="AT175" s="2371"/>
      <c r="AU175" s="2371"/>
      <c r="AV175" s="2371"/>
      <c r="AW175" s="2371"/>
      <c r="AX175" s="2371"/>
      <c r="AY175" s="2371"/>
      <c r="AZ175" s="698"/>
      <c r="BA175" s="474"/>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308"/>
      <c r="CC175" s="308"/>
      <c r="CD175" s="308"/>
      <c r="CE175" s="308"/>
      <c r="CF175" s="308"/>
      <c r="CG175" s="308"/>
      <c r="CH175" s="308"/>
      <c r="CI175" s="308"/>
      <c r="CJ175" s="2205"/>
      <c r="CK175" s="2205"/>
      <c r="CL175" s="2205"/>
      <c r="CM175" s="2205"/>
      <c r="CN175" s="2205"/>
      <c r="CO175" s="2205"/>
      <c r="CP175" s="2205"/>
      <c r="CQ175" s="2205"/>
      <c r="CR175" s="2205"/>
      <c r="CS175" s="2205"/>
      <c r="CT175" s="2205"/>
      <c r="CU175" s="2205"/>
      <c r="CV175" s="2205"/>
      <c r="CW175" s="2205"/>
      <c r="CX175" s="2205"/>
      <c r="CY175" s="2205"/>
      <c r="CZ175" s="2205"/>
    </row>
    <row r="176" s="697" customFormat="true" ht="15" customHeight="true" x14ac:dyDescent="0.2">
      <c r="A176" s="1831"/>
      <c r="B176" s="2017"/>
      <c r="C176" s="1931"/>
      <c r="D176" s="1932"/>
      <c r="E176" s="1932"/>
      <c r="F176" s="1932"/>
      <c r="G176" s="1933"/>
      <c r="H176" s="1934"/>
      <c r="I176" s="1932"/>
      <c r="J176" s="1932"/>
      <c r="K176" s="1932"/>
      <c r="L176" s="1935"/>
      <c r="M176" s="1936"/>
      <c r="N176" s="1932"/>
      <c r="O176" s="1932"/>
      <c r="P176" s="1932"/>
      <c r="Q176" s="1933"/>
      <c r="R176" s="1934"/>
      <c r="S176" s="1932"/>
      <c r="T176" s="1932"/>
      <c r="U176" s="1932"/>
      <c r="V176" s="1932"/>
      <c r="W176" s="1932"/>
      <c r="X176" s="1932"/>
      <c r="Y176" s="1932"/>
      <c r="Z176" s="1932"/>
      <c r="AA176" s="1932"/>
      <c r="AB176" s="1932"/>
      <c r="AC176" s="1932"/>
      <c r="AD176" s="1932"/>
      <c r="AE176" s="1932"/>
      <c r="AF176" s="1932"/>
      <c r="AG176" s="1932"/>
      <c r="AH176" s="1932"/>
      <c r="AI176" s="2360"/>
      <c r="AJ176" s="2371"/>
      <c r="AK176" s="2371"/>
      <c r="AL176" s="2371"/>
      <c r="AM176" s="2371"/>
      <c r="AN176" s="2371"/>
      <c r="AO176" s="2371"/>
      <c r="AP176" s="2371"/>
      <c r="AQ176" s="2371"/>
      <c r="AR176" s="2371"/>
      <c r="AS176" s="2371"/>
      <c r="AT176" s="2371"/>
      <c r="AU176" s="2371"/>
      <c r="AV176" s="2371"/>
      <c r="AW176" s="2371"/>
      <c r="AX176" s="2371"/>
      <c r="AY176" s="2371"/>
      <c r="AZ176" s="698"/>
      <c r="BA176" s="474"/>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308"/>
      <c r="CC176" s="308"/>
      <c r="CD176" s="308"/>
      <c r="CE176" s="308"/>
      <c r="CF176" s="308"/>
      <c r="CG176" s="308"/>
      <c r="CH176" s="308"/>
      <c r="CI176" s="308"/>
      <c r="CJ176" s="2205"/>
      <c r="CK176" s="2205"/>
      <c r="CL176" s="2205"/>
      <c r="CM176" s="2205"/>
      <c r="CN176" s="2205"/>
      <c r="CO176" s="2205"/>
      <c r="CP176" s="2205"/>
      <c r="CQ176" s="2205"/>
      <c r="CR176" s="2205"/>
      <c r="CS176" s="2205"/>
      <c r="CT176" s="2205"/>
      <c r="CU176" s="2205"/>
      <c r="CV176" s="2205"/>
      <c r="CW176" s="2205"/>
      <c r="CX176" s="2205"/>
      <c r="CY176" s="2205"/>
      <c r="CZ176" s="2205"/>
    </row>
    <row r="177" s="697" customFormat="true" ht="15" customHeight="true" x14ac:dyDescent="0.2">
      <c r="A177" s="1832"/>
      <c r="B177" s="2018"/>
      <c r="C177" s="1937"/>
      <c r="D177" s="1938"/>
      <c r="E177" s="1938"/>
      <c r="F177" s="1938"/>
      <c r="G177" s="1939"/>
      <c r="H177" s="1940"/>
      <c r="I177" s="1938"/>
      <c r="J177" s="1938"/>
      <c r="K177" s="1938"/>
      <c r="L177" s="1941"/>
      <c r="M177" s="1942"/>
      <c r="N177" s="1938"/>
      <c r="O177" s="1938"/>
      <c r="P177" s="1938"/>
      <c r="Q177" s="1939"/>
      <c r="R177" s="1940"/>
      <c r="S177" s="1938"/>
      <c r="T177" s="1938"/>
      <c r="U177" s="1938"/>
      <c r="V177" s="1938"/>
      <c r="W177" s="1938"/>
      <c r="X177" s="1938"/>
      <c r="Y177" s="1938"/>
      <c r="Z177" s="1938"/>
      <c r="AA177" s="1938"/>
      <c r="AB177" s="1938"/>
      <c r="AC177" s="1938"/>
      <c r="AD177" s="1938"/>
      <c r="AE177" s="1938"/>
      <c r="AF177" s="1938"/>
      <c r="AG177" s="1938"/>
      <c r="AH177" s="1938"/>
      <c r="AI177" s="2361"/>
      <c r="AJ177" s="2371"/>
      <c r="AK177" s="2371"/>
      <c r="AL177" s="2371"/>
      <c r="AM177" s="2371"/>
      <c r="AN177" s="2371"/>
      <c r="AO177" s="2371"/>
      <c r="AP177" s="2371"/>
      <c r="AQ177" s="2371"/>
      <c r="AR177" s="2371"/>
      <c r="AS177" s="2371"/>
      <c r="AT177" s="2371"/>
      <c r="AU177" s="2371"/>
      <c r="AV177" s="2371"/>
      <c r="AW177" s="2371"/>
      <c r="AX177" s="2371"/>
      <c r="AY177" s="2371"/>
      <c r="AZ177" s="698"/>
      <c r="BA177" s="474"/>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308"/>
      <c r="CC177" s="308"/>
      <c r="CD177" s="308"/>
      <c r="CE177" s="308"/>
      <c r="CF177" s="308"/>
      <c r="CG177" s="308"/>
      <c r="CH177" s="308"/>
      <c r="CI177" s="308"/>
      <c r="CJ177" s="2205"/>
      <c r="CK177" s="2205"/>
      <c r="CL177" s="2205"/>
      <c r="CM177" s="2205"/>
      <c r="CN177" s="2205"/>
      <c r="CO177" s="2205"/>
      <c r="CP177" s="2205"/>
      <c r="CQ177" s="2205"/>
      <c r="CR177" s="2205"/>
      <c r="CS177" s="2205"/>
      <c r="CT177" s="2205"/>
      <c r="CU177" s="2205"/>
      <c r="CV177" s="2205"/>
      <c r="CW177" s="2205"/>
      <c r="CX177" s="2205"/>
      <c r="CY177" s="2205"/>
      <c r="CZ177" s="2205"/>
    </row>
    <row r="178" s="697" customFormat="true" ht="15" customHeight="true" x14ac:dyDescent="0.2">
      <c r="A178" s="1832"/>
      <c r="B178" s="2018"/>
      <c r="C178" s="1937"/>
      <c r="D178" s="1938"/>
      <c r="E178" s="1938"/>
      <c r="F178" s="1938"/>
      <c r="G178" s="1939"/>
      <c r="H178" s="1940"/>
      <c r="I178" s="1938"/>
      <c r="J178" s="1938"/>
      <c r="K178" s="1938"/>
      <c r="L178" s="1941"/>
      <c r="M178" s="1942"/>
      <c r="N178" s="1938"/>
      <c r="O178" s="1938"/>
      <c r="P178" s="1938"/>
      <c r="Q178" s="1939"/>
      <c r="R178" s="1940"/>
      <c r="S178" s="1938"/>
      <c r="T178" s="1938"/>
      <c r="U178" s="1938"/>
      <c r="V178" s="1938"/>
      <c r="W178" s="1938"/>
      <c r="X178" s="1938"/>
      <c r="Y178" s="1938"/>
      <c r="Z178" s="1938"/>
      <c r="AA178" s="1938"/>
      <c r="AB178" s="1938"/>
      <c r="AC178" s="1938"/>
      <c r="AD178" s="1938"/>
      <c r="AE178" s="1938"/>
      <c r="AF178" s="1938"/>
      <c r="AG178" s="1938"/>
      <c r="AH178" s="1938"/>
      <c r="AI178" s="2361"/>
      <c r="AJ178" s="2371"/>
      <c r="AK178" s="2371"/>
      <c r="AL178" s="2371"/>
      <c r="AM178" s="2371"/>
      <c r="AN178" s="2371"/>
      <c r="AO178" s="2371"/>
      <c r="AP178" s="2371"/>
      <c r="AQ178" s="2371"/>
      <c r="AR178" s="2371"/>
      <c r="AS178" s="2371"/>
      <c r="AT178" s="2371"/>
      <c r="AU178" s="2371"/>
      <c r="AV178" s="2371"/>
      <c r="AW178" s="2371"/>
      <c r="AX178" s="2371"/>
      <c r="AY178" s="2371"/>
      <c r="AZ178" s="698"/>
      <c r="BA178" s="474"/>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308"/>
      <c r="CC178" s="308"/>
      <c r="CD178" s="308"/>
      <c r="CE178" s="308"/>
      <c r="CF178" s="308"/>
      <c r="CG178" s="308"/>
      <c r="CH178" s="308"/>
      <c r="CI178" s="308"/>
      <c r="CJ178" s="2205"/>
      <c r="CK178" s="2205"/>
      <c r="CL178" s="2205"/>
      <c r="CM178" s="2205"/>
      <c r="CN178" s="2205"/>
      <c r="CO178" s="2205"/>
      <c r="CP178" s="2205"/>
      <c r="CQ178" s="2205"/>
      <c r="CR178" s="2205"/>
      <c r="CS178" s="2205"/>
      <c r="CT178" s="2205"/>
      <c r="CU178" s="2205"/>
      <c r="CV178" s="2205"/>
      <c r="CW178" s="2205"/>
      <c r="CX178" s="2205"/>
      <c r="CY178" s="2205"/>
      <c r="CZ178" s="2205"/>
    </row>
    <row r="179" s="697" customFormat="true" ht="15" customHeight="true" x14ac:dyDescent="0.2">
      <c r="A179" s="1832"/>
      <c r="B179" s="2018"/>
      <c r="C179" s="1937"/>
      <c r="D179" s="1938"/>
      <c r="E179" s="1938"/>
      <c r="F179" s="1938"/>
      <c r="G179" s="1939"/>
      <c r="H179" s="1940"/>
      <c r="I179" s="1938"/>
      <c r="J179" s="1938"/>
      <c r="K179" s="1938"/>
      <c r="L179" s="1941"/>
      <c r="M179" s="1942"/>
      <c r="N179" s="1938"/>
      <c r="O179" s="1938"/>
      <c r="P179" s="1938"/>
      <c r="Q179" s="1939"/>
      <c r="R179" s="1940"/>
      <c r="S179" s="1938"/>
      <c r="T179" s="1938"/>
      <c r="U179" s="1938"/>
      <c r="V179" s="1938"/>
      <c r="W179" s="1938"/>
      <c r="X179" s="1938"/>
      <c r="Y179" s="1938"/>
      <c r="Z179" s="1938"/>
      <c r="AA179" s="1938"/>
      <c r="AB179" s="1938"/>
      <c r="AC179" s="1938"/>
      <c r="AD179" s="1938"/>
      <c r="AE179" s="1938"/>
      <c r="AF179" s="1938"/>
      <c r="AG179" s="1938"/>
      <c r="AH179" s="1938"/>
      <c r="AI179" s="2361"/>
      <c r="AJ179" s="2371"/>
      <c r="AK179" s="2371"/>
      <c r="AL179" s="2371"/>
      <c r="AM179" s="2371"/>
      <c r="AN179" s="2371"/>
      <c r="AO179" s="2371"/>
      <c r="AP179" s="2371"/>
      <c r="AQ179" s="2371"/>
      <c r="AR179" s="2371"/>
      <c r="AS179" s="2371"/>
      <c r="AT179" s="2371"/>
      <c r="AU179" s="2371"/>
      <c r="AV179" s="2371"/>
      <c r="AW179" s="2371"/>
      <c r="AX179" s="2371"/>
      <c r="AY179" s="2371"/>
      <c r="AZ179" s="698"/>
      <c r="BA179" s="474"/>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308"/>
      <c r="CC179" s="308"/>
      <c r="CD179" s="308"/>
      <c r="CE179" s="308"/>
      <c r="CF179" s="308"/>
      <c r="CG179" s="308"/>
      <c r="CH179" s="308"/>
      <c r="CI179" s="308"/>
      <c r="CJ179" s="2205"/>
      <c r="CK179" s="2205"/>
      <c r="CL179" s="2205"/>
      <c r="CM179" s="2205"/>
      <c r="CN179" s="2205"/>
      <c r="CO179" s="2205"/>
      <c r="CP179" s="2205"/>
      <c r="CQ179" s="2205"/>
      <c r="CR179" s="2205"/>
      <c r="CS179" s="2205"/>
      <c r="CT179" s="2205"/>
      <c r="CU179" s="2205"/>
      <c r="CV179" s="2205"/>
      <c r="CW179" s="2205"/>
      <c r="CX179" s="2205"/>
      <c r="CY179" s="2205"/>
      <c r="CZ179" s="2205"/>
    </row>
    <row r="180" s="697" customFormat="true" ht="15" customHeight="true" x14ac:dyDescent="0.2">
      <c r="A180" s="1832"/>
      <c r="B180" s="2018"/>
      <c r="C180" s="1937"/>
      <c r="D180" s="1938"/>
      <c r="E180" s="1938"/>
      <c r="F180" s="1938"/>
      <c r="G180" s="1939"/>
      <c r="H180" s="1940"/>
      <c r="I180" s="1938"/>
      <c r="J180" s="1938"/>
      <c r="K180" s="1938"/>
      <c r="L180" s="1941"/>
      <c r="M180" s="1942"/>
      <c r="N180" s="1938"/>
      <c r="O180" s="1938"/>
      <c r="P180" s="1938"/>
      <c r="Q180" s="1939"/>
      <c r="R180" s="1940"/>
      <c r="S180" s="1938"/>
      <c r="T180" s="1938"/>
      <c r="U180" s="1938"/>
      <c r="V180" s="1938"/>
      <c r="W180" s="1938"/>
      <c r="X180" s="1938"/>
      <c r="Y180" s="1938"/>
      <c r="Z180" s="1938"/>
      <c r="AA180" s="1938"/>
      <c r="AB180" s="1938"/>
      <c r="AC180" s="1938"/>
      <c r="AD180" s="1938"/>
      <c r="AE180" s="1938"/>
      <c r="AF180" s="1938"/>
      <c r="AG180" s="1938"/>
      <c r="AH180" s="1938"/>
      <c r="AI180" s="2361"/>
      <c r="AJ180" s="2371"/>
      <c r="AK180" s="2371"/>
      <c r="AL180" s="2371"/>
      <c r="AM180" s="2371"/>
      <c r="AN180" s="2371"/>
      <c r="AO180" s="2371"/>
      <c r="AP180" s="2371"/>
      <c r="AQ180" s="2371"/>
      <c r="AR180" s="2371"/>
      <c r="AS180" s="2371"/>
      <c r="AT180" s="2371"/>
      <c r="AU180" s="2371"/>
      <c r="AV180" s="2371"/>
      <c r="AW180" s="2371"/>
      <c r="AX180" s="2371"/>
      <c r="AY180" s="2371"/>
      <c r="AZ180" s="698"/>
      <c r="BA180" s="474"/>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308"/>
      <c r="CC180" s="308"/>
      <c r="CD180" s="308"/>
      <c r="CE180" s="308"/>
      <c r="CF180" s="308"/>
      <c r="CG180" s="308"/>
      <c r="CH180" s="308"/>
      <c r="CI180" s="308"/>
      <c r="CJ180" s="2205"/>
      <c r="CK180" s="2205"/>
      <c r="CL180" s="2205"/>
      <c r="CM180" s="2205"/>
      <c r="CN180" s="2205"/>
      <c r="CO180" s="2205"/>
      <c r="CP180" s="2205"/>
      <c r="CQ180" s="2205"/>
      <c r="CR180" s="2205"/>
      <c r="CS180" s="2205"/>
      <c r="CT180" s="2205"/>
      <c r="CU180" s="2205"/>
      <c r="CV180" s="2205"/>
      <c r="CW180" s="2205"/>
      <c r="CX180" s="2205"/>
      <c r="CY180" s="2205"/>
      <c r="CZ180" s="2205"/>
    </row>
    <row r="181" s="697" customFormat="true" ht="15" customHeight="true" x14ac:dyDescent="0.2">
      <c r="A181" s="1832"/>
      <c r="B181" s="2018"/>
      <c r="C181" s="1937"/>
      <c r="D181" s="1938"/>
      <c r="E181" s="1938"/>
      <c r="F181" s="1938"/>
      <c r="G181" s="1939"/>
      <c r="H181" s="1940"/>
      <c r="I181" s="1938"/>
      <c r="J181" s="1938"/>
      <c r="K181" s="1938"/>
      <c r="L181" s="1941"/>
      <c r="M181" s="1942"/>
      <c r="N181" s="1938"/>
      <c r="O181" s="1938"/>
      <c r="P181" s="1938"/>
      <c r="Q181" s="1939"/>
      <c r="R181" s="1940"/>
      <c r="S181" s="1938"/>
      <c r="T181" s="1938"/>
      <c r="U181" s="1938"/>
      <c r="V181" s="1938"/>
      <c r="W181" s="1938"/>
      <c r="X181" s="1938"/>
      <c r="Y181" s="1938"/>
      <c r="Z181" s="1938"/>
      <c r="AA181" s="1938"/>
      <c r="AB181" s="1938"/>
      <c r="AC181" s="1938"/>
      <c r="AD181" s="1938"/>
      <c r="AE181" s="1938"/>
      <c r="AF181" s="1938"/>
      <c r="AG181" s="1938"/>
      <c r="AH181" s="1938"/>
      <c r="AI181" s="2361"/>
      <c r="AJ181" s="2371"/>
      <c r="AK181" s="2371"/>
      <c r="AL181" s="2371"/>
      <c r="AM181" s="2371"/>
      <c r="AN181" s="2371"/>
      <c r="AO181" s="2371"/>
      <c r="AP181" s="2371"/>
      <c r="AQ181" s="2371"/>
      <c r="AR181" s="2371"/>
      <c r="AS181" s="2371"/>
      <c r="AT181" s="2371"/>
      <c r="AU181" s="2371"/>
      <c r="AV181" s="2371"/>
      <c r="AW181" s="2371"/>
      <c r="AX181" s="2371"/>
      <c r="AY181" s="2371"/>
      <c r="AZ181" s="698"/>
      <c r="BA181" s="474"/>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308"/>
      <c r="CC181" s="308"/>
      <c r="CD181" s="308"/>
      <c r="CE181" s="308"/>
      <c r="CF181" s="308"/>
      <c r="CG181" s="308"/>
      <c r="CH181" s="308"/>
      <c r="CI181" s="308"/>
      <c r="CJ181" s="2205"/>
      <c r="CK181" s="2205"/>
      <c r="CL181" s="2205"/>
      <c r="CM181" s="2205"/>
      <c r="CN181" s="2205"/>
      <c r="CO181" s="2205"/>
      <c r="CP181" s="2205"/>
      <c r="CQ181" s="2205"/>
      <c r="CR181" s="2205"/>
      <c r="CS181" s="2205"/>
      <c r="CT181" s="2205"/>
      <c r="CU181" s="2205"/>
      <c r="CV181" s="2205"/>
      <c r="CW181" s="2205"/>
      <c r="CX181" s="2205"/>
      <c r="CY181" s="2205"/>
      <c r="CZ181" s="2205"/>
    </row>
    <row r="182" s="697" customFormat="true" ht="15" customHeight="true" x14ac:dyDescent="0.2">
      <c r="A182" s="1832"/>
      <c r="B182" s="2018"/>
      <c r="C182" s="1937"/>
      <c r="D182" s="1938"/>
      <c r="E182" s="1938"/>
      <c r="F182" s="1938"/>
      <c r="G182" s="1939"/>
      <c r="H182" s="1940"/>
      <c r="I182" s="1938"/>
      <c r="J182" s="1938"/>
      <c r="K182" s="1938"/>
      <c r="L182" s="1941"/>
      <c r="M182" s="1942"/>
      <c r="N182" s="1938"/>
      <c r="O182" s="1938"/>
      <c r="P182" s="1938"/>
      <c r="Q182" s="1939"/>
      <c r="R182" s="1940"/>
      <c r="S182" s="1938"/>
      <c r="T182" s="1938"/>
      <c r="U182" s="1938"/>
      <c r="V182" s="1938"/>
      <c r="W182" s="1938"/>
      <c r="X182" s="1938"/>
      <c r="Y182" s="1938"/>
      <c r="Z182" s="1938"/>
      <c r="AA182" s="1938"/>
      <c r="AB182" s="1938"/>
      <c r="AC182" s="1938"/>
      <c r="AD182" s="1938"/>
      <c r="AE182" s="1938"/>
      <c r="AF182" s="1938"/>
      <c r="AG182" s="1938"/>
      <c r="AH182" s="1938"/>
      <c r="AI182" s="2361"/>
      <c r="AJ182" s="2371"/>
      <c r="AK182" s="2371"/>
      <c r="AL182" s="2371"/>
      <c r="AM182" s="2371"/>
      <c r="AN182" s="2371"/>
      <c r="AO182" s="2371"/>
      <c r="AP182" s="2371"/>
      <c r="AQ182" s="2371"/>
      <c r="AR182" s="2371"/>
      <c r="AS182" s="2371"/>
      <c r="AT182" s="2371"/>
      <c r="AU182" s="2371"/>
      <c r="AV182" s="2371"/>
      <c r="AW182" s="2371"/>
      <c r="AX182" s="2371"/>
      <c r="AY182" s="2371"/>
      <c r="AZ182" s="698"/>
      <c r="BA182" s="474"/>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308"/>
      <c r="CC182" s="308"/>
      <c r="CD182" s="308"/>
      <c r="CE182" s="308"/>
      <c r="CF182" s="308"/>
      <c r="CG182" s="308"/>
      <c r="CH182" s="308"/>
      <c r="CI182" s="308"/>
      <c r="CJ182" s="2205"/>
      <c r="CK182" s="2205"/>
      <c r="CL182" s="2205"/>
      <c r="CM182" s="2205"/>
      <c r="CN182" s="2205"/>
      <c r="CO182" s="2205"/>
      <c r="CP182" s="2205"/>
      <c r="CQ182" s="2205"/>
      <c r="CR182" s="2205"/>
      <c r="CS182" s="2205"/>
      <c r="CT182" s="2205"/>
      <c r="CU182" s="2205"/>
      <c r="CV182" s="2205"/>
      <c r="CW182" s="2205"/>
      <c r="CX182" s="2205"/>
      <c r="CY182" s="2205"/>
      <c r="CZ182" s="2205"/>
    </row>
    <row r="183" s="697" customFormat="true" ht="15" customHeight="true" x14ac:dyDescent="0.2">
      <c r="A183" s="1832"/>
      <c r="B183" s="2018"/>
      <c r="C183" s="1937"/>
      <c r="D183" s="1938"/>
      <c r="E183" s="1938"/>
      <c r="F183" s="1938"/>
      <c r="G183" s="1939"/>
      <c r="H183" s="1940"/>
      <c r="I183" s="1938"/>
      <c r="J183" s="1938"/>
      <c r="K183" s="1938"/>
      <c r="L183" s="1941"/>
      <c r="M183" s="1942"/>
      <c r="N183" s="1938"/>
      <c r="O183" s="1938"/>
      <c r="P183" s="1938"/>
      <c r="Q183" s="1939"/>
      <c r="R183" s="1940"/>
      <c r="S183" s="1938"/>
      <c r="T183" s="1938"/>
      <c r="U183" s="1938"/>
      <c r="V183" s="1938"/>
      <c r="W183" s="1938"/>
      <c r="X183" s="1938"/>
      <c r="Y183" s="1938"/>
      <c r="Z183" s="1938"/>
      <c r="AA183" s="1938"/>
      <c r="AB183" s="1938"/>
      <c r="AC183" s="1938"/>
      <c r="AD183" s="1938"/>
      <c r="AE183" s="1938"/>
      <c r="AF183" s="1938"/>
      <c r="AG183" s="1938"/>
      <c r="AH183" s="1938"/>
      <c r="AI183" s="2361"/>
      <c r="AJ183" s="2371"/>
      <c r="AK183" s="2371"/>
      <c r="AL183" s="2371"/>
      <c r="AM183" s="2371"/>
      <c r="AN183" s="2371"/>
      <c r="AO183" s="2371"/>
      <c r="AP183" s="2371"/>
      <c r="AQ183" s="2371"/>
      <c r="AR183" s="2371"/>
      <c r="AS183" s="2371"/>
      <c r="AT183" s="2371"/>
      <c r="AU183" s="2371"/>
      <c r="AV183" s="2371"/>
      <c r="AW183" s="2371"/>
      <c r="AX183" s="2371"/>
      <c r="AY183" s="2371"/>
      <c r="AZ183" s="698"/>
      <c r="BA183" s="474"/>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308"/>
      <c r="CC183" s="308"/>
      <c r="CD183" s="308"/>
      <c r="CE183" s="308"/>
      <c r="CF183" s="308"/>
      <c r="CG183" s="308"/>
      <c r="CH183" s="308"/>
      <c r="CI183" s="308"/>
      <c r="CJ183" s="2205"/>
      <c r="CK183" s="2205"/>
      <c r="CL183" s="2205"/>
      <c r="CM183" s="2205"/>
      <c r="CN183" s="2205"/>
      <c r="CO183" s="2205"/>
      <c r="CP183" s="2205"/>
      <c r="CQ183" s="2205"/>
      <c r="CR183" s="2205"/>
      <c r="CS183" s="2205"/>
      <c r="CT183" s="2205"/>
      <c r="CU183" s="2205"/>
      <c r="CV183" s="2205"/>
      <c r="CW183" s="2205"/>
      <c r="CX183" s="2205"/>
      <c r="CY183" s="2205"/>
      <c r="CZ183" s="2205"/>
    </row>
    <row r="184" s="697" customFormat="true" ht="15" customHeight="true" x14ac:dyDescent="0.2">
      <c r="A184" s="1832"/>
      <c r="B184" s="2018"/>
      <c r="C184" s="1937"/>
      <c r="D184" s="1938"/>
      <c r="E184" s="1938"/>
      <c r="F184" s="1938"/>
      <c r="G184" s="1939"/>
      <c r="H184" s="1940"/>
      <c r="I184" s="1938"/>
      <c r="J184" s="1938"/>
      <c r="K184" s="1938"/>
      <c r="L184" s="1941"/>
      <c r="M184" s="1942"/>
      <c r="N184" s="1938"/>
      <c r="O184" s="1938"/>
      <c r="P184" s="1938"/>
      <c r="Q184" s="1939"/>
      <c r="R184" s="1940"/>
      <c r="S184" s="1938"/>
      <c r="T184" s="1938"/>
      <c r="U184" s="1938"/>
      <c r="V184" s="1938"/>
      <c r="W184" s="1938"/>
      <c r="X184" s="1938"/>
      <c r="Y184" s="1938"/>
      <c r="Z184" s="1938"/>
      <c r="AA184" s="1938"/>
      <c r="AB184" s="1938"/>
      <c r="AC184" s="1938"/>
      <c r="AD184" s="1938"/>
      <c r="AE184" s="1938"/>
      <c r="AF184" s="1938"/>
      <c r="AG184" s="1938"/>
      <c r="AH184" s="1938"/>
      <c r="AI184" s="2361"/>
      <c r="AJ184" s="2371"/>
      <c r="AK184" s="2371"/>
      <c r="AL184" s="2371"/>
      <c r="AM184" s="2371"/>
      <c r="AN184" s="2371"/>
      <c r="AO184" s="2371"/>
      <c r="AP184" s="2371"/>
      <c r="AQ184" s="2371"/>
      <c r="AR184" s="2371"/>
      <c r="AS184" s="2371"/>
      <c r="AT184" s="2371"/>
      <c r="AU184" s="2371"/>
      <c r="AV184" s="2371"/>
      <c r="AW184" s="2371"/>
      <c r="AX184" s="2371"/>
      <c r="AY184" s="2371"/>
      <c r="AZ184" s="698"/>
      <c r="BA184" s="474"/>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308"/>
      <c r="CC184" s="308"/>
      <c r="CD184" s="308"/>
      <c r="CE184" s="308"/>
      <c r="CF184" s="308"/>
      <c r="CG184" s="308"/>
      <c r="CH184" s="308"/>
      <c r="CI184" s="308"/>
      <c r="CJ184" s="2205"/>
      <c r="CK184" s="2205"/>
      <c r="CL184" s="2205"/>
      <c r="CM184" s="2205"/>
      <c r="CN184" s="2205"/>
      <c r="CO184" s="2205"/>
      <c r="CP184" s="2205"/>
      <c r="CQ184" s="2205"/>
      <c r="CR184" s="2205"/>
      <c r="CS184" s="2205"/>
      <c r="CT184" s="2205"/>
      <c r="CU184" s="2205"/>
      <c r="CV184" s="2205"/>
      <c r="CW184" s="2205"/>
      <c r="CX184" s="2205"/>
      <c r="CY184" s="2205"/>
      <c r="CZ184" s="2205"/>
    </row>
    <row r="185" s="697" customFormat="true" ht="15" customHeight="true" x14ac:dyDescent="0.2">
      <c r="A185" s="1832"/>
      <c r="B185" s="2018"/>
      <c r="C185" s="1937"/>
      <c r="D185" s="1938"/>
      <c r="E185" s="1938"/>
      <c r="F185" s="1938"/>
      <c r="G185" s="1939"/>
      <c r="H185" s="1940"/>
      <c r="I185" s="1938"/>
      <c r="J185" s="1938"/>
      <c r="K185" s="1938"/>
      <c r="L185" s="1941"/>
      <c r="M185" s="1942"/>
      <c r="N185" s="1938"/>
      <c r="O185" s="1938"/>
      <c r="P185" s="1938"/>
      <c r="Q185" s="1939"/>
      <c r="R185" s="1940"/>
      <c r="S185" s="1938"/>
      <c r="T185" s="1938"/>
      <c r="U185" s="1938"/>
      <c r="V185" s="1938"/>
      <c r="W185" s="1938"/>
      <c r="X185" s="1938"/>
      <c r="Y185" s="1938"/>
      <c r="Z185" s="1938"/>
      <c r="AA185" s="1938"/>
      <c r="AB185" s="1938"/>
      <c r="AC185" s="1938"/>
      <c r="AD185" s="1938"/>
      <c r="AE185" s="1938"/>
      <c r="AF185" s="1938"/>
      <c r="AG185" s="1938"/>
      <c r="AH185" s="1938"/>
      <c r="AI185" s="2361"/>
      <c r="AJ185" s="2371"/>
      <c r="AK185" s="2371"/>
      <c r="AL185" s="2371"/>
      <c r="AM185" s="2371"/>
      <c r="AN185" s="2371"/>
      <c r="AO185" s="2371"/>
      <c r="AP185" s="2371"/>
      <c r="AQ185" s="2371"/>
      <c r="AR185" s="2371"/>
      <c r="AS185" s="2371"/>
      <c r="AT185" s="2371"/>
      <c r="AU185" s="2371"/>
      <c r="AV185" s="2371"/>
      <c r="AW185" s="2371"/>
      <c r="AX185" s="2371"/>
      <c r="AY185" s="2371"/>
      <c r="AZ185" s="698"/>
      <c r="BA185" s="474"/>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308"/>
      <c r="CC185" s="308"/>
      <c r="CD185" s="308"/>
      <c r="CE185" s="308"/>
      <c r="CF185" s="308"/>
      <c r="CG185" s="308"/>
      <c r="CH185" s="308"/>
      <c r="CI185" s="308"/>
      <c r="CJ185" s="2205"/>
      <c r="CK185" s="2205"/>
      <c r="CL185" s="2205"/>
      <c r="CM185" s="2205"/>
      <c r="CN185" s="2205"/>
      <c r="CO185" s="2205"/>
      <c r="CP185" s="2205"/>
      <c r="CQ185" s="2205"/>
      <c r="CR185" s="2205"/>
      <c r="CS185" s="2205"/>
      <c r="CT185" s="2205"/>
      <c r="CU185" s="2205"/>
      <c r="CV185" s="2205"/>
      <c r="CW185" s="2205"/>
      <c r="CX185" s="2205"/>
      <c r="CY185" s="2205"/>
      <c r="CZ185" s="2205"/>
    </row>
    <row r="186" s="697" customFormat="true" ht="15" customHeight="true" x14ac:dyDescent="0.2">
      <c r="A186" s="1832"/>
      <c r="B186" s="2018"/>
      <c r="C186" s="1937"/>
      <c r="D186" s="1938"/>
      <c r="E186" s="1938"/>
      <c r="F186" s="1938"/>
      <c r="G186" s="1939"/>
      <c r="H186" s="1940"/>
      <c r="I186" s="1938"/>
      <c r="J186" s="1938"/>
      <c r="K186" s="1938"/>
      <c r="L186" s="1941"/>
      <c r="M186" s="1942"/>
      <c r="N186" s="1938"/>
      <c r="O186" s="1938"/>
      <c r="P186" s="1938"/>
      <c r="Q186" s="1939"/>
      <c r="R186" s="1940"/>
      <c r="S186" s="1938"/>
      <c r="T186" s="1938"/>
      <c r="U186" s="1938"/>
      <c r="V186" s="1938"/>
      <c r="W186" s="1938"/>
      <c r="X186" s="1938"/>
      <c r="Y186" s="1938"/>
      <c r="Z186" s="1938"/>
      <c r="AA186" s="1938"/>
      <c r="AB186" s="1938"/>
      <c r="AC186" s="1938"/>
      <c r="AD186" s="1938"/>
      <c r="AE186" s="1938"/>
      <c r="AF186" s="1938"/>
      <c r="AG186" s="1938"/>
      <c r="AH186" s="1938"/>
      <c r="AI186" s="2361"/>
      <c r="AJ186" s="2371"/>
      <c r="AK186" s="2371"/>
      <c r="AL186" s="2371"/>
      <c r="AM186" s="2371"/>
      <c r="AN186" s="2371"/>
      <c r="AO186" s="2371"/>
      <c r="AP186" s="2371"/>
      <c r="AQ186" s="2371"/>
      <c r="AR186" s="2371"/>
      <c r="AS186" s="2371"/>
      <c r="AT186" s="2371"/>
      <c r="AU186" s="2371"/>
      <c r="AV186" s="2371"/>
      <c r="AW186" s="2371"/>
      <c r="AX186" s="2371"/>
      <c r="AY186" s="2371"/>
      <c r="AZ186" s="698"/>
      <c r="BA186" s="474"/>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308"/>
      <c r="CC186" s="308"/>
      <c r="CD186" s="308"/>
      <c r="CE186" s="308"/>
      <c r="CF186" s="308"/>
      <c r="CG186" s="308"/>
      <c r="CH186" s="308"/>
      <c r="CI186" s="308"/>
      <c r="CJ186" s="2205"/>
      <c r="CK186" s="2205"/>
      <c r="CL186" s="2205"/>
      <c r="CM186" s="2205"/>
      <c r="CN186" s="2205"/>
      <c r="CO186" s="2205"/>
      <c r="CP186" s="2205"/>
      <c r="CQ186" s="2205"/>
      <c r="CR186" s="2205"/>
      <c r="CS186" s="2205"/>
      <c r="CT186" s="2205"/>
      <c r="CU186" s="2205"/>
      <c r="CV186" s="2205"/>
      <c r="CW186" s="2205"/>
      <c r="CX186" s="2205"/>
      <c r="CY186" s="2205"/>
      <c r="CZ186" s="2205"/>
    </row>
    <row r="187" s="697" customFormat="true" ht="15" customHeight="true" x14ac:dyDescent="0.2">
      <c r="A187" s="1832"/>
      <c r="B187" s="2018"/>
      <c r="C187" s="1937"/>
      <c r="D187" s="1938"/>
      <c r="E187" s="1938"/>
      <c r="F187" s="1938"/>
      <c r="G187" s="1939"/>
      <c r="H187" s="1940"/>
      <c r="I187" s="1938"/>
      <c r="J187" s="1938"/>
      <c r="K187" s="1938"/>
      <c r="L187" s="1941"/>
      <c r="M187" s="1942"/>
      <c r="N187" s="1938"/>
      <c r="O187" s="1938"/>
      <c r="P187" s="1938"/>
      <c r="Q187" s="1939"/>
      <c r="R187" s="1940"/>
      <c r="S187" s="1938"/>
      <c r="T187" s="1938"/>
      <c r="U187" s="1938"/>
      <c r="V187" s="1938"/>
      <c r="W187" s="1938"/>
      <c r="X187" s="1938"/>
      <c r="Y187" s="1938"/>
      <c r="Z187" s="1938"/>
      <c r="AA187" s="1938"/>
      <c r="AB187" s="1938"/>
      <c r="AC187" s="1938"/>
      <c r="AD187" s="1938"/>
      <c r="AE187" s="1938"/>
      <c r="AF187" s="1938"/>
      <c r="AG187" s="1938"/>
      <c r="AH187" s="1938"/>
      <c r="AI187" s="2361"/>
      <c r="AJ187" s="2371"/>
      <c r="AK187" s="2371"/>
      <c r="AL187" s="2371"/>
      <c r="AM187" s="2371"/>
      <c r="AN187" s="2371"/>
      <c r="AO187" s="2371"/>
      <c r="AP187" s="2371"/>
      <c r="AQ187" s="2371"/>
      <c r="AR187" s="2371"/>
      <c r="AS187" s="2371"/>
      <c r="AT187" s="2371"/>
      <c r="AU187" s="2371"/>
      <c r="AV187" s="2371"/>
      <c r="AW187" s="2371"/>
      <c r="AX187" s="2371"/>
      <c r="AY187" s="2371"/>
      <c r="AZ187" s="698"/>
      <c r="BA187" s="474"/>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308"/>
      <c r="CC187" s="308"/>
      <c r="CD187" s="308"/>
      <c r="CE187" s="308"/>
      <c r="CF187" s="308"/>
      <c r="CG187" s="308"/>
      <c r="CH187" s="308"/>
      <c r="CI187" s="308"/>
      <c r="CJ187" s="2205"/>
      <c r="CK187" s="2205"/>
      <c r="CL187" s="2205"/>
      <c r="CM187" s="2205"/>
      <c r="CN187" s="2205"/>
      <c r="CO187" s="2205"/>
      <c r="CP187" s="2205"/>
      <c r="CQ187" s="2205"/>
      <c r="CR187" s="2205"/>
      <c r="CS187" s="2205"/>
      <c r="CT187" s="2205"/>
      <c r="CU187" s="2205"/>
      <c r="CV187" s="2205"/>
      <c r="CW187" s="2205"/>
      <c r="CX187" s="2205"/>
      <c r="CY187" s="2205"/>
      <c r="CZ187" s="2205"/>
    </row>
    <row r="188" s="697" customFormat="true" ht="15" customHeight="true" x14ac:dyDescent="0.2">
      <c r="A188" s="1832"/>
      <c r="B188" s="2018"/>
      <c r="C188" s="1937"/>
      <c r="D188" s="1938"/>
      <c r="E188" s="1938"/>
      <c r="F188" s="1938"/>
      <c r="G188" s="1939"/>
      <c r="H188" s="1940"/>
      <c r="I188" s="1938"/>
      <c r="J188" s="1938"/>
      <c r="K188" s="1938"/>
      <c r="L188" s="1941"/>
      <c r="M188" s="1942"/>
      <c r="N188" s="1938"/>
      <c r="O188" s="1938"/>
      <c r="P188" s="1938"/>
      <c r="Q188" s="1939"/>
      <c r="R188" s="1940"/>
      <c r="S188" s="1938"/>
      <c r="T188" s="1938"/>
      <c r="U188" s="1938"/>
      <c r="V188" s="1938"/>
      <c r="W188" s="1938"/>
      <c r="X188" s="1938"/>
      <c r="Y188" s="1938"/>
      <c r="Z188" s="1938"/>
      <c r="AA188" s="1938"/>
      <c r="AB188" s="1938"/>
      <c r="AC188" s="1938"/>
      <c r="AD188" s="1938"/>
      <c r="AE188" s="1938"/>
      <c r="AF188" s="1938"/>
      <c r="AG188" s="1938"/>
      <c r="AH188" s="1938"/>
      <c r="AI188" s="2361"/>
      <c r="AJ188" s="2371"/>
      <c r="AK188" s="2371"/>
      <c r="AL188" s="2371"/>
      <c r="AM188" s="2371"/>
      <c r="AN188" s="2371"/>
      <c r="AO188" s="2371"/>
      <c r="AP188" s="2371"/>
      <c r="AQ188" s="2371"/>
      <c r="AR188" s="2371"/>
      <c r="AS188" s="2371"/>
      <c r="AT188" s="2371"/>
      <c r="AU188" s="2371"/>
      <c r="AV188" s="2371"/>
      <c r="AW188" s="2371"/>
      <c r="AX188" s="2371"/>
      <c r="AY188" s="2371"/>
      <c r="AZ188" s="698"/>
      <c r="BA188" s="474"/>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308"/>
      <c r="CC188" s="308"/>
      <c r="CD188" s="308"/>
      <c r="CE188" s="308"/>
      <c r="CF188" s="308"/>
      <c r="CG188" s="308"/>
      <c r="CH188" s="308"/>
      <c r="CI188" s="308"/>
      <c r="CJ188" s="2205"/>
      <c r="CK188" s="2205"/>
      <c r="CL188" s="2205"/>
      <c r="CM188" s="2205"/>
      <c r="CN188" s="2205"/>
      <c r="CO188" s="2205"/>
      <c r="CP188" s="2205"/>
      <c r="CQ188" s="2205"/>
      <c r="CR188" s="2205"/>
      <c r="CS188" s="2205"/>
      <c r="CT188" s="2205"/>
      <c r="CU188" s="2205"/>
      <c r="CV188" s="2205"/>
      <c r="CW188" s="2205"/>
      <c r="CX188" s="2205"/>
      <c r="CY188" s="2205"/>
      <c r="CZ188" s="2205"/>
    </row>
    <row r="189" s="697" customFormat="true" ht="15" customHeight="true" x14ac:dyDescent="0.2">
      <c r="A189" s="1832"/>
      <c r="B189" s="2018"/>
      <c r="C189" s="1937"/>
      <c r="D189" s="1938"/>
      <c r="E189" s="1938"/>
      <c r="F189" s="1938"/>
      <c r="G189" s="1939"/>
      <c r="H189" s="1940"/>
      <c r="I189" s="1938"/>
      <c r="J189" s="1938"/>
      <c r="K189" s="1938"/>
      <c r="L189" s="1941"/>
      <c r="M189" s="1942"/>
      <c r="N189" s="1938"/>
      <c r="O189" s="1938"/>
      <c r="P189" s="1938"/>
      <c r="Q189" s="1939"/>
      <c r="R189" s="1940"/>
      <c r="S189" s="1938"/>
      <c r="T189" s="1938"/>
      <c r="U189" s="1938"/>
      <c r="V189" s="1938"/>
      <c r="W189" s="1938"/>
      <c r="X189" s="1938"/>
      <c r="Y189" s="1938"/>
      <c r="Z189" s="1938"/>
      <c r="AA189" s="1938"/>
      <c r="AB189" s="1938"/>
      <c r="AC189" s="1938"/>
      <c r="AD189" s="1938"/>
      <c r="AE189" s="1938"/>
      <c r="AF189" s="1938"/>
      <c r="AG189" s="1938"/>
      <c r="AH189" s="1938"/>
      <c r="AI189" s="2361"/>
      <c r="AJ189" s="2371"/>
      <c r="AK189" s="2371"/>
      <c r="AL189" s="2371"/>
      <c r="AM189" s="2371"/>
      <c r="AN189" s="2371"/>
      <c r="AO189" s="2371"/>
      <c r="AP189" s="2371"/>
      <c r="AQ189" s="2371"/>
      <c r="AR189" s="2371"/>
      <c r="AS189" s="2371"/>
      <c r="AT189" s="2371"/>
      <c r="AU189" s="2371"/>
      <c r="AV189" s="2371"/>
      <c r="AW189" s="2371"/>
      <c r="AX189" s="2371"/>
      <c r="AY189" s="2371"/>
      <c r="AZ189" s="698"/>
      <c r="BA189" s="474"/>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308"/>
      <c r="CC189" s="308"/>
      <c r="CD189" s="308"/>
      <c r="CE189" s="308"/>
      <c r="CF189" s="308"/>
      <c r="CG189" s="308"/>
      <c r="CH189" s="308"/>
      <c r="CI189" s="308"/>
      <c r="CJ189" s="2205"/>
      <c r="CK189" s="2205"/>
      <c r="CL189" s="2205"/>
      <c r="CM189" s="2205"/>
      <c r="CN189" s="2205"/>
      <c r="CO189" s="2205"/>
      <c r="CP189" s="2205"/>
      <c r="CQ189" s="2205"/>
      <c r="CR189" s="2205"/>
      <c r="CS189" s="2205"/>
      <c r="CT189" s="2205"/>
      <c r="CU189" s="2205"/>
      <c r="CV189" s="2205"/>
      <c r="CW189" s="2205"/>
      <c r="CX189" s="2205"/>
      <c r="CY189" s="2205"/>
      <c r="CZ189" s="2205"/>
    </row>
    <row r="190" s="697" customFormat="true" ht="15" customHeight="true" x14ac:dyDescent="0.2">
      <c r="A190" s="1832"/>
      <c r="B190" s="2018"/>
      <c r="C190" s="1937"/>
      <c r="D190" s="1938"/>
      <c r="E190" s="1938"/>
      <c r="F190" s="1938"/>
      <c r="G190" s="1939"/>
      <c r="H190" s="1940"/>
      <c r="I190" s="1938"/>
      <c r="J190" s="1938"/>
      <c r="K190" s="1938"/>
      <c r="L190" s="1941"/>
      <c r="M190" s="1942"/>
      <c r="N190" s="1938"/>
      <c r="O190" s="1938"/>
      <c r="P190" s="1938"/>
      <c r="Q190" s="1939"/>
      <c r="R190" s="1940"/>
      <c r="S190" s="1938"/>
      <c r="T190" s="1938"/>
      <c r="U190" s="1938"/>
      <c r="V190" s="1938"/>
      <c r="W190" s="1938"/>
      <c r="X190" s="1938"/>
      <c r="Y190" s="1938"/>
      <c r="Z190" s="1938"/>
      <c r="AA190" s="1938"/>
      <c r="AB190" s="1938"/>
      <c r="AC190" s="1938"/>
      <c r="AD190" s="1938"/>
      <c r="AE190" s="1938"/>
      <c r="AF190" s="1938"/>
      <c r="AG190" s="1938"/>
      <c r="AH190" s="1938"/>
      <c r="AI190" s="2361"/>
      <c r="AJ190" s="2371"/>
      <c r="AK190" s="2371"/>
      <c r="AL190" s="2371"/>
      <c r="AM190" s="2371"/>
      <c r="AN190" s="2371"/>
      <c r="AO190" s="2371"/>
      <c r="AP190" s="2371"/>
      <c r="AQ190" s="2371"/>
      <c r="AR190" s="2371"/>
      <c r="AS190" s="2371"/>
      <c r="AT190" s="2371"/>
      <c r="AU190" s="2371"/>
      <c r="AV190" s="2371"/>
      <c r="AW190" s="2371"/>
      <c r="AX190" s="2371"/>
      <c r="AY190" s="2371"/>
      <c r="AZ190" s="698"/>
      <c r="BA190" s="474"/>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308"/>
      <c r="CC190" s="308"/>
      <c r="CD190" s="308"/>
      <c r="CE190" s="308"/>
      <c r="CF190" s="308"/>
      <c r="CG190" s="308"/>
      <c r="CH190" s="308"/>
      <c r="CI190" s="308"/>
      <c r="CJ190" s="2205"/>
      <c r="CK190" s="2205"/>
      <c r="CL190" s="2205"/>
      <c r="CM190" s="2205"/>
      <c r="CN190" s="2205"/>
      <c r="CO190" s="2205"/>
      <c r="CP190" s="2205"/>
      <c r="CQ190" s="2205"/>
      <c r="CR190" s="2205"/>
      <c r="CS190" s="2205"/>
      <c r="CT190" s="2205"/>
      <c r="CU190" s="2205"/>
      <c r="CV190" s="2205"/>
      <c r="CW190" s="2205"/>
      <c r="CX190" s="2205"/>
      <c r="CY190" s="2205"/>
      <c r="CZ190" s="2205"/>
    </row>
    <row r="191" s="697" customFormat="true" ht="15" customHeight="true" x14ac:dyDescent="0.2">
      <c r="A191" s="1832"/>
      <c r="B191" s="2018"/>
      <c r="C191" s="1937"/>
      <c r="D191" s="1938"/>
      <c r="E191" s="1938"/>
      <c r="F191" s="1938"/>
      <c r="G191" s="1939"/>
      <c r="H191" s="1940"/>
      <c r="I191" s="1938"/>
      <c r="J191" s="1938"/>
      <c r="K191" s="1938"/>
      <c r="L191" s="1941"/>
      <c r="M191" s="1942"/>
      <c r="N191" s="1938"/>
      <c r="O191" s="1938"/>
      <c r="P191" s="1938"/>
      <c r="Q191" s="1939"/>
      <c r="R191" s="1940"/>
      <c r="S191" s="1938"/>
      <c r="T191" s="1938"/>
      <c r="U191" s="1938"/>
      <c r="V191" s="1938"/>
      <c r="W191" s="1938"/>
      <c r="X191" s="1938"/>
      <c r="Y191" s="1938"/>
      <c r="Z191" s="1938"/>
      <c r="AA191" s="1938"/>
      <c r="AB191" s="1938"/>
      <c r="AC191" s="1938"/>
      <c r="AD191" s="1938"/>
      <c r="AE191" s="1938"/>
      <c r="AF191" s="1938"/>
      <c r="AG191" s="1938"/>
      <c r="AH191" s="1938"/>
      <c r="AI191" s="2361"/>
      <c r="AJ191" s="2371"/>
      <c r="AK191" s="2371"/>
      <c r="AL191" s="2371"/>
      <c r="AM191" s="2371"/>
      <c r="AN191" s="2371"/>
      <c r="AO191" s="2371"/>
      <c r="AP191" s="2371"/>
      <c r="AQ191" s="2371"/>
      <c r="AR191" s="2371"/>
      <c r="AS191" s="2371"/>
      <c r="AT191" s="2371"/>
      <c r="AU191" s="2371"/>
      <c r="AV191" s="2371"/>
      <c r="AW191" s="2371"/>
      <c r="AX191" s="2371"/>
      <c r="AY191" s="2371"/>
      <c r="AZ191" s="698"/>
      <c r="BA191" s="474"/>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308"/>
      <c r="CC191" s="308"/>
      <c r="CD191" s="308"/>
      <c r="CE191" s="308"/>
      <c r="CF191" s="308"/>
      <c r="CG191" s="308"/>
      <c r="CH191" s="308"/>
      <c r="CI191" s="308"/>
      <c r="CJ191" s="2205"/>
      <c r="CK191" s="2205"/>
      <c r="CL191" s="2205"/>
      <c r="CM191" s="2205"/>
      <c r="CN191" s="2205"/>
      <c r="CO191" s="2205"/>
      <c r="CP191" s="2205"/>
      <c r="CQ191" s="2205"/>
      <c r="CR191" s="2205"/>
      <c r="CS191" s="2205"/>
      <c r="CT191" s="2205"/>
      <c r="CU191" s="2205"/>
      <c r="CV191" s="2205"/>
      <c r="CW191" s="2205"/>
      <c r="CX191" s="2205"/>
      <c r="CY191" s="2205"/>
      <c r="CZ191" s="2205"/>
    </row>
    <row r="192" s="697" customFormat="true" ht="15" customHeight="true" x14ac:dyDescent="0.2">
      <c r="A192" s="1832"/>
      <c r="B192" s="2018"/>
      <c r="C192" s="1937"/>
      <c r="D192" s="1938"/>
      <c r="E192" s="1938"/>
      <c r="F192" s="1938"/>
      <c r="G192" s="1939"/>
      <c r="H192" s="1940"/>
      <c r="I192" s="1938"/>
      <c r="J192" s="1938"/>
      <c r="K192" s="1938"/>
      <c r="L192" s="1941"/>
      <c r="M192" s="1942"/>
      <c r="N192" s="1938"/>
      <c r="O192" s="1938"/>
      <c r="P192" s="1938"/>
      <c r="Q192" s="1939"/>
      <c r="R192" s="1940"/>
      <c r="S192" s="1938"/>
      <c r="T192" s="1938"/>
      <c r="U192" s="1938"/>
      <c r="V192" s="1938"/>
      <c r="W192" s="1938"/>
      <c r="X192" s="1938"/>
      <c r="Y192" s="1938"/>
      <c r="Z192" s="1938"/>
      <c r="AA192" s="1938"/>
      <c r="AB192" s="1938"/>
      <c r="AC192" s="1938"/>
      <c r="AD192" s="1938"/>
      <c r="AE192" s="1938"/>
      <c r="AF192" s="1938"/>
      <c r="AG192" s="1938"/>
      <c r="AH192" s="1938"/>
      <c r="AI192" s="2361"/>
      <c r="AJ192" s="2371"/>
      <c r="AK192" s="2371"/>
      <c r="AL192" s="2371"/>
      <c r="AM192" s="2371"/>
      <c r="AN192" s="2371"/>
      <c r="AO192" s="2371"/>
      <c r="AP192" s="2371"/>
      <c r="AQ192" s="2371"/>
      <c r="AR192" s="2371"/>
      <c r="AS192" s="2371"/>
      <c r="AT192" s="2371"/>
      <c r="AU192" s="2371"/>
      <c r="AV192" s="2371"/>
      <c r="AW192" s="2371"/>
      <c r="AX192" s="2371"/>
      <c r="AY192" s="2371"/>
      <c r="AZ192" s="698"/>
      <c r="BA192" s="474"/>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308"/>
      <c r="CC192" s="308"/>
      <c r="CD192" s="308"/>
      <c r="CE192" s="308"/>
      <c r="CF192" s="308"/>
      <c r="CG192" s="308"/>
      <c r="CH192" s="308"/>
      <c r="CI192" s="308"/>
      <c r="CJ192" s="2205"/>
      <c r="CK192" s="2205"/>
      <c r="CL192" s="2205"/>
      <c r="CM192" s="2205"/>
      <c r="CN192" s="2205"/>
      <c r="CO192" s="2205"/>
      <c r="CP192" s="2205"/>
      <c r="CQ192" s="2205"/>
      <c r="CR192" s="2205"/>
      <c r="CS192" s="2205"/>
      <c r="CT192" s="2205"/>
      <c r="CU192" s="2205"/>
      <c r="CV192" s="2205"/>
      <c r="CW192" s="2205"/>
      <c r="CX192" s="2205"/>
      <c r="CY192" s="2205"/>
      <c r="CZ192" s="2205"/>
    </row>
    <row r="193" s="697" customFormat="true" ht="15" customHeight="true" x14ac:dyDescent="0.2">
      <c r="A193" s="1832"/>
      <c r="B193" s="2018"/>
      <c r="C193" s="1937"/>
      <c r="D193" s="1938"/>
      <c r="E193" s="1938"/>
      <c r="F193" s="1938"/>
      <c r="G193" s="1939"/>
      <c r="H193" s="1940"/>
      <c r="I193" s="1938"/>
      <c r="J193" s="1938"/>
      <c r="K193" s="1938"/>
      <c r="L193" s="1941"/>
      <c r="M193" s="1942"/>
      <c r="N193" s="1938"/>
      <c r="O193" s="1938"/>
      <c r="P193" s="1938"/>
      <c r="Q193" s="1939"/>
      <c r="R193" s="1940"/>
      <c r="S193" s="1938"/>
      <c r="T193" s="1938"/>
      <c r="U193" s="1938"/>
      <c r="V193" s="1938"/>
      <c r="W193" s="1938"/>
      <c r="X193" s="1938"/>
      <c r="Y193" s="1938"/>
      <c r="Z193" s="1938"/>
      <c r="AA193" s="1938"/>
      <c r="AB193" s="1938"/>
      <c r="AC193" s="1938"/>
      <c r="AD193" s="1938"/>
      <c r="AE193" s="1938"/>
      <c r="AF193" s="1938"/>
      <c r="AG193" s="1938"/>
      <c r="AH193" s="1938"/>
      <c r="AI193" s="2361"/>
      <c r="AJ193" s="2371"/>
      <c r="AK193" s="2371"/>
      <c r="AL193" s="2371"/>
      <c r="AM193" s="2371"/>
      <c r="AN193" s="2371"/>
      <c r="AO193" s="2371"/>
      <c r="AP193" s="2371"/>
      <c r="AQ193" s="2371"/>
      <c r="AR193" s="2371"/>
      <c r="AS193" s="2371"/>
      <c r="AT193" s="2371"/>
      <c r="AU193" s="2371"/>
      <c r="AV193" s="2371"/>
      <c r="AW193" s="2371"/>
      <c r="AX193" s="2371"/>
      <c r="AY193" s="2371"/>
      <c r="AZ193" s="698"/>
      <c r="BA193" s="474"/>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308"/>
      <c r="CC193" s="308"/>
      <c r="CD193" s="308"/>
      <c r="CE193" s="308"/>
      <c r="CF193" s="308"/>
      <c r="CG193" s="308"/>
      <c r="CH193" s="308"/>
      <c r="CI193" s="308"/>
      <c r="CJ193" s="2205"/>
      <c r="CK193" s="2205"/>
      <c r="CL193" s="2205"/>
      <c r="CM193" s="2205"/>
      <c r="CN193" s="2205"/>
      <c r="CO193" s="2205"/>
      <c r="CP193" s="2205"/>
      <c r="CQ193" s="2205"/>
      <c r="CR193" s="2205"/>
      <c r="CS193" s="2205"/>
      <c r="CT193" s="2205"/>
      <c r="CU193" s="2205"/>
      <c r="CV193" s="2205"/>
      <c r="CW193" s="2205"/>
      <c r="CX193" s="2205"/>
      <c r="CY193" s="2205"/>
      <c r="CZ193" s="2205"/>
    </row>
    <row r="194" s="697" customFormat="true" ht="15" customHeight="true" x14ac:dyDescent="0.2">
      <c r="A194" s="1832"/>
      <c r="B194" s="2018"/>
      <c r="C194" s="1937"/>
      <c r="D194" s="1938"/>
      <c r="E194" s="1938"/>
      <c r="F194" s="1938"/>
      <c r="G194" s="1939"/>
      <c r="H194" s="1940"/>
      <c r="I194" s="1938"/>
      <c r="J194" s="1938"/>
      <c r="K194" s="1938"/>
      <c r="L194" s="1941"/>
      <c r="M194" s="1942"/>
      <c r="N194" s="1938"/>
      <c r="O194" s="1938"/>
      <c r="P194" s="1938"/>
      <c r="Q194" s="1939"/>
      <c r="R194" s="1940"/>
      <c r="S194" s="1938"/>
      <c r="T194" s="1938"/>
      <c r="U194" s="1938"/>
      <c r="V194" s="1938"/>
      <c r="W194" s="1938"/>
      <c r="X194" s="1938"/>
      <c r="Y194" s="1938"/>
      <c r="Z194" s="1938"/>
      <c r="AA194" s="1938"/>
      <c r="AB194" s="1938"/>
      <c r="AC194" s="1938"/>
      <c r="AD194" s="1938"/>
      <c r="AE194" s="1938"/>
      <c r="AF194" s="1938"/>
      <c r="AG194" s="1938"/>
      <c r="AH194" s="1938"/>
      <c r="AI194" s="2361"/>
      <c r="AJ194" s="2371"/>
      <c r="AK194" s="2371"/>
      <c r="AL194" s="2371"/>
      <c r="AM194" s="2371"/>
      <c r="AN194" s="2371"/>
      <c r="AO194" s="2371"/>
      <c r="AP194" s="2371"/>
      <c r="AQ194" s="2371"/>
      <c r="AR194" s="2371"/>
      <c r="AS194" s="2371"/>
      <c r="AT194" s="2371"/>
      <c r="AU194" s="2371"/>
      <c r="AV194" s="2371"/>
      <c r="AW194" s="2371"/>
      <c r="AX194" s="2371"/>
      <c r="AY194" s="2371"/>
      <c r="AZ194" s="698"/>
      <c r="BA194" s="474"/>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308"/>
      <c r="CC194" s="308"/>
      <c r="CD194" s="308"/>
      <c r="CE194" s="308"/>
      <c r="CF194" s="308"/>
      <c r="CG194" s="308"/>
      <c r="CH194" s="308"/>
      <c r="CI194" s="308"/>
      <c r="CJ194" s="2205"/>
      <c r="CK194" s="2205"/>
      <c r="CL194" s="2205"/>
      <c r="CM194" s="2205"/>
      <c r="CN194" s="2205"/>
      <c r="CO194" s="2205"/>
      <c r="CP194" s="2205"/>
      <c r="CQ194" s="2205"/>
      <c r="CR194" s="2205"/>
      <c r="CS194" s="2205"/>
      <c r="CT194" s="2205"/>
      <c r="CU194" s="2205"/>
      <c r="CV194" s="2205"/>
      <c r="CW194" s="2205"/>
      <c r="CX194" s="2205"/>
      <c r="CY194" s="2205"/>
      <c r="CZ194" s="2205"/>
    </row>
    <row r="195" s="697" customFormat="true" ht="15" customHeight="true" x14ac:dyDescent="0.2">
      <c r="A195" s="1832"/>
      <c r="B195" s="2018"/>
      <c r="C195" s="1937"/>
      <c r="D195" s="1938"/>
      <c r="E195" s="1938"/>
      <c r="F195" s="1938"/>
      <c r="G195" s="1939"/>
      <c r="H195" s="1940"/>
      <c r="I195" s="1938"/>
      <c r="J195" s="1938"/>
      <c r="K195" s="1938"/>
      <c r="L195" s="1941"/>
      <c r="M195" s="1942"/>
      <c r="N195" s="1938"/>
      <c r="O195" s="1938"/>
      <c r="P195" s="1938"/>
      <c r="Q195" s="1939"/>
      <c r="R195" s="1940"/>
      <c r="S195" s="1938"/>
      <c r="T195" s="1938"/>
      <c r="U195" s="1938"/>
      <c r="V195" s="1938"/>
      <c r="W195" s="1938"/>
      <c r="X195" s="1938"/>
      <c r="Y195" s="1938"/>
      <c r="Z195" s="1938"/>
      <c r="AA195" s="1938"/>
      <c r="AB195" s="1938"/>
      <c r="AC195" s="1938"/>
      <c r="AD195" s="1938"/>
      <c r="AE195" s="1938"/>
      <c r="AF195" s="1938"/>
      <c r="AG195" s="1938"/>
      <c r="AH195" s="1938"/>
      <c r="AI195" s="2361"/>
      <c r="AJ195" s="2371"/>
      <c r="AK195" s="2371"/>
      <c r="AL195" s="2371"/>
      <c r="AM195" s="2371"/>
      <c r="AN195" s="2371"/>
      <c r="AO195" s="2371"/>
      <c r="AP195" s="2371"/>
      <c r="AQ195" s="2371"/>
      <c r="AR195" s="2371"/>
      <c r="AS195" s="2371"/>
      <c r="AT195" s="2371"/>
      <c r="AU195" s="2371"/>
      <c r="AV195" s="2371"/>
      <c r="AW195" s="2371"/>
      <c r="AX195" s="2371"/>
      <c r="AY195" s="2371"/>
      <c r="AZ195" s="698"/>
      <c r="BA195" s="474"/>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308"/>
      <c r="CC195" s="308"/>
      <c r="CD195" s="308"/>
      <c r="CE195" s="308"/>
      <c r="CF195" s="308"/>
      <c r="CG195" s="308"/>
      <c r="CH195" s="308"/>
      <c r="CI195" s="308"/>
      <c r="CJ195" s="2205"/>
      <c r="CK195" s="2205"/>
      <c r="CL195" s="2205"/>
      <c r="CM195" s="2205"/>
      <c r="CN195" s="2205"/>
      <c r="CO195" s="2205"/>
      <c r="CP195" s="2205"/>
      <c r="CQ195" s="2205"/>
      <c r="CR195" s="2205"/>
      <c r="CS195" s="2205"/>
      <c r="CT195" s="2205"/>
      <c r="CU195" s="2205"/>
      <c r="CV195" s="2205"/>
      <c r="CW195" s="2205"/>
      <c r="CX195" s="2205"/>
      <c r="CY195" s="2205"/>
      <c r="CZ195" s="2205"/>
    </row>
    <row r="196" s="697" customFormat="true" ht="15" customHeight="true" x14ac:dyDescent="0.2">
      <c r="A196" s="1832"/>
      <c r="B196" s="2018"/>
      <c r="C196" s="1937"/>
      <c r="D196" s="1938"/>
      <c r="E196" s="1938"/>
      <c r="F196" s="1938"/>
      <c r="G196" s="1939"/>
      <c r="H196" s="1940"/>
      <c r="I196" s="1938"/>
      <c r="J196" s="1938"/>
      <c r="K196" s="1938"/>
      <c r="L196" s="1941"/>
      <c r="M196" s="1942"/>
      <c r="N196" s="1938"/>
      <c r="O196" s="1938"/>
      <c r="P196" s="1938"/>
      <c r="Q196" s="1939"/>
      <c r="R196" s="1940"/>
      <c r="S196" s="1938"/>
      <c r="T196" s="1938"/>
      <c r="U196" s="1938"/>
      <c r="V196" s="1938"/>
      <c r="W196" s="1938"/>
      <c r="X196" s="1938"/>
      <c r="Y196" s="1938"/>
      <c r="Z196" s="1938"/>
      <c r="AA196" s="1938"/>
      <c r="AB196" s="1938"/>
      <c r="AC196" s="1938"/>
      <c r="AD196" s="1938"/>
      <c r="AE196" s="1938"/>
      <c r="AF196" s="1938"/>
      <c r="AG196" s="1938"/>
      <c r="AH196" s="1938"/>
      <c r="AI196" s="2361"/>
      <c r="AJ196" s="2371"/>
      <c r="AK196" s="2371"/>
      <c r="AL196" s="2371"/>
      <c r="AM196" s="2371"/>
      <c r="AN196" s="2371"/>
      <c r="AO196" s="2371"/>
      <c r="AP196" s="2371"/>
      <c r="AQ196" s="2371"/>
      <c r="AR196" s="2371"/>
      <c r="AS196" s="2371"/>
      <c r="AT196" s="2371"/>
      <c r="AU196" s="2371"/>
      <c r="AV196" s="2371"/>
      <c r="AW196" s="2371"/>
      <c r="AX196" s="2371"/>
      <c r="AY196" s="2371"/>
      <c r="AZ196" s="698"/>
      <c r="BA196" s="474"/>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308"/>
      <c r="CC196" s="308"/>
      <c r="CD196" s="308"/>
      <c r="CE196" s="308"/>
      <c r="CF196" s="308"/>
      <c r="CG196" s="308"/>
      <c r="CH196" s="308"/>
      <c r="CI196" s="308"/>
      <c r="CJ196" s="2205"/>
      <c r="CK196" s="2205"/>
      <c r="CL196" s="2205"/>
      <c r="CM196" s="2205"/>
      <c r="CN196" s="2205"/>
      <c r="CO196" s="2205"/>
      <c r="CP196" s="2205"/>
      <c r="CQ196" s="2205"/>
      <c r="CR196" s="2205"/>
      <c r="CS196" s="2205"/>
      <c r="CT196" s="2205"/>
      <c r="CU196" s="2205"/>
      <c r="CV196" s="2205"/>
      <c r="CW196" s="2205"/>
      <c r="CX196" s="2205"/>
      <c r="CY196" s="2205"/>
      <c r="CZ196" s="2205"/>
    </row>
    <row r="197" s="697" customFormat="true" ht="15" customHeight="true" x14ac:dyDescent="0.2">
      <c r="A197" s="1832"/>
      <c r="B197" s="2018"/>
      <c r="C197" s="1937"/>
      <c r="D197" s="1938"/>
      <c r="E197" s="1938"/>
      <c r="F197" s="1938"/>
      <c r="G197" s="1939"/>
      <c r="H197" s="1940"/>
      <c r="I197" s="1938"/>
      <c r="J197" s="1938"/>
      <c r="K197" s="1938"/>
      <c r="L197" s="1941"/>
      <c r="M197" s="1942"/>
      <c r="N197" s="1938"/>
      <c r="O197" s="1938"/>
      <c r="P197" s="1938"/>
      <c r="Q197" s="1939"/>
      <c r="R197" s="1940"/>
      <c r="S197" s="1938"/>
      <c r="T197" s="1938"/>
      <c r="U197" s="1938"/>
      <c r="V197" s="1938"/>
      <c r="W197" s="1938"/>
      <c r="X197" s="1938"/>
      <c r="Y197" s="1938"/>
      <c r="Z197" s="1938"/>
      <c r="AA197" s="1938"/>
      <c r="AB197" s="1938"/>
      <c r="AC197" s="1938"/>
      <c r="AD197" s="1938"/>
      <c r="AE197" s="1938"/>
      <c r="AF197" s="1938"/>
      <c r="AG197" s="1938"/>
      <c r="AH197" s="1938"/>
      <c r="AI197" s="2361"/>
      <c r="AJ197" s="2371"/>
      <c r="AK197" s="2371"/>
      <c r="AL197" s="2371"/>
      <c r="AM197" s="2371"/>
      <c r="AN197" s="2371"/>
      <c r="AO197" s="2371"/>
      <c r="AP197" s="2371"/>
      <c r="AQ197" s="2371"/>
      <c r="AR197" s="2371"/>
      <c r="AS197" s="2371"/>
      <c r="AT197" s="2371"/>
      <c r="AU197" s="2371"/>
      <c r="AV197" s="2371"/>
      <c r="AW197" s="2371"/>
      <c r="AX197" s="2371"/>
      <c r="AY197" s="2371"/>
      <c r="AZ197" s="698"/>
      <c r="BA197" s="474"/>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308"/>
      <c r="CC197" s="308"/>
      <c r="CD197" s="308"/>
      <c r="CE197" s="308"/>
      <c r="CF197" s="308"/>
      <c r="CG197" s="308"/>
      <c r="CH197" s="308"/>
      <c r="CI197" s="308"/>
      <c r="CJ197" s="2205"/>
      <c r="CK197" s="2205"/>
      <c r="CL197" s="2205"/>
      <c r="CM197" s="2205"/>
      <c r="CN197" s="2205"/>
      <c r="CO197" s="2205"/>
      <c r="CP197" s="2205"/>
      <c r="CQ197" s="2205"/>
      <c r="CR197" s="2205"/>
      <c r="CS197" s="2205"/>
      <c r="CT197" s="2205"/>
      <c r="CU197" s="2205"/>
      <c r="CV197" s="2205"/>
      <c r="CW197" s="2205"/>
      <c r="CX197" s="2205"/>
      <c r="CY197" s="2205"/>
      <c r="CZ197" s="2205"/>
    </row>
    <row r="198" s="697" customFormat="true" ht="15" customHeight="true" x14ac:dyDescent="0.2">
      <c r="A198" s="1832"/>
      <c r="B198" s="2018"/>
      <c r="C198" s="1937"/>
      <c r="D198" s="1938"/>
      <c r="E198" s="1938"/>
      <c r="F198" s="1938"/>
      <c r="G198" s="1939"/>
      <c r="H198" s="1940"/>
      <c r="I198" s="1938"/>
      <c r="J198" s="1938"/>
      <c r="K198" s="1938"/>
      <c r="L198" s="1941"/>
      <c r="M198" s="1942"/>
      <c r="N198" s="1938"/>
      <c r="O198" s="1938"/>
      <c r="P198" s="1938"/>
      <c r="Q198" s="1939"/>
      <c r="R198" s="1940"/>
      <c r="S198" s="1938"/>
      <c r="T198" s="1938"/>
      <c r="U198" s="1938"/>
      <c r="V198" s="1938"/>
      <c r="W198" s="1938"/>
      <c r="X198" s="1938"/>
      <c r="Y198" s="1938"/>
      <c r="Z198" s="1938"/>
      <c r="AA198" s="1938"/>
      <c r="AB198" s="1938"/>
      <c r="AC198" s="1938"/>
      <c r="AD198" s="1938"/>
      <c r="AE198" s="1938"/>
      <c r="AF198" s="1938"/>
      <c r="AG198" s="1938"/>
      <c r="AH198" s="1938"/>
      <c r="AI198" s="2361"/>
      <c r="AJ198" s="2371"/>
      <c r="AK198" s="2371"/>
      <c r="AL198" s="2371"/>
      <c r="AM198" s="2371"/>
      <c r="AN198" s="2371"/>
      <c r="AO198" s="2371"/>
      <c r="AP198" s="2371"/>
      <c r="AQ198" s="2371"/>
      <c r="AR198" s="2371"/>
      <c r="AS198" s="2371"/>
      <c r="AT198" s="2371"/>
      <c r="AU198" s="2371"/>
      <c r="AV198" s="2371"/>
      <c r="AW198" s="2371"/>
      <c r="AX198" s="2371"/>
      <c r="AY198" s="2371"/>
      <c r="AZ198" s="698"/>
      <c r="BA198" s="474"/>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308"/>
      <c r="CC198" s="308"/>
      <c r="CD198" s="308"/>
      <c r="CE198" s="308"/>
      <c r="CF198" s="308"/>
      <c r="CG198" s="308"/>
      <c r="CH198" s="308"/>
      <c r="CI198" s="308"/>
      <c r="CJ198" s="2205"/>
      <c r="CK198" s="2205"/>
      <c r="CL198" s="2205"/>
      <c r="CM198" s="2205"/>
      <c r="CN198" s="2205"/>
      <c r="CO198" s="2205"/>
      <c r="CP198" s="2205"/>
      <c r="CQ198" s="2205"/>
      <c r="CR198" s="2205"/>
      <c r="CS198" s="2205"/>
      <c r="CT198" s="2205"/>
      <c r="CU198" s="2205"/>
      <c r="CV198" s="2205"/>
      <c r="CW198" s="2205"/>
      <c r="CX198" s="2205"/>
      <c r="CY198" s="2205"/>
      <c r="CZ198" s="2205"/>
    </row>
    <row r="199" s="697" customFormat="true" ht="15" customHeight="true" x14ac:dyDescent="0.2">
      <c r="A199" s="1832"/>
      <c r="B199" s="2018"/>
      <c r="C199" s="1937"/>
      <c r="D199" s="1938"/>
      <c r="E199" s="1938"/>
      <c r="F199" s="1938"/>
      <c r="G199" s="1939"/>
      <c r="H199" s="1940"/>
      <c r="I199" s="1938"/>
      <c r="J199" s="1938"/>
      <c r="K199" s="1938"/>
      <c r="L199" s="1941"/>
      <c r="M199" s="1942"/>
      <c r="N199" s="1938"/>
      <c r="O199" s="1938"/>
      <c r="P199" s="1938"/>
      <c r="Q199" s="1939"/>
      <c r="R199" s="1940"/>
      <c r="S199" s="1938"/>
      <c r="T199" s="1938"/>
      <c r="U199" s="1938"/>
      <c r="V199" s="1938"/>
      <c r="W199" s="1938"/>
      <c r="X199" s="1938"/>
      <c r="Y199" s="1938"/>
      <c r="Z199" s="1938"/>
      <c r="AA199" s="1938"/>
      <c r="AB199" s="1938"/>
      <c r="AC199" s="1938"/>
      <c r="AD199" s="1938"/>
      <c r="AE199" s="1938"/>
      <c r="AF199" s="1938"/>
      <c r="AG199" s="1938"/>
      <c r="AH199" s="1938"/>
      <c r="AI199" s="2361"/>
      <c r="AJ199" s="2371"/>
      <c r="AK199" s="2371"/>
      <c r="AL199" s="2371"/>
      <c r="AM199" s="2371"/>
      <c r="AN199" s="2371"/>
      <c r="AO199" s="2371"/>
      <c r="AP199" s="2371"/>
      <c r="AQ199" s="2371"/>
      <c r="AR199" s="2371"/>
      <c r="AS199" s="2371"/>
      <c r="AT199" s="2371"/>
      <c r="AU199" s="2371"/>
      <c r="AV199" s="2371"/>
      <c r="AW199" s="2371"/>
      <c r="AX199" s="2371"/>
      <c r="AY199" s="2371"/>
      <c r="AZ199" s="698"/>
      <c r="BA199" s="474"/>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308"/>
      <c r="CC199" s="308"/>
      <c r="CD199" s="308"/>
      <c r="CE199" s="308"/>
      <c r="CF199" s="308"/>
      <c r="CG199" s="308"/>
      <c r="CH199" s="308"/>
      <c r="CI199" s="308"/>
      <c r="CJ199" s="2205"/>
      <c r="CK199" s="2205"/>
      <c r="CL199" s="2205"/>
      <c r="CM199" s="2205"/>
      <c r="CN199" s="2205"/>
      <c r="CO199" s="2205"/>
      <c r="CP199" s="2205"/>
      <c r="CQ199" s="2205"/>
      <c r="CR199" s="2205"/>
      <c r="CS199" s="2205"/>
      <c r="CT199" s="2205"/>
      <c r="CU199" s="2205"/>
      <c r="CV199" s="2205"/>
      <c r="CW199" s="2205"/>
      <c r="CX199" s="2205"/>
      <c r="CY199" s="2205"/>
      <c r="CZ199" s="2205"/>
    </row>
    <row r="200" s="697" customFormat="true" ht="15" customHeight="true" x14ac:dyDescent="0.2">
      <c r="A200" s="1832"/>
      <c r="B200" s="2018"/>
      <c r="C200" s="1937"/>
      <c r="D200" s="1938"/>
      <c r="E200" s="1938"/>
      <c r="F200" s="1938"/>
      <c r="G200" s="1939"/>
      <c r="H200" s="1940"/>
      <c r="I200" s="1938"/>
      <c r="J200" s="1938"/>
      <c r="K200" s="1938"/>
      <c r="L200" s="1941"/>
      <c r="M200" s="1942"/>
      <c r="N200" s="1938"/>
      <c r="O200" s="1938"/>
      <c r="P200" s="1938"/>
      <c r="Q200" s="1939"/>
      <c r="R200" s="1940"/>
      <c r="S200" s="1938"/>
      <c r="T200" s="1938"/>
      <c r="U200" s="1938"/>
      <c r="V200" s="1938"/>
      <c r="W200" s="1938"/>
      <c r="X200" s="1938"/>
      <c r="Y200" s="1938"/>
      <c r="Z200" s="1938"/>
      <c r="AA200" s="1938"/>
      <c r="AB200" s="1938"/>
      <c r="AC200" s="1938"/>
      <c r="AD200" s="1938"/>
      <c r="AE200" s="1938"/>
      <c r="AF200" s="1938"/>
      <c r="AG200" s="1938"/>
      <c r="AH200" s="1938"/>
      <c r="AI200" s="2361"/>
      <c r="AJ200" s="2371"/>
      <c r="AK200" s="2371"/>
      <c r="AL200" s="2371"/>
      <c r="AM200" s="2371"/>
      <c r="AN200" s="2371"/>
      <c r="AO200" s="2371"/>
      <c r="AP200" s="2371"/>
      <c r="AQ200" s="2371"/>
      <c r="AR200" s="2371"/>
      <c r="AS200" s="2371"/>
      <c r="AT200" s="2371"/>
      <c r="AU200" s="2371"/>
      <c r="AV200" s="2371"/>
      <c r="AW200" s="2371"/>
      <c r="AX200" s="2371"/>
      <c r="AY200" s="2371"/>
      <c r="AZ200" s="698"/>
      <c r="BA200" s="474"/>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308"/>
      <c r="CC200" s="308"/>
      <c r="CD200" s="308"/>
      <c r="CE200" s="308"/>
      <c r="CF200" s="308"/>
      <c r="CG200" s="308"/>
      <c r="CH200" s="308"/>
      <c r="CI200" s="308"/>
      <c r="CJ200" s="2205"/>
      <c r="CK200" s="2205"/>
      <c r="CL200" s="2205"/>
      <c r="CM200" s="2205"/>
      <c r="CN200" s="2205"/>
      <c r="CO200" s="2205"/>
      <c r="CP200" s="2205"/>
      <c r="CQ200" s="2205"/>
      <c r="CR200" s="2205"/>
      <c r="CS200" s="2205"/>
      <c r="CT200" s="2205"/>
      <c r="CU200" s="2205"/>
      <c r="CV200" s="2205"/>
      <c r="CW200" s="2205"/>
      <c r="CX200" s="2205"/>
      <c r="CY200" s="2205"/>
      <c r="CZ200" s="2205"/>
    </row>
    <row r="201" s="697" customFormat="true" ht="15" customHeight="true" x14ac:dyDescent="0.2">
      <c r="A201" s="1832"/>
      <c r="B201" s="2018"/>
      <c r="C201" s="1937"/>
      <c r="D201" s="1938"/>
      <c r="E201" s="1938"/>
      <c r="F201" s="1938"/>
      <c r="G201" s="1939"/>
      <c r="H201" s="1940"/>
      <c r="I201" s="1938"/>
      <c r="J201" s="1938"/>
      <c r="K201" s="1938"/>
      <c r="L201" s="1941"/>
      <c r="M201" s="1942"/>
      <c r="N201" s="1938"/>
      <c r="O201" s="1938"/>
      <c r="P201" s="1938"/>
      <c r="Q201" s="1939"/>
      <c r="R201" s="1940"/>
      <c r="S201" s="1938"/>
      <c r="T201" s="1938"/>
      <c r="U201" s="1938"/>
      <c r="V201" s="1938"/>
      <c r="W201" s="1938"/>
      <c r="X201" s="1938"/>
      <c r="Y201" s="1938"/>
      <c r="Z201" s="1938"/>
      <c r="AA201" s="1938"/>
      <c r="AB201" s="1938"/>
      <c r="AC201" s="1938"/>
      <c r="AD201" s="1938"/>
      <c r="AE201" s="1938"/>
      <c r="AF201" s="1938"/>
      <c r="AG201" s="1938"/>
      <c r="AH201" s="1938"/>
      <c r="AI201" s="2361"/>
      <c r="AJ201" s="2371"/>
      <c r="AK201" s="2371"/>
      <c r="AL201" s="2371"/>
      <c r="AM201" s="2371"/>
      <c r="AN201" s="2371"/>
      <c r="AO201" s="2371"/>
      <c r="AP201" s="2371"/>
      <c r="AQ201" s="2371"/>
      <c r="AR201" s="2371"/>
      <c r="AS201" s="2371"/>
      <c r="AT201" s="2371"/>
      <c r="AU201" s="2371"/>
      <c r="AV201" s="2371"/>
      <c r="AW201" s="2371"/>
      <c r="AX201" s="2371"/>
      <c r="AY201" s="2371"/>
      <c r="AZ201" s="698"/>
      <c r="BA201" s="474"/>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308"/>
      <c r="CC201" s="308"/>
      <c r="CD201" s="308"/>
      <c r="CE201" s="308"/>
      <c r="CF201" s="308"/>
      <c r="CG201" s="308"/>
      <c r="CH201" s="308"/>
      <c r="CI201" s="308"/>
      <c r="CJ201" s="2205"/>
      <c r="CK201" s="2205"/>
      <c r="CL201" s="2205"/>
      <c r="CM201" s="2205"/>
      <c r="CN201" s="2205"/>
      <c r="CO201" s="2205"/>
      <c r="CP201" s="2205"/>
      <c r="CQ201" s="2205"/>
      <c r="CR201" s="2205"/>
      <c r="CS201" s="2205"/>
      <c r="CT201" s="2205"/>
      <c r="CU201" s="2205"/>
      <c r="CV201" s="2205"/>
      <c r="CW201" s="2205"/>
      <c r="CX201" s="2205"/>
      <c r="CY201" s="2205"/>
      <c r="CZ201" s="2205"/>
    </row>
    <row r="202" s="697" customFormat="true" ht="15" customHeight="true" x14ac:dyDescent="0.2">
      <c r="A202" s="1833"/>
      <c r="B202" s="2019"/>
      <c r="C202" s="1943"/>
      <c r="D202" s="1944"/>
      <c r="E202" s="1944"/>
      <c r="F202" s="1944"/>
      <c r="G202" s="1945"/>
      <c r="H202" s="1946"/>
      <c r="I202" s="1944"/>
      <c r="J202" s="1944"/>
      <c r="K202" s="1944"/>
      <c r="L202" s="1947"/>
      <c r="M202" s="1948"/>
      <c r="N202" s="1944"/>
      <c r="O202" s="1944"/>
      <c r="P202" s="1944"/>
      <c r="Q202" s="1945"/>
      <c r="R202" s="1946"/>
      <c r="S202" s="1944"/>
      <c r="T202" s="1944"/>
      <c r="U202" s="1944"/>
      <c r="V202" s="1944"/>
      <c r="W202" s="1944"/>
      <c r="X202" s="1944"/>
      <c r="Y202" s="1944"/>
      <c r="Z202" s="1944"/>
      <c r="AA202" s="1944"/>
      <c r="AB202" s="1944"/>
      <c r="AC202" s="1944"/>
      <c r="AD202" s="1944"/>
      <c r="AE202" s="1944"/>
      <c r="AF202" s="1944"/>
      <c r="AG202" s="1944"/>
      <c r="AH202" s="1944"/>
      <c r="AI202" s="2362"/>
      <c r="AJ202" s="2371"/>
      <c r="AK202" s="2371"/>
      <c r="AL202" s="2371"/>
      <c r="AM202" s="2371"/>
      <c r="AN202" s="2371"/>
      <c r="AO202" s="2371"/>
      <c r="AP202" s="2371"/>
      <c r="AQ202" s="2371"/>
      <c r="AR202" s="2371"/>
      <c r="AS202" s="2371"/>
      <c r="AT202" s="2371"/>
      <c r="AU202" s="2371"/>
      <c r="AV202" s="2371"/>
      <c r="AW202" s="2371"/>
      <c r="AX202" s="2371"/>
      <c r="AY202" s="2371"/>
      <c r="AZ202" s="698"/>
      <c r="BA202" s="474"/>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308"/>
      <c r="CC202" s="308"/>
      <c r="CD202" s="308"/>
      <c r="CE202" s="308"/>
      <c r="CF202" s="308"/>
      <c r="CG202" s="308"/>
      <c r="CH202" s="308"/>
      <c r="CI202" s="308"/>
      <c r="CJ202" s="2205"/>
      <c r="CK202" s="2205"/>
      <c r="CL202" s="2205"/>
      <c r="CM202" s="2205"/>
      <c r="CN202" s="2205"/>
      <c r="CO202" s="2205"/>
      <c r="CP202" s="2205"/>
      <c r="CQ202" s="2205"/>
      <c r="CR202" s="2205"/>
      <c r="CS202" s="2205"/>
      <c r="CT202" s="2205"/>
      <c r="CU202" s="2205"/>
      <c r="CV202" s="2205"/>
      <c r="CW202" s="2205"/>
      <c r="CX202" s="2205"/>
      <c r="CY202" s="2205"/>
      <c r="CZ202" s="2205"/>
    </row>
    <row r="203" s="131" customFormat="true" ht="15" customHeight="true" x14ac:dyDescent="0.2">
      <c r="A203" s="1101"/>
      <c r="B203" s="881"/>
      <c r="C203" s="1949"/>
      <c r="D203" s="1950"/>
      <c r="E203" s="1950"/>
      <c r="F203" s="1950"/>
      <c r="G203" s="1951"/>
      <c r="H203" s="1952"/>
      <c r="I203" s="1950"/>
      <c r="J203" s="1950"/>
      <c r="K203" s="1950"/>
      <c r="L203" s="1953"/>
      <c r="M203" s="1949"/>
      <c r="N203" s="1950"/>
      <c r="O203" s="1950"/>
      <c r="P203" s="1950"/>
      <c r="Q203" s="1951"/>
      <c r="R203" s="1952"/>
      <c r="S203" s="1950"/>
      <c r="T203" s="1950"/>
      <c r="U203" s="1950"/>
      <c r="V203" s="1950"/>
      <c r="W203" s="1950"/>
      <c r="X203" s="1950"/>
      <c r="Y203" s="1950"/>
      <c r="Z203" s="1950"/>
      <c r="AA203" s="1950"/>
      <c r="AB203" s="1950"/>
      <c r="AC203" s="934"/>
      <c r="AD203" s="934"/>
      <c r="AE203" s="934"/>
      <c r="AF203" s="934"/>
      <c r="AG203" s="934"/>
      <c r="AH203" s="934"/>
      <c r="AI203" s="974"/>
      <c r="AJ203" s="664"/>
      <c r="AK203" s="664"/>
      <c r="AL203" s="664"/>
      <c r="AM203" s="664"/>
      <c r="AN203" s="664"/>
      <c r="AO203" s="664"/>
      <c r="AP203" s="664"/>
      <c r="AQ203" s="664"/>
      <c r="AR203" s="664"/>
      <c r="AS203" s="664"/>
      <c r="AT203" s="664"/>
      <c r="AU203" s="664"/>
      <c r="AV203" s="664"/>
      <c r="AW203" s="664"/>
      <c r="AX203" s="664"/>
      <c r="AY203" s="664"/>
      <c r="AZ203" s="216"/>
      <c r="BA203" s="474"/>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308"/>
      <c r="CC203" s="308"/>
      <c r="CD203" s="308"/>
      <c r="CE203" s="308"/>
      <c r="CF203" s="308"/>
      <c r="CG203" s="308"/>
      <c r="CH203" s="308"/>
      <c r="CI203" s="308"/>
      <c r="CJ203" s="2205"/>
      <c r="CK203" s="2205"/>
      <c r="CL203" s="2205"/>
      <c r="CM203" s="2205"/>
      <c r="CN203" s="2205"/>
      <c r="CO203" s="2205"/>
      <c r="CP203" s="2205"/>
      <c r="CQ203" s="2205"/>
      <c r="CR203" s="2205"/>
      <c r="CS203" s="2205"/>
      <c r="CT203" s="2205"/>
      <c r="CU203" s="2205"/>
      <c r="CV203" s="2205"/>
      <c r="CW203" s="2205"/>
      <c r="CX203" s="2205"/>
      <c r="CY203" s="2205"/>
      <c r="CZ203" s="2205"/>
    </row>
    <row r="204" s="131" customFormat="true" ht="15" customHeight="true" x14ac:dyDescent="0.2">
      <c r="A204" s="1101"/>
      <c r="B204" s="881"/>
      <c r="C204" s="1054"/>
      <c r="D204" s="1055"/>
      <c r="E204" s="1055"/>
      <c r="F204" s="1055"/>
      <c r="G204" s="1056"/>
      <c r="H204" s="1057"/>
      <c r="I204" s="1055"/>
      <c r="J204" s="1055"/>
      <c r="K204" s="1055"/>
      <c r="L204" s="1058"/>
      <c r="M204" s="1054"/>
      <c r="N204" s="1055"/>
      <c r="O204" s="1055"/>
      <c r="P204" s="1055"/>
      <c r="Q204" s="1056"/>
      <c r="R204" s="1057"/>
      <c r="S204" s="1055"/>
      <c r="T204" s="1055"/>
      <c r="U204" s="1055"/>
      <c r="V204" s="934"/>
      <c r="W204" s="934"/>
      <c r="X204" s="934"/>
      <c r="Y204" s="934"/>
      <c r="Z204" s="934"/>
      <c r="AA204" s="934"/>
      <c r="AB204" s="934"/>
      <c r="AC204" s="934"/>
      <c r="AD204" s="934"/>
      <c r="AE204" s="934"/>
      <c r="AF204" s="934"/>
      <c r="AG204" s="934"/>
      <c r="AH204" s="934"/>
      <c r="AI204" s="974"/>
      <c r="AJ204" s="664"/>
      <c r="AK204" s="664"/>
      <c r="AL204" s="664"/>
      <c r="AM204" s="664"/>
      <c r="AN204" s="664"/>
      <c r="AO204" s="664"/>
      <c r="AP204" s="664"/>
      <c r="AQ204" s="664"/>
      <c r="AR204" s="664"/>
      <c r="AS204" s="664"/>
      <c r="AT204" s="664"/>
      <c r="AU204" s="664"/>
      <c r="AV204" s="664"/>
      <c r="AW204" s="664"/>
      <c r="AX204" s="664"/>
      <c r="AY204" s="664"/>
      <c r="AZ204" s="216"/>
      <c r="BA204" s="474"/>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308"/>
      <c r="CC204" s="308"/>
      <c r="CD204" s="308"/>
      <c r="CE204" s="308"/>
      <c r="CF204" s="308"/>
      <c r="CG204" s="308"/>
      <c r="CH204" s="308"/>
      <c r="CI204" s="308"/>
      <c r="CJ204" s="2205"/>
      <c r="CK204" s="2205"/>
      <c r="CL204" s="2205"/>
      <c r="CM204" s="2205"/>
      <c r="CN204" s="2205"/>
      <c r="CO204" s="2205"/>
      <c r="CP204" s="2205"/>
      <c r="CQ204" s="2205"/>
      <c r="CR204" s="2205"/>
      <c r="CS204" s="2205"/>
      <c r="CT204" s="2205"/>
      <c r="CU204" s="2205"/>
      <c r="CV204" s="2205"/>
      <c r="CW204" s="2205"/>
      <c r="CX204" s="2205"/>
      <c r="CY204" s="2205"/>
      <c r="CZ204" s="2205"/>
    </row>
    <row r="205" s="131" customFormat="true" ht="15" customHeight="true" x14ac:dyDescent="0.2">
      <c r="A205" s="1839"/>
      <c r="B205" s="882"/>
      <c r="C205" s="1954"/>
      <c r="D205" s="1955"/>
      <c r="E205" s="1955"/>
      <c r="F205" s="1955"/>
      <c r="G205" s="1956"/>
      <c r="H205" s="1957"/>
      <c r="I205" s="1955"/>
      <c r="J205" s="1955"/>
      <c r="K205" s="1955"/>
      <c r="L205" s="1958"/>
      <c r="M205" s="1954"/>
      <c r="N205" s="1955"/>
      <c r="O205" s="1955"/>
      <c r="P205" s="1955"/>
      <c r="Q205" s="1956"/>
      <c r="R205" s="1957"/>
      <c r="S205" s="1955"/>
      <c r="T205" s="1955"/>
      <c r="U205" s="1955"/>
      <c r="V205" s="985"/>
      <c r="W205" s="985"/>
      <c r="X205" s="985"/>
      <c r="Y205" s="985"/>
      <c r="Z205" s="985"/>
      <c r="AA205" s="985"/>
      <c r="AB205" s="985"/>
      <c r="AC205" s="985"/>
      <c r="AD205" s="985"/>
      <c r="AE205" s="985"/>
      <c r="AF205" s="985"/>
      <c r="AG205" s="985"/>
      <c r="AH205" s="985"/>
      <c r="AI205" s="1061"/>
      <c r="AJ205" s="664"/>
      <c r="AK205" s="664"/>
      <c r="AL205" s="664"/>
      <c r="AM205" s="664"/>
      <c r="AN205" s="664"/>
      <c r="AO205" s="664"/>
      <c r="AP205" s="664"/>
      <c r="AQ205" s="664"/>
      <c r="AR205" s="664"/>
      <c r="AS205" s="664"/>
      <c r="AT205" s="664"/>
      <c r="AU205" s="664"/>
      <c r="AV205" s="664"/>
      <c r="AW205" s="664"/>
      <c r="AX205" s="664"/>
      <c r="AY205" s="664"/>
      <c r="AZ205" s="216"/>
      <c r="BA205" s="474"/>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358"/>
      <c r="CC205" s="358"/>
      <c r="CD205" s="358"/>
      <c r="CE205" s="358"/>
      <c r="CF205" s="358"/>
      <c r="CG205" s="358"/>
      <c r="CH205" s="358"/>
      <c r="CI205" s="358"/>
      <c r="CJ205" s="2205"/>
      <c r="CK205" s="2205"/>
      <c r="CL205" s="2205"/>
      <c r="CM205" s="2205"/>
      <c r="CN205" s="2205"/>
      <c r="CO205" s="2205"/>
      <c r="CP205" s="2205"/>
      <c r="CQ205" s="2205"/>
      <c r="CR205" s="2205"/>
      <c r="CS205" s="2205"/>
      <c r="CT205" s="2205"/>
      <c r="CU205" s="2205"/>
      <c r="CV205" s="2205"/>
      <c r="CW205" s="2205"/>
      <c r="CX205" s="2205"/>
      <c r="CY205" s="2205"/>
      <c r="CZ205" s="2205"/>
    </row>
    <row r="206" s="131" customFormat="true" ht="250.15" customHeight="true" x14ac:dyDescent="0.2">
      <c r="B206" s="133"/>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518" t="str">
        <f>A1026</f>
        <v>Angola</v>
      </c>
      <c r="B208" s="2519"/>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2016</v>
      </c>
      <c r="B209" s="139"/>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475" t="s">
        <v>110</v>
      </c>
      <c r="B210" s="14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95</v>
      </c>
      <c r="B211" s="139"/>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476" t="s">
        <v>96</v>
      </c>
      <c r="B212" s="222"/>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132</v>
      </c>
      <c r="B215" s="221" t="str">
        <f>A1025</f>
        <v>DHS16</v>
      </c>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703"/>
      <c r="B216" s="70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703"/>
      <c r="B217" s="702"/>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703"/>
      <c r="B218" s="70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704"/>
      <c r="B219" s="705"/>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697" customFormat="true" ht="15" customHeight="true" x14ac:dyDescent="0.2">
      <c r="A220" s="114" t="s">
        <v>85</v>
      </c>
      <c r="B220" s="206"/>
      <c r="C220" s="2520" t="s">
        <v>113</v>
      </c>
      <c r="D220" s="2521"/>
      <c r="E220" s="2521"/>
      <c r="F220" s="2521"/>
      <c r="G220" s="2522"/>
      <c r="H220" s="2843" t="s">
        <v>38</v>
      </c>
      <c r="I220" s="2844"/>
      <c r="J220" s="2844"/>
      <c r="K220" s="2844"/>
      <c r="L220" s="2845"/>
      <c r="M220" s="2846" t="s">
        <v>37</v>
      </c>
      <c r="N220" s="2847"/>
      <c r="O220" s="2847"/>
      <c r="P220" s="2847"/>
      <c r="Q220" s="2848"/>
      <c r="R220" s="2327" t="s">
        <v>137</v>
      </c>
      <c r="S220" s="2338"/>
      <c r="T220" s="2338"/>
      <c r="U220" s="2338"/>
      <c r="V220" s="2338"/>
      <c r="W220" s="2338"/>
      <c r="X220" s="2338"/>
      <c r="Y220" s="2338"/>
      <c r="Z220" s="2338"/>
      <c r="AA220" s="2338"/>
      <c r="AB220" s="2338"/>
      <c r="AC220" s="2338"/>
      <c r="AD220" s="2338"/>
      <c r="AE220" s="2338"/>
      <c r="AF220" s="2338"/>
      <c r="AG220" s="2338"/>
      <c r="AH220" s="2338"/>
      <c r="AI220" s="2339"/>
      <c r="AJ220" s="2371"/>
      <c r="AK220" s="2371"/>
      <c r="AL220" s="2371"/>
      <c r="AM220" s="2371"/>
      <c r="AN220" s="2371"/>
      <c r="AO220" s="2371"/>
      <c r="AP220" s="2371"/>
      <c r="AQ220" s="2371"/>
      <c r="AR220" s="2371"/>
      <c r="AS220" s="2371"/>
      <c r="AT220" s="2371"/>
      <c r="AU220" s="2371"/>
      <c r="AV220" s="2371"/>
      <c r="AW220" s="2371"/>
      <c r="AX220" s="2371"/>
      <c r="AY220" s="2371"/>
      <c r="AZ220" s="698"/>
      <c r="BA220" s="217" t="s">
        <v>127</v>
      </c>
      <c r="BB220" s="114" t="s">
        <v>85</v>
      </c>
      <c r="BC220" s="2624" t="s">
        <v>113</v>
      </c>
      <c r="BD220" s="2625"/>
      <c r="BE220" s="2625"/>
      <c r="BF220" s="2625"/>
      <c r="BG220" s="2626"/>
      <c r="BH220" s="2627" t="s">
        <v>38</v>
      </c>
      <c r="BI220" s="2625"/>
      <c r="BJ220" s="2625"/>
      <c r="BK220" s="2625"/>
      <c r="BL220" s="2626"/>
      <c r="BM220" s="2627" t="s">
        <v>37</v>
      </c>
      <c r="BN220" s="2625"/>
      <c r="BO220" s="2625"/>
      <c r="BP220" s="2625"/>
      <c r="BQ220" s="2628"/>
      <c r="BR220" s="2055" t="s">
        <v>137</v>
      </c>
      <c r="BS220" s="2056"/>
      <c r="BT220" s="2056"/>
      <c r="BU220" s="2056"/>
      <c r="BV220" s="2056"/>
      <c r="BW220" s="2056"/>
      <c r="BX220" s="2056"/>
      <c r="BY220" s="2057"/>
      <c r="BZ220" s="313"/>
      <c r="CA220" s="313"/>
      <c r="CB220" s="313"/>
      <c r="CC220" s="313"/>
      <c r="CD220" s="313"/>
      <c r="CE220" s="313"/>
      <c r="CF220" s="313"/>
      <c r="CG220" s="313"/>
      <c r="CH220" s="313"/>
      <c r="CI220" s="313"/>
      <c r="CJ220" s="215"/>
      <c r="CK220" s="215"/>
      <c r="CL220" s="215"/>
      <c r="CM220" s="215"/>
      <c r="CN220" s="215"/>
      <c r="CO220" s="215"/>
      <c r="CP220" s="215"/>
      <c r="CQ220" s="215"/>
      <c r="CR220" s="215"/>
      <c r="CS220" s="215"/>
      <c r="CT220" s="215"/>
      <c r="CU220" s="215"/>
      <c r="CV220" s="215"/>
      <c r="CW220" s="215"/>
      <c r="CX220" s="215"/>
      <c r="CY220" s="215"/>
      <c r="CZ220" s="215"/>
    </row>
    <row r="221" s="697" customFormat="true" ht="24" x14ac:dyDescent="0.2">
      <c r="A221" s="190" t="s">
        <v>86</v>
      </c>
      <c r="B221" s="247"/>
      <c r="C221" s="285" t="s">
        <v>0</v>
      </c>
      <c r="D221" s="286" t="s">
        <v>1</v>
      </c>
      <c r="E221" s="286" t="s">
        <v>2</v>
      </c>
      <c r="F221" s="286" t="s">
        <v>3</v>
      </c>
      <c r="G221" s="287" t="s">
        <v>4</v>
      </c>
      <c r="H221" s="1814" t="s">
        <v>0</v>
      </c>
      <c r="I221" s="1782" t="s">
        <v>1</v>
      </c>
      <c r="J221" s="1782" t="s">
        <v>2</v>
      </c>
      <c r="K221" s="1782" t="s">
        <v>3</v>
      </c>
      <c r="L221" s="1783" t="s">
        <v>4</v>
      </c>
      <c r="M221" s="1804" t="s">
        <v>0</v>
      </c>
      <c r="N221" s="1782" t="s">
        <v>1</v>
      </c>
      <c r="O221" s="1782" t="s">
        <v>2</v>
      </c>
      <c r="P221" s="1782" t="s">
        <v>3</v>
      </c>
      <c r="Q221" s="1826" t="s">
        <v>4</v>
      </c>
      <c r="R221" s="1814" t="s">
        <v>317</v>
      </c>
      <c r="S221" s="1782" t="s">
        <v>318</v>
      </c>
      <c r="T221" s="1782" t="s">
        <v>319</v>
      </c>
      <c r="U221" s="1782" t="s">
        <v>320</v>
      </c>
      <c r="V221" s="1782" t="s">
        <v>321</v>
      </c>
      <c r="W221" s="1782" t="s">
        <v>322</v>
      </c>
      <c r="X221" s="1782" t="s">
        <v>323</v>
      </c>
      <c r="Y221" s="1782" t="s">
        <v>324</v>
      </c>
      <c r="Z221" s="1782" t="s">
        <v>325</v>
      </c>
      <c r="AA221" s="1782" t="s">
        <v>326</v>
      </c>
      <c r="AB221" s="1782" t="s">
        <v>231</v>
      </c>
      <c r="AC221" s="1782" t="s">
        <v>327</v>
      </c>
      <c r="AD221" s="1782" t="s">
        <v>328</v>
      </c>
      <c r="AE221" s="1782" t="s">
        <v>329</v>
      </c>
      <c r="AF221" s="1782" t="s">
        <v>330</v>
      </c>
      <c r="AG221" s="1782" t="s">
        <v>331</v>
      </c>
      <c r="AH221" s="1782" t="s">
        <v>332</v>
      </c>
      <c r="AI221" s="1784" t="s">
        <v>333</v>
      </c>
      <c r="AJ221" s="2371"/>
      <c r="AK221" s="2371"/>
      <c r="AL221" s="2371"/>
      <c r="AM221" s="2371"/>
      <c r="AN221" s="2371"/>
      <c r="AO221" s="2371"/>
      <c r="AP221" s="2371"/>
      <c r="AQ221" s="2371"/>
      <c r="AR221" s="2371"/>
      <c r="AS221" s="2371"/>
      <c r="AT221" s="2371"/>
      <c r="AU221" s="2371"/>
      <c r="AV221" s="2371"/>
      <c r="AW221" s="2371"/>
      <c r="AX221" s="2371"/>
      <c r="AY221" s="2371"/>
      <c r="AZ221" s="698"/>
      <c r="BA221" s="202" t="s">
        <v>116</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317</v>
      </c>
      <c r="BS221" s="176" t="s">
        <v>318</v>
      </c>
      <c r="BT221" s="176" t="s">
        <v>319</v>
      </c>
      <c r="BU221" s="176" t="s">
        <v>320</v>
      </c>
      <c r="BV221" s="176" t="s">
        <v>321</v>
      </c>
      <c r="BW221" s="176" t="s">
        <v>322</v>
      </c>
      <c r="BX221" s="176" t="s">
        <v>323</v>
      </c>
      <c r="BY221" s="177" t="s">
        <v>324</v>
      </c>
      <c r="BZ221" s="177" t="s">
        <v>325</v>
      </c>
      <c r="CA221" s="177" t="s">
        <v>326</v>
      </c>
      <c r="CB221" s="177" t="s">
        <v>231</v>
      </c>
      <c r="CC221" s="177" t="s">
        <v>327</v>
      </c>
      <c r="CD221" s="177" t="s">
        <v>328</v>
      </c>
      <c r="CE221" s="177" t="s">
        <v>329</v>
      </c>
      <c r="CF221" s="177" t="s">
        <v>330</v>
      </c>
      <c r="CG221" s="177" t="s">
        <v>331</v>
      </c>
      <c r="CH221" s="177" t="s">
        <v>332</v>
      </c>
      <c r="CI221" s="177" t="s">
        <v>333</v>
      </c>
      <c r="CJ221" s="2209"/>
      <c r="CK221" s="2209"/>
      <c r="CL221" s="2209"/>
      <c r="CM221" s="2209"/>
      <c r="CN221" s="2209"/>
      <c r="CO221" s="2209"/>
      <c r="CP221" s="2209"/>
      <c r="CQ221" s="2209"/>
      <c r="CR221" s="2209"/>
      <c r="CS221" s="2209"/>
      <c r="CT221" s="2209"/>
      <c r="CU221" s="2209"/>
      <c r="CV221" s="2209"/>
      <c r="CW221" s="2209"/>
      <c r="CX221" s="2209"/>
      <c r="CY221" s="2209"/>
      <c r="CZ221" s="2209"/>
    </row>
    <row r="222" s="697" customFormat="true" ht="15" customHeight="true" x14ac:dyDescent="0.2">
      <c r="A222" s="2849" t="s">
        <v>36</v>
      </c>
      <c r="B222" s="2020" t="s">
        <v>15</v>
      </c>
      <c r="C222" s="1959">
        <v>9.1508871682965314</v>
      </c>
      <c r="D222" s="1960">
        <v>16.08014329189421</v>
      </c>
      <c r="E222" s="1960">
        <v>18.201865349733801</v>
      </c>
      <c r="F222" s="1960">
        <v>33.816425351531151</v>
      </c>
      <c r="G222" s="1961">
        <v>56.618447486198377</v>
      </c>
      <c r="H222" s="1962">
        <v>16.930445306753771</v>
      </c>
      <c r="I222" s="1960">
        <v>18.270138727195739</v>
      </c>
      <c r="J222" s="1960">
        <v>30.659512444297711</v>
      </c>
      <c r="K222" s="1960">
        <v>41.485656423227361</v>
      </c>
      <c r="L222" s="1963">
        <v>64.019959073427131</v>
      </c>
      <c r="M222" s="1964">
        <v>7.2338802393165871</v>
      </c>
      <c r="N222" s="1960">
        <v>6.9510917374159114</v>
      </c>
      <c r="O222" s="1960">
        <v>14.570336531860043</v>
      </c>
      <c r="P222" s="1960">
        <v>16.506752359678408</v>
      </c>
      <c r="Q222" s="1961">
        <v>21.068203293361485</v>
      </c>
      <c r="R222" s="1962">
        <v>5.8117659730211866</v>
      </c>
      <c r="S222" s="1960">
        <v>6.2430025825312701</v>
      </c>
      <c r="T222" s="1960">
        <v>7.8368245995558139</v>
      </c>
      <c r="U222" s="1960">
        <v>30.525591551803643</v>
      </c>
      <c r="V222" s="1960">
        <v>14.10945339890878</v>
      </c>
      <c r="W222" s="1960">
        <v>22.848099726658866</v>
      </c>
      <c r="X222" s="1960">
        <v>11.821437811503706</v>
      </c>
      <c r="Y222" s="1960">
        <v>3.564674737824622</v>
      </c>
      <c r="Z222" s="1960">
        <v>23.170072828336171</v>
      </c>
      <c r="AA222" s="1960">
        <v>17.422278981760709</v>
      </c>
      <c r="AB222" s="1960">
        <v>45.468577866333561</v>
      </c>
      <c r="AC222" s="1960">
        <v>36.960662602565172</v>
      </c>
      <c r="AD222" s="1960">
        <v>23.364698251152777</v>
      </c>
      <c r="AE222" s="1960">
        <v>14.926116152968882</v>
      </c>
      <c r="AF222" s="1960">
        <v>55.613337700196496</v>
      </c>
      <c r="AG222" s="1960">
        <v>25.688733818653741</v>
      </c>
      <c r="AH222" s="1960">
        <v>21.975701871834126</v>
      </c>
      <c r="AI222" s="2363">
        <v>19.021750553577714</v>
      </c>
      <c r="AJ222" s="2371"/>
      <c r="AK222" s="2371"/>
      <c r="AL222" s="2371"/>
      <c r="AM222" s="2371"/>
      <c r="AN222" s="2371"/>
      <c r="AO222" s="2371"/>
      <c r="AP222" s="2371"/>
      <c r="AQ222" s="2371"/>
      <c r="AR222" s="2371"/>
      <c r="AS222" s="2371"/>
      <c r="AT222" s="2371"/>
      <c r="AU222" s="2371"/>
      <c r="AV222" s="2371"/>
      <c r="AW222" s="2371"/>
      <c r="AX222" s="2371"/>
      <c r="AY222" s="2371"/>
      <c r="AZ222" s="698"/>
      <c r="BA222" s="2629" t="s">
        <v>36</v>
      </c>
      <c r="BB222" s="160" t="s">
        <v>15</v>
      </c>
      <c r="BC222" s="370">
        <v>1417.3261479999985</v>
      </c>
      <c r="BD222" s="374">
        <v>2468.4899679999999</v>
      </c>
      <c r="BE222" s="374">
        <v>2699.6597779999997</v>
      </c>
      <c r="BF222" s="374">
        <v>4952.0839450000021</v>
      </c>
      <c r="BG222" s="378">
        <v>8238.5947759999854</v>
      </c>
      <c r="BH222" s="382">
        <v>1660.5397859999994</v>
      </c>
      <c r="BI222" s="374">
        <v>1720.5427370000004</v>
      </c>
      <c r="BJ222" s="374">
        <v>2894.6482780000006</v>
      </c>
      <c r="BK222" s="374">
        <v>3931.3626259999996</v>
      </c>
      <c r="BL222" s="378">
        <v>5931.0303229999954</v>
      </c>
      <c r="BM222" s="382">
        <v>398.92357600000031</v>
      </c>
      <c r="BN222" s="374">
        <v>381.98015299999997</v>
      </c>
      <c r="BO222" s="374">
        <v>800.42830699999968</v>
      </c>
      <c r="BP222" s="374">
        <v>909.99347399999976</v>
      </c>
      <c r="BQ222" s="378">
        <v>1146.7053549999994</v>
      </c>
      <c r="BR222" s="382">
        <v>53.865246999999982</v>
      </c>
      <c r="BS222" s="374">
        <v>405.24897299999992</v>
      </c>
      <c r="BT222" s="374">
        <v>287.04942800000003</v>
      </c>
      <c r="BU222" s="374">
        <v>524.67265999999995</v>
      </c>
      <c r="BV222" s="374">
        <v>187.24649200000002</v>
      </c>
      <c r="BW222" s="374">
        <v>246.239991</v>
      </c>
      <c r="BX222" s="374">
        <v>675.85340999999983</v>
      </c>
      <c r="BY222" s="386">
        <v>106.15526700000001</v>
      </c>
      <c r="BZ222" s="386">
        <v>1254.2879119999993</v>
      </c>
      <c r="CA222" s="386">
        <v>1168.8674859999994</v>
      </c>
      <c r="CB222" s="386">
        <v>10858.566453999987</v>
      </c>
      <c r="CC222" s="386">
        <v>774.23990400000037</v>
      </c>
      <c r="CD222" s="386">
        <v>308.88420599999995</v>
      </c>
      <c r="CE222" s="386">
        <v>435.22024800000003</v>
      </c>
      <c r="CF222" s="386">
        <v>996.67353900000046</v>
      </c>
      <c r="CG222" s="386">
        <v>252.03682999999995</v>
      </c>
      <c r="CH222" s="386">
        <v>944.43386300000031</v>
      </c>
      <c r="CI222" s="386">
        <v>296.61270500000018</v>
      </c>
      <c r="CJ222" s="2211"/>
      <c r="CK222" s="2211"/>
      <c r="CL222" s="2211"/>
      <c r="CM222" s="2211"/>
      <c r="CN222" s="2211"/>
      <c r="CO222" s="2211"/>
      <c r="CP222" s="2211"/>
      <c r="CQ222" s="2211"/>
      <c r="CR222" s="2211"/>
      <c r="CS222" s="2211"/>
      <c r="CT222" s="2211"/>
      <c r="CU222" s="2211"/>
      <c r="CV222" s="2211"/>
      <c r="CW222" s="2211"/>
      <c r="CX222" s="2211"/>
      <c r="CY222" s="2211"/>
      <c r="CZ222" s="2212"/>
    </row>
    <row r="223" s="697" customFormat="true" ht="15" customHeight="true" x14ac:dyDescent="0.2">
      <c r="A223" s="2850"/>
      <c r="B223" s="2021" t="s">
        <v>16</v>
      </c>
      <c r="C223" s="1965">
        <v>13.633764247282333</v>
      </c>
      <c r="D223" s="1966">
        <v>14.197495569825042</v>
      </c>
      <c r="E223" s="1966">
        <v>20.333247052608055</v>
      </c>
      <c r="F223" s="1966">
        <v>16.045910533031602</v>
      </c>
      <c r="G223" s="1967">
        <v>10.812606006982971</v>
      </c>
      <c r="H223" s="1968">
        <v>16.438757110081074</v>
      </c>
      <c r="I223" s="1966">
        <v>21.474799234979329</v>
      </c>
      <c r="J223" s="1966">
        <v>18.167008744035332</v>
      </c>
      <c r="K223" s="1966">
        <v>14.172740699789568</v>
      </c>
      <c r="L223" s="1969">
        <v>8.2865243287657417</v>
      </c>
      <c r="M223" s="1970">
        <v>14.871061499255511</v>
      </c>
      <c r="N223" s="1966">
        <v>13.583236112017511</v>
      </c>
      <c r="O223" s="1966">
        <v>12.280328953681712</v>
      </c>
      <c r="P223" s="1966">
        <v>13.670090575245869</v>
      </c>
      <c r="Q223" s="1967">
        <v>14.232768693717565</v>
      </c>
      <c r="R223" s="1968">
        <v>3.230978348478164</v>
      </c>
      <c r="S223" s="1966">
        <v>11.112701131599264</v>
      </c>
      <c r="T223" s="1966">
        <v>15.919964731821972</v>
      </c>
      <c r="U223" s="1966">
        <v>0.77238070487436972</v>
      </c>
      <c r="V223" s="1966">
        <v>10.200138219322398</v>
      </c>
      <c r="W223" s="1966">
        <v>30.873939224807735</v>
      </c>
      <c r="X223" s="1966">
        <v>11.86166222617504</v>
      </c>
      <c r="Y223" s="1966">
        <v>27.730374065864822</v>
      </c>
      <c r="Z223" s="1966">
        <v>14.787521266994791</v>
      </c>
      <c r="AA223" s="1966">
        <v>21.387491544526686</v>
      </c>
      <c r="AB223" s="1966">
        <v>15.049827375652992</v>
      </c>
      <c r="AC223" s="1966">
        <v>2.6975880239754435</v>
      </c>
      <c r="AD223" s="1966">
        <v>9.9406884454837154</v>
      </c>
      <c r="AE223" s="1966">
        <v>17.145026919182982</v>
      </c>
      <c r="AF223" s="1966">
        <v>15.158662628492896</v>
      </c>
      <c r="AG223" s="1966">
        <v>21.441204303477608</v>
      </c>
      <c r="AH223" s="1966">
        <v>11.136514986510242</v>
      </c>
      <c r="AI223" s="2364">
        <v>27.72162606783774</v>
      </c>
      <c r="AJ223" s="2371"/>
      <c r="AK223" s="2371"/>
      <c r="AL223" s="2371"/>
      <c r="AM223" s="2371"/>
      <c r="AN223" s="2371"/>
      <c r="AO223" s="2371"/>
      <c r="AP223" s="2371"/>
      <c r="AQ223" s="2371"/>
      <c r="AR223" s="2371"/>
      <c r="AS223" s="2371"/>
      <c r="AT223" s="2371"/>
      <c r="AU223" s="2371"/>
      <c r="AV223" s="2371"/>
      <c r="AW223" s="2371"/>
      <c r="AX223" s="2371"/>
      <c r="AY223" s="2371"/>
      <c r="AZ223" s="698"/>
      <c r="BA223" s="2630"/>
      <c r="BB223" s="161" t="s">
        <v>16</v>
      </c>
      <c r="BC223" s="371">
        <v>2111.6521499999985</v>
      </c>
      <c r="BD223" s="375">
        <v>2179.4815350000008</v>
      </c>
      <c r="BE223" s="375">
        <v>3015.7815240000009</v>
      </c>
      <c r="BF223" s="375">
        <v>2349.766278000001</v>
      </c>
      <c r="BG223" s="379">
        <v>1573.3507950000001</v>
      </c>
      <c r="BH223" s="383">
        <v>1612.3149579999995</v>
      </c>
      <c r="BI223" s="375">
        <v>2022.3332949999995</v>
      </c>
      <c r="BJ223" s="375">
        <v>1715.1968960000008</v>
      </c>
      <c r="BK223" s="375">
        <v>1343.0710249999995</v>
      </c>
      <c r="BL223" s="379">
        <v>767.69226000000026</v>
      </c>
      <c r="BM223" s="383">
        <v>820.08781399999975</v>
      </c>
      <c r="BN223" s="375">
        <v>746.43333799999937</v>
      </c>
      <c r="BO223" s="375">
        <v>674.62566100000015</v>
      </c>
      <c r="BP223" s="375">
        <v>753.61239699999953</v>
      </c>
      <c r="BQ223" s="379">
        <v>774.66463799999985</v>
      </c>
      <c r="BR223" s="383">
        <v>29.945708</v>
      </c>
      <c r="BS223" s="375">
        <v>721.35333299999991</v>
      </c>
      <c r="BT223" s="375">
        <v>583.12097099999983</v>
      </c>
      <c r="BU223" s="375">
        <v>13.275649</v>
      </c>
      <c r="BV223" s="375">
        <v>135.36598800000002</v>
      </c>
      <c r="BW223" s="375">
        <v>332.73657799999984</v>
      </c>
      <c r="BX223" s="375">
        <v>678.15311400000053</v>
      </c>
      <c r="BY223" s="387">
        <v>825.80473099999961</v>
      </c>
      <c r="BZ223" s="387">
        <v>800.507159</v>
      </c>
      <c r="CA223" s="387">
        <v>1434.8951420000001</v>
      </c>
      <c r="CB223" s="387">
        <v>3594.1205630000027</v>
      </c>
      <c r="CC223" s="387">
        <v>56.508194000000003</v>
      </c>
      <c r="CD223" s="387">
        <v>131.41713299999998</v>
      </c>
      <c r="CE223" s="387">
        <v>499.91992500000009</v>
      </c>
      <c r="CF223" s="387">
        <v>271.665729</v>
      </c>
      <c r="CG223" s="387">
        <v>210.3635469999999</v>
      </c>
      <c r="CH223" s="387">
        <v>478.60595899999987</v>
      </c>
      <c r="CI223" s="387">
        <v>432.27285899999998</v>
      </c>
      <c r="CJ223" s="2214"/>
      <c r="CK223" s="2214"/>
      <c r="CL223" s="2214"/>
      <c r="CM223" s="2214"/>
      <c r="CN223" s="2214"/>
      <c r="CO223" s="2214"/>
      <c r="CP223" s="2214"/>
      <c r="CQ223" s="2214"/>
      <c r="CR223" s="2214"/>
      <c r="CS223" s="2214"/>
      <c r="CT223" s="2214"/>
      <c r="CU223" s="2214"/>
      <c r="CV223" s="2214"/>
      <c r="CW223" s="2214"/>
      <c r="CX223" s="2214"/>
      <c r="CY223" s="2214"/>
      <c r="CZ223" s="2215"/>
    </row>
    <row r="224" s="697" customFormat="true" ht="15" customHeight="true" x14ac:dyDescent="0.2">
      <c r="A224" s="2851"/>
      <c r="B224" s="2022" t="s">
        <v>20</v>
      </c>
      <c r="C224" s="1965">
        <v>77.215348584421079</v>
      </c>
      <c r="D224" s="1966">
        <v>69.72236113828086</v>
      </c>
      <c r="E224" s="1966">
        <v>61.464887597657778</v>
      </c>
      <c r="F224" s="1966">
        <v>50.13766411543741</v>
      </c>
      <c r="G224" s="1967">
        <v>32.568946506818698</v>
      </c>
      <c r="H224" s="1968">
        <v>66.630797583164949</v>
      </c>
      <c r="I224" s="1966">
        <v>60.255062037824828</v>
      </c>
      <c r="J224" s="1966">
        <v>51.173478811666925</v>
      </c>
      <c r="K224" s="1966">
        <v>44.341602876982996</v>
      </c>
      <c r="L224" s="1969">
        <v>27.693516597807317</v>
      </c>
      <c r="M224" s="1970">
        <v>77.895058261427906</v>
      </c>
      <c r="N224" s="1966">
        <v>79.465672150566547</v>
      </c>
      <c r="O224" s="1966">
        <v>73.149334514458161</v>
      </c>
      <c r="P224" s="1966">
        <v>69.823157065075819</v>
      </c>
      <c r="Q224" s="1967">
        <v>64.699028012921048</v>
      </c>
      <c r="R224" s="1968">
        <v>90.957255678500587</v>
      </c>
      <c r="S224" s="1966">
        <v>82.644296285869459</v>
      </c>
      <c r="T224" s="1966">
        <v>76.243210668622325</v>
      </c>
      <c r="U224" s="1966">
        <v>68.702027743321949</v>
      </c>
      <c r="V224" s="1966">
        <v>75.69040838176862</v>
      </c>
      <c r="W224" s="1966">
        <v>46.27796104853315</v>
      </c>
      <c r="X224" s="1966">
        <v>76.316899962321301</v>
      </c>
      <c r="Y224" s="1966">
        <v>68.704951196310475</v>
      </c>
      <c r="Z224" s="1966">
        <v>62.042405904669252</v>
      </c>
      <c r="AA224" s="1966">
        <v>61.190229473712712</v>
      </c>
      <c r="AB224" s="1966">
        <v>39.481594758013664</v>
      </c>
      <c r="AC224" s="1966">
        <v>60.341749373459429</v>
      </c>
      <c r="AD224" s="1966">
        <v>66.694613303363525</v>
      </c>
      <c r="AE224" s="1966">
        <v>67.928856927847903</v>
      </c>
      <c r="AF224" s="1966">
        <v>29.227999671310734</v>
      </c>
      <c r="AG224" s="1966">
        <v>52.870061877868643</v>
      </c>
      <c r="AH224" s="1966">
        <v>66.887783141655405</v>
      </c>
      <c r="AI224" s="2364">
        <v>53.256623378584656</v>
      </c>
      <c r="AJ224" s="2371"/>
      <c r="AK224" s="2371"/>
      <c r="AL224" s="2371"/>
      <c r="AM224" s="2371"/>
      <c r="AN224" s="2371"/>
      <c r="AO224" s="2371"/>
      <c r="AP224" s="2371"/>
      <c r="AQ224" s="2371"/>
      <c r="AR224" s="2371"/>
      <c r="AS224" s="2371"/>
      <c r="AT224" s="2371"/>
      <c r="AU224" s="2371"/>
      <c r="AV224" s="2371"/>
      <c r="AW224" s="2371"/>
      <c r="AX224" s="2371"/>
      <c r="AY224" s="2371"/>
      <c r="AZ224" s="698"/>
      <c r="BA224" s="2630"/>
      <c r="BB224" s="161" t="s">
        <v>20</v>
      </c>
      <c r="BC224" s="371">
        <v>11959.423230000022</v>
      </c>
      <c r="BD224" s="375">
        <v>10703.197470999979</v>
      </c>
      <c r="BE224" s="375">
        <v>9116.3340469999966</v>
      </c>
      <c r="BF224" s="375">
        <v>7342.1693430000105</v>
      </c>
      <c r="BG224" s="379">
        <v>4739.1329940000078</v>
      </c>
      <c r="BH224" s="383">
        <v>6535.1553580000082</v>
      </c>
      <c r="BI224" s="375">
        <v>5674.3635560000121</v>
      </c>
      <c r="BJ224" s="375">
        <v>4831.4278510000049</v>
      </c>
      <c r="BK224" s="375">
        <v>4202.0046290000018</v>
      </c>
      <c r="BL224" s="379">
        <v>2565.6231130000024</v>
      </c>
      <c r="BM224" s="383">
        <v>4295.6441310000027</v>
      </c>
      <c r="BN224" s="375">
        <v>4366.8405990000001</v>
      </c>
      <c r="BO224" s="375">
        <v>4018.4931799999972</v>
      </c>
      <c r="BP224" s="375">
        <v>3849.2500450000007</v>
      </c>
      <c r="BQ224" s="379">
        <v>3521.454622999996</v>
      </c>
      <c r="BR224" s="383">
        <v>843.02001600000165</v>
      </c>
      <c r="BS224" s="375">
        <v>5364.6487810000117</v>
      </c>
      <c r="BT224" s="375">
        <v>2792.6578850000033</v>
      </c>
      <c r="BU224" s="375">
        <v>1180.8477350000016</v>
      </c>
      <c r="BV224" s="375">
        <v>1004.4870659999975</v>
      </c>
      <c r="BW224" s="375">
        <v>498.7497799999993</v>
      </c>
      <c r="BX224" s="375">
        <v>4363.1779739999974</v>
      </c>
      <c r="BY224" s="387">
        <v>2046.0190550000007</v>
      </c>
      <c r="BZ224" s="387">
        <v>3358.6014309999978</v>
      </c>
      <c r="CA224" s="387">
        <v>4105.2763400000067</v>
      </c>
      <c r="CB224" s="387">
        <v>9428.7866590000085</v>
      </c>
      <c r="CC224" s="387">
        <v>1264.0192829999989</v>
      </c>
      <c r="CD224" s="387">
        <v>881.71105200000011</v>
      </c>
      <c r="CE224" s="387">
        <v>1980.690331999999</v>
      </c>
      <c r="CF224" s="387">
        <v>523.8091270000001</v>
      </c>
      <c r="CG224" s="387">
        <v>518.71777300000008</v>
      </c>
      <c r="CH224" s="387">
        <v>2874.5879330000007</v>
      </c>
      <c r="CI224" s="387">
        <v>830.44886300000053</v>
      </c>
      <c r="CJ224" s="2214"/>
      <c r="CK224" s="2214"/>
      <c r="CL224" s="2214"/>
      <c r="CM224" s="2214"/>
      <c r="CN224" s="2214"/>
      <c r="CO224" s="2214"/>
      <c r="CP224" s="2214"/>
      <c r="CQ224" s="2214"/>
      <c r="CR224" s="2214"/>
      <c r="CS224" s="2214"/>
      <c r="CT224" s="2214"/>
      <c r="CU224" s="2214"/>
      <c r="CV224" s="2214"/>
      <c r="CW224" s="2214"/>
      <c r="CX224" s="2214"/>
      <c r="CY224" s="2214"/>
      <c r="CZ224" s="2215"/>
    </row>
    <row r="225" s="697" customFormat="true" ht="15" customHeight="true" x14ac:dyDescent="0.2">
      <c r="A225" s="2859" t="s">
        <v>358</v>
      </c>
      <c r="B225" s="2023" t="s">
        <v>359</v>
      </c>
      <c r="C225" s="1965">
        <v>22.456735224679953</v>
      </c>
      <c r="D225" s="1966">
        <v>29.613620079655412</v>
      </c>
      <c r="E225" s="1966">
        <v>36.388509505361789</v>
      </c>
      <c r="F225" s="1966">
        <v>46.488741698758773</v>
      </c>
      <c r="G225" s="1967">
        <v>62.468399527938111</v>
      </c>
      <c r="H225" s="1968">
        <v>32.325575876909198</v>
      </c>
      <c r="I225" s="1966">
        <v>36.966768657329744</v>
      </c>
      <c r="J225" s="1966">
        <v>45.465208380390919</v>
      </c>
      <c r="K225" s="1966">
        <v>52.179353472167513</v>
      </c>
      <c r="L225" s="1969">
        <v>66.162053649615601</v>
      </c>
      <c r="M225" s="1970">
        <v>21.845202882945859</v>
      </c>
      <c r="N225" s="1966">
        <v>20.21903551471334</v>
      </c>
      <c r="O225" s="1966">
        <v>26.42208205628863</v>
      </c>
      <c r="P225" s="1966">
        <v>29.796157520322737</v>
      </c>
      <c r="Q225" s="1967">
        <v>34.424512086643297</v>
      </c>
      <c r="R225" s="1968">
        <v>8.9384703361007194</v>
      </c>
      <c r="S225" s="1966">
        <v>17.275910636365644</v>
      </c>
      <c r="T225" s="1966">
        <v>22.94226269745317</v>
      </c>
      <c r="U225" s="1966">
        <v>30.98961405124151</v>
      </c>
      <c r="V225" s="1966">
        <v>23.214824199091453</v>
      </c>
      <c r="W225" s="1966">
        <v>52.774131867928872</v>
      </c>
      <c r="X225" s="1966">
        <v>23.019144352255537</v>
      </c>
      <c r="Y225" s="1966">
        <v>30.84659444112226</v>
      </c>
      <c r="Z225" s="1966">
        <v>37.306355406106356</v>
      </c>
      <c r="AA225" s="1966">
        <v>37.392377372121935</v>
      </c>
      <c r="AB225" s="1966">
        <v>55.026311030896402</v>
      </c>
      <c r="AC225" s="1966">
        <v>38.318485278741619</v>
      </c>
      <c r="AD225" s="1966">
        <v>32.675366695924154</v>
      </c>
      <c r="AE225" s="1966">
        <v>29.542974642329057</v>
      </c>
      <c r="AF225" s="1966">
        <v>70.002580560847392</v>
      </c>
      <c r="AG225" s="1966">
        <v>46.36365967579485</v>
      </c>
      <c r="AH225" s="1966">
        <v>32.767604227580186</v>
      </c>
      <c r="AI225" s="2364">
        <v>46.030353582138318</v>
      </c>
      <c r="AJ225" s="2371"/>
      <c r="AK225" s="2371"/>
      <c r="AL225" s="2371"/>
      <c r="AM225" s="2371"/>
      <c r="AN225" s="2371"/>
      <c r="AO225" s="2371"/>
      <c r="AP225" s="2371"/>
      <c r="AQ225" s="2371"/>
      <c r="AR225" s="2371"/>
      <c r="AS225" s="2371"/>
      <c r="AT225" s="2371"/>
      <c r="AU225" s="2371"/>
      <c r="AV225" s="2371"/>
      <c r="AW225" s="2371"/>
      <c r="AX225" s="2371"/>
      <c r="AY225" s="2371"/>
      <c r="AZ225" s="698"/>
      <c r="BA225" s="2630" t="s">
        <v>69</v>
      </c>
      <c r="BB225" s="161" t="s">
        <v>70</v>
      </c>
      <c r="BC225" s="1210" t="s">
        <v>35</v>
      </c>
      <c r="BD225" s="1230" t="s">
        <v>35</v>
      </c>
      <c r="BE225" s="1230" t="s">
        <v>35</v>
      </c>
      <c r="BF225" s="1230" t="s">
        <v>35</v>
      </c>
      <c r="BG225" s="1251" t="s">
        <v>35</v>
      </c>
      <c r="BH225" s="1272" t="s">
        <v>35</v>
      </c>
      <c r="BI225" s="1230" t="s">
        <v>35</v>
      </c>
      <c r="BJ225" s="1230" t="s">
        <v>35</v>
      </c>
      <c r="BK225" s="1230" t="s">
        <v>35</v>
      </c>
      <c r="BL225" s="1251" t="s">
        <v>35</v>
      </c>
      <c r="BM225" s="1272" t="s">
        <v>35</v>
      </c>
      <c r="BN225" s="1230" t="s">
        <v>35</v>
      </c>
      <c r="BO225" s="1230" t="s">
        <v>35</v>
      </c>
      <c r="BP225" s="1230" t="s">
        <v>35</v>
      </c>
      <c r="BQ225" s="1251" t="s">
        <v>35</v>
      </c>
      <c r="BR225" s="1272" t="s">
        <v>35</v>
      </c>
      <c r="BS225" s="1230" t="s">
        <v>35</v>
      </c>
      <c r="BT225" s="1230" t="s">
        <v>35</v>
      </c>
      <c r="BU225" s="1230" t="s">
        <v>35</v>
      </c>
      <c r="BV225" s="1230" t="s">
        <v>35</v>
      </c>
      <c r="BW225" s="1230" t="s">
        <v>35</v>
      </c>
      <c r="BX225" s="1230" t="s">
        <v>35</v>
      </c>
      <c r="BY225" s="1289" t="s">
        <v>35</v>
      </c>
      <c r="BZ225" s="1289" t="s">
        <v>35</v>
      </c>
      <c r="CA225" s="1289" t="s">
        <v>35</v>
      </c>
      <c r="CB225" s="1289" t="s">
        <v>35</v>
      </c>
      <c r="CC225" s="1289" t="s">
        <v>35</v>
      </c>
      <c r="CD225" s="1289" t="s">
        <v>35</v>
      </c>
      <c r="CE225" s="1289" t="s">
        <v>35</v>
      </c>
      <c r="CF225" s="1289" t="s">
        <v>35</v>
      </c>
      <c r="CG225" s="1289" t="s">
        <v>35</v>
      </c>
      <c r="CH225" s="1289" t="s">
        <v>35</v>
      </c>
      <c r="CI225" s="1289" t="s">
        <v>35</v>
      </c>
      <c r="CJ225" s="2215"/>
      <c r="CK225" s="2215"/>
      <c r="CL225" s="2215"/>
      <c r="CM225" s="2215"/>
      <c r="CN225" s="2215"/>
      <c r="CO225" s="2215"/>
      <c r="CP225" s="2215"/>
      <c r="CQ225" s="2215"/>
      <c r="CR225" s="2215"/>
      <c r="CS225" s="2215"/>
      <c r="CT225" s="2215"/>
      <c r="CU225" s="2215"/>
      <c r="CV225" s="2215"/>
      <c r="CW225" s="2215"/>
      <c r="CX225" s="2215"/>
      <c r="CY225" s="2215"/>
      <c r="CZ225" s="2215"/>
    </row>
    <row r="226" s="697" customFormat="true" ht="15" customHeight="true" x14ac:dyDescent="0.2">
      <c r="A226" s="2850"/>
      <c r="B226" s="2021" t="s">
        <v>360</v>
      </c>
      <c r="C226" s="1965">
        <v>71.584240683589002</v>
      </c>
      <c r="D226" s="1966">
        <v>62.429112592280255</v>
      </c>
      <c r="E226" s="1966">
        <v>52.67542166898123</v>
      </c>
      <c r="F226" s="1966">
        <v>44.115237281718592</v>
      </c>
      <c r="G226" s="1967">
        <v>28.668173224668276</v>
      </c>
      <c r="H226" s="1968">
        <v>58.216507119787451</v>
      </c>
      <c r="I226" s="1966">
        <v>51.55741482548941</v>
      </c>
      <c r="J226" s="1966">
        <v>44.833479702129445</v>
      </c>
      <c r="K226" s="1966">
        <v>39.518842831488008</v>
      </c>
      <c r="L226" s="1969">
        <v>23.819670818554293</v>
      </c>
      <c r="M226" s="1970">
        <v>73.925735242562368</v>
      </c>
      <c r="N226" s="1966">
        <v>73.350959425771705</v>
      </c>
      <c r="O226" s="1966">
        <v>65.095458466045997</v>
      </c>
      <c r="P226" s="1966">
        <v>64.321233490857708</v>
      </c>
      <c r="Q226" s="1967">
        <v>58.094058287303127</v>
      </c>
      <c r="R226" s="1968">
        <v>86.347791936947814</v>
      </c>
      <c r="S226" s="1966">
        <v>71.84002496865422</v>
      </c>
      <c r="T226" s="1966">
        <v>56.019872631197664</v>
      </c>
      <c r="U226" s="1966">
        <v>68.025152135821202</v>
      </c>
      <c r="V226" s="1966">
        <v>71.122236092187023</v>
      </c>
      <c r="W226" s="1966">
        <v>44.712544774703957</v>
      </c>
      <c r="X226" s="1966">
        <v>63.829594040986159</v>
      </c>
      <c r="Y226" s="1966">
        <v>66.750901883827311</v>
      </c>
      <c r="Z226" s="1966">
        <v>60.362942241666985</v>
      </c>
      <c r="AA226" s="1966">
        <v>58.621157338217479</v>
      </c>
      <c r="AB226" s="1966">
        <v>35.726344307995362</v>
      </c>
      <c r="AC226" s="1966">
        <v>57.947078984727462</v>
      </c>
      <c r="AD226" s="1966">
        <v>65.149724839258468</v>
      </c>
      <c r="AE226" s="1966">
        <v>55.168393674843522</v>
      </c>
      <c r="AF226" s="1966">
        <v>27.183300112839721</v>
      </c>
      <c r="AG226" s="1966">
        <v>51.693230102550082</v>
      </c>
      <c r="AH226" s="1966">
        <v>54.028318261079512</v>
      </c>
      <c r="AI226" s="2364">
        <v>42.803494442818511</v>
      </c>
      <c r="AJ226" s="2371"/>
      <c r="AK226" s="2371"/>
      <c r="AL226" s="2371"/>
      <c r="AM226" s="2371"/>
      <c r="AN226" s="2371"/>
      <c r="AO226" s="2371"/>
      <c r="AP226" s="2371"/>
      <c r="AQ226" s="2371"/>
      <c r="AR226" s="2371"/>
      <c r="AS226" s="2371"/>
      <c r="AT226" s="2371"/>
      <c r="AU226" s="2371"/>
      <c r="AV226" s="2371"/>
      <c r="AW226" s="2371"/>
      <c r="AX226" s="2371"/>
      <c r="AY226" s="2371"/>
      <c r="AZ226" s="698"/>
      <c r="BA226" s="2630"/>
      <c r="BB226" s="161" t="s">
        <v>71</v>
      </c>
      <c r="BC226" s="1210" t="s">
        <v>35</v>
      </c>
      <c r="BD226" s="1230" t="s">
        <v>35</v>
      </c>
      <c r="BE226" s="1230" t="s">
        <v>35</v>
      </c>
      <c r="BF226" s="1230" t="s">
        <v>35</v>
      </c>
      <c r="BG226" s="1251" t="s">
        <v>35</v>
      </c>
      <c r="BH226" s="1272" t="s">
        <v>35</v>
      </c>
      <c r="BI226" s="1230" t="s">
        <v>35</v>
      </c>
      <c r="BJ226" s="1230" t="s">
        <v>35</v>
      </c>
      <c r="BK226" s="1230" t="s">
        <v>35</v>
      </c>
      <c r="BL226" s="1251" t="s">
        <v>35</v>
      </c>
      <c r="BM226" s="1272" t="s">
        <v>35</v>
      </c>
      <c r="BN226" s="1230" t="s">
        <v>35</v>
      </c>
      <c r="BO226" s="1230" t="s">
        <v>35</v>
      </c>
      <c r="BP226" s="1230" t="s">
        <v>35</v>
      </c>
      <c r="BQ226" s="1251" t="s">
        <v>35</v>
      </c>
      <c r="BR226" s="1272" t="s">
        <v>35</v>
      </c>
      <c r="BS226" s="1230" t="s">
        <v>35</v>
      </c>
      <c r="BT226" s="1230" t="s">
        <v>35</v>
      </c>
      <c r="BU226" s="1230" t="s">
        <v>35</v>
      </c>
      <c r="BV226" s="1230" t="s">
        <v>35</v>
      </c>
      <c r="BW226" s="1230" t="s">
        <v>35</v>
      </c>
      <c r="BX226" s="1230" t="s">
        <v>35</v>
      </c>
      <c r="BY226" s="1289" t="s">
        <v>35</v>
      </c>
      <c r="BZ226" s="1289" t="s">
        <v>35</v>
      </c>
      <c r="CA226" s="1289" t="s">
        <v>35</v>
      </c>
      <c r="CB226" s="1289" t="s">
        <v>35</v>
      </c>
      <c r="CC226" s="1289" t="s">
        <v>35</v>
      </c>
      <c r="CD226" s="1289" t="s">
        <v>35</v>
      </c>
      <c r="CE226" s="1289" t="s">
        <v>35</v>
      </c>
      <c r="CF226" s="1289" t="s">
        <v>35</v>
      </c>
      <c r="CG226" s="1289" t="s">
        <v>35</v>
      </c>
      <c r="CH226" s="1289" t="s">
        <v>35</v>
      </c>
      <c r="CI226" s="1289" t="s">
        <v>35</v>
      </c>
      <c r="CJ226" s="2215"/>
      <c r="CK226" s="2215"/>
      <c r="CL226" s="2215"/>
      <c r="CM226" s="2215"/>
      <c r="CN226" s="2215"/>
      <c r="CO226" s="2215"/>
      <c r="CP226" s="2215"/>
      <c r="CQ226" s="2215"/>
      <c r="CR226" s="2215"/>
      <c r="CS226" s="2215"/>
      <c r="CT226" s="2215"/>
      <c r="CU226" s="2215"/>
      <c r="CV226" s="2215"/>
      <c r="CW226" s="2215"/>
      <c r="CX226" s="2215"/>
      <c r="CY226" s="2215"/>
      <c r="CZ226" s="2215"/>
    </row>
    <row r="227" s="697" customFormat="true" ht="15" customHeight="true" x14ac:dyDescent="0.2">
      <c r="A227" s="2850"/>
      <c r="B227" s="2021" t="s">
        <v>361</v>
      </c>
      <c r="C227" s="1965">
        <v>1.4391977516703771</v>
      </c>
      <c r="D227" s="1966">
        <v>2.1930996174980044</v>
      </c>
      <c r="E227" s="1966">
        <v>5.5705115754369592</v>
      </c>
      <c r="F227" s="1966">
        <v>6.7658165746873511</v>
      </c>
      <c r="G227" s="1967">
        <v>7.3595972599552448</v>
      </c>
      <c r="H227" s="1968">
        <v>3.1275141877503319</v>
      </c>
      <c r="I227" s="1966">
        <v>6.9899953234026855</v>
      </c>
      <c r="J227" s="1966">
        <v>6.8841947493596498</v>
      </c>
      <c r="K227" s="1966">
        <v>6.2507075853443217</v>
      </c>
      <c r="L227" s="1969">
        <v>8.4977576884770372</v>
      </c>
      <c r="M227" s="1970">
        <v>1.175026194133731</v>
      </c>
      <c r="N227" s="1966">
        <v>1.5354402492837218</v>
      </c>
      <c r="O227" s="1966">
        <v>1.5961743275372198</v>
      </c>
      <c r="P227" s="1966">
        <v>1.2615150478879162</v>
      </c>
      <c r="Q227" s="1967">
        <v>2.482820871778288</v>
      </c>
      <c r="R227" s="1968">
        <v>1.1531232299769383</v>
      </c>
      <c r="S227" s="1966">
        <v>0.45975132486227738</v>
      </c>
      <c r="T227" s="1966">
        <v>3.428605703249632</v>
      </c>
      <c r="U227" s="1966">
        <v>0.98523381293725776</v>
      </c>
      <c r="V227" s="1966">
        <v>4.5034381339365801</v>
      </c>
      <c r="W227" s="1966">
        <v>1.7644659473816771</v>
      </c>
      <c r="X227" s="1966">
        <v>2.8034998980998931</v>
      </c>
      <c r="Y227" s="1966">
        <v>1.4329882192557377</v>
      </c>
      <c r="Z227" s="1966">
        <v>1.7157006515981135</v>
      </c>
      <c r="AA227" s="1966">
        <v>3.6521554622577548</v>
      </c>
      <c r="AB227" s="1966">
        <v>9.0750808603262119</v>
      </c>
      <c r="AC227" s="1966">
        <v>3.3782764661394196</v>
      </c>
      <c r="AD227" s="1966">
        <v>1.8916459564061701</v>
      </c>
      <c r="AE227" s="1966">
        <v>7.883000690480725</v>
      </c>
      <c r="AF227" s="1966">
        <v>1.0871810380778824</v>
      </c>
      <c r="AG227" s="1966">
        <v>1.6258846857613025</v>
      </c>
      <c r="AH227" s="1966">
        <v>1.0407416460167371</v>
      </c>
      <c r="AI227" s="2364">
        <v>1.5253990849912806</v>
      </c>
      <c r="AJ227" s="2371"/>
      <c r="AK227" s="2371"/>
      <c r="AL227" s="2371"/>
      <c r="AM227" s="2371"/>
      <c r="AN227" s="2371"/>
      <c r="AO227" s="2371"/>
      <c r="AP227" s="2371"/>
      <c r="AQ227" s="2371"/>
      <c r="AR227" s="2371"/>
      <c r="AS227" s="2371"/>
      <c r="AT227" s="2371"/>
      <c r="AU227" s="2371"/>
      <c r="AV227" s="2371"/>
      <c r="AW227" s="2371"/>
      <c r="AX227" s="2371"/>
      <c r="AY227" s="2371"/>
      <c r="AZ227" s="698"/>
      <c r="BA227" s="2630" t="s">
        <v>93</v>
      </c>
      <c r="BB227" s="161" t="s">
        <v>60</v>
      </c>
      <c r="BC227" s="1210" t="s">
        <v>35</v>
      </c>
      <c r="BD227" s="1230" t="s">
        <v>35</v>
      </c>
      <c r="BE227" s="1230" t="s">
        <v>35</v>
      </c>
      <c r="BF227" s="1230" t="s">
        <v>35</v>
      </c>
      <c r="BG227" s="1251" t="s">
        <v>35</v>
      </c>
      <c r="BH227" s="1272" t="s">
        <v>35</v>
      </c>
      <c r="BI227" s="1230" t="s">
        <v>35</v>
      </c>
      <c r="BJ227" s="1230" t="s">
        <v>35</v>
      </c>
      <c r="BK227" s="1230" t="s">
        <v>35</v>
      </c>
      <c r="BL227" s="1251" t="s">
        <v>35</v>
      </c>
      <c r="BM227" s="1272" t="s">
        <v>35</v>
      </c>
      <c r="BN227" s="1230" t="s">
        <v>35</v>
      </c>
      <c r="BO227" s="1230" t="s">
        <v>35</v>
      </c>
      <c r="BP227" s="1230" t="s">
        <v>35</v>
      </c>
      <c r="BQ227" s="1251" t="s">
        <v>35</v>
      </c>
      <c r="BR227" s="1272" t="s">
        <v>35</v>
      </c>
      <c r="BS227" s="1230" t="s">
        <v>35</v>
      </c>
      <c r="BT227" s="1230" t="s">
        <v>35</v>
      </c>
      <c r="BU227" s="1230" t="s">
        <v>35</v>
      </c>
      <c r="BV227" s="1230" t="s">
        <v>35</v>
      </c>
      <c r="BW227" s="1230" t="s">
        <v>35</v>
      </c>
      <c r="BX227" s="1230" t="s">
        <v>35</v>
      </c>
      <c r="BY227" s="1289" t="s">
        <v>35</v>
      </c>
      <c r="BZ227" s="1289" t="s">
        <v>35</v>
      </c>
      <c r="CA227" s="1289" t="s">
        <v>35</v>
      </c>
      <c r="CB227" s="1289" t="s">
        <v>35</v>
      </c>
      <c r="CC227" s="1289" t="s">
        <v>35</v>
      </c>
      <c r="CD227" s="1289" t="s">
        <v>35</v>
      </c>
      <c r="CE227" s="1289" t="s">
        <v>35</v>
      </c>
      <c r="CF227" s="1289" t="s">
        <v>35</v>
      </c>
      <c r="CG227" s="1289" t="s">
        <v>35</v>
      </c>
      <c r="CH227" s="1289" t="s">
        <v>35</v>
      </c>
      <c r="CI227" s="1289" t="s">
        <v>35</v>
      </c>
      <c r="CJ227" s="2215"/>
      <c r="CK227" s="2215"/>
      <c r="CL227" s="2215"/>
      <c r="CM227" s="2215"/>
      <c r="CN227" s="2215"/>
      <c r="CO227" s="2215"/>
      <c r="CP227" s="2215"/>
      <c r="CQ227" s="2215"/>
      <c r="CR227" s="2215"/>
      <c r="CS227" s="2215"/>
      <c r="CT227" s="2215"/>
      <c r="CU227" s="2215"/>
      <c r="CV227" s="2215"/>
      <c r="CW227" s="2215"/>
      <c r="CX227" s="2215"/>
      <c r="CY227" s="2215"/>
      <c r="CZ227" s="2215"/>
    </row>
    <row r="228" s="697" customFormat="true" ht="15" customHeight="true" x14ac:dyDescent="0.2">
      <c r="A228" s="2860"/>
      <c r="B228" s="2024" t="s">
        <v>362</v>
      </c>
      <c r="C228" s="1971">
        <v>4.5198263400605816</v>
      </c>
      <c r="D228" s="1972">
        <v>5.7641677105663023</v>
      </c>
      <c r="E228" s="1972">
        <v>5.3655572502197737</v>
      </c>
      <c r="F228" s="1972">
        <v>2.6302044448354684</v>
      </c>
      <c r="G228" s="1973">
        <v>1.5038299874382719</v>
      </c>
      <c r="H228" s="1974">
        <v>6.330402815552655</v>
      </c>
      <c r="I228" s="1972">
        <v>4.4858211937779915</v>
      </c>
      <c r="J228" s="1972">
        <v>2.8171171681200753</v>
      </c>
      <c r="K228" s="1972">
        <v>2.0510961110002208</v>
      </c>
      <c r="L228" s="1975">
        <v>1.520517843353159</v>
      </c>
      <c r="M228" s="1976">
        <v>3.0540356803579565</v>
      </c>
      <c r="N228" s="1972">
        <v>4.8945648102311079</v>
      </c>
      <c r="O228" s="1972">
        <v>6.886285150128141</v>
      </c>
      <c r="P228" s="1972">
        <v>4.6210939409317593</v>
      </c>
      <c r="Q228" s="1973">
        <v>4.9986087542754634</v>
      </c>
      <c r="R228" s="1974">
        <v>3.5606144969744227</v>
      </c>
      <c r="S228" s="1972">
        <v>10.424313070117856</v>
      </c>
      <c r="T228" s="1972">
        <v>17.609258968099471</v>
      </c>
      <c r="U228" s="1972">
        <v>0</v>
      </c>
      <c r="V228" s="1972">
        <v>1.1595015747846082</v>
      </c>
      <c r="W228" s="1972">
        <v>0.74885740998526817</v>
      </c>
      <c r="X228" s="1972">
        <v>10.347761708658441</v>
      </c>
      <c r="Y228" s="1972">
        <v>0.96951545579464127</v>
      </c>
      <c r="Z228" s="1972">
        <v>0.61500170062867121</v>
      </c>
      <c r="AA228" s="1972">
        <v>0.33430982740298559</v>
      </c>
      <c r="AB228" s="1972">
        <v>0.17226380078232542</v>
      </c>
      <c r="AC228" s="1972">
        <v>0.35615927039156592</v>
      </c>
      <c r="AD228" s="1972">
        <v>0.28326250841125622</v>
      </c>
      <c r="AE228" s="1972">
        <v>7.4056309923464587</v>
      </c>
      <c r="AF228" s="1972">
        <v>1.7269382882350521</v>
      </c>
      <c r="AG228" s="1972">
        <v>0.3172255358937579</v>
      </c>
      <c r="AH228" s="1972">
        <v>12.163335865323226</v>
      </c>
      <c r="AI228" s="2365">
        <v>9.6407528900519051</v>
      </c>
      <c r="AJ228" s="2371"/>
      <c r="AK228" s="2371"/>
      <c r="AL228" s="2371"/>
      <c r="AM228" s="2371"/>
      <c r="AN228" s="2371"/>
      <c r="AO228" s="2371"/>
      <c r="AP228" s="2371"/>
      <c r="AQ228" s="2371"/>
      <c r="AR228" s="2371"/>
      <c r="AS228" s="2371"/>
      <c r="AT228" s="2371"/>
      <c r="AU228" s="2371"/>
      <c r="AV228" s="2371"/>
      <c r="AW228" s="2371"/>
      <c r="AX228" s="2371"/>
      <c r="AY228" s="2371"/>
      <c r="AZ228" s="698"/>
      <c r="BA228" s="2630"/>
      <c r="BB228" s="161" t="s">
        <v>90</v>
      </c>
      <c r="BC228" s="1210" t="s">
        <v>35</v>
      </c>
      <c r="BD228" s="1230" t="s">
        <v>35</v>
      </c>
      <c r="BE228" s="1230" t="s">
        <v>35</v>
      </c>
      <c r="BF228" s="1230" t="s">
        <v>35</v>
      </c>
      <c r="BG228" s="1251" t="s">
        <v>35</v>
      </c>
      <c r="BH228" s="1272" t="s">
        <v>35</v>
      </c>
      <c r="BI228" s="1230" t="s">
        <v>35</v>
      </c>
      <c r="BJ228" s="1230" t="s">
        <v>35</v>
      </c>
      <c r="BK228" s="1230" t="s">
        <v>35</v>
      </c>
      <c r="BL228" s="1251" t="s">
        <v>35</v>
      </c>
      <c r="BM228" s="1272" t="s">
        <v>35</v>
      </c>
      <c r="BN228" s="1230" t="s">
        <v>35</v>
      </c>
      <c r="BO228" s="1230" t="s">
        <v>35</v>
      </c>
      <c r="BP228" s="1230" t="s">
        <v>35</v>
      </c>
      <c r="BQ228" s="1251" t="s">
        <v>35</v>
      </c>
      <c r="BR228" s="1272" t="s">
        <v>35</v>
      </c>
      <c r="BS228" s="1230" t="s">
        <v>35</v>
      </c>
      <c r="BT228" s="1230" t="s">
        <v>35</v>
      </c>
      <c r="BU228" s="1230" t="s">
        <v>35</v>
      </c>
      <c r="BV228" s="1230" t="s">
        <v>35</v>
      </c>
      <c r="BW228" s="1230" t="s">
        <v>35</v>
      </c>
      <c r="BX228" s="1230" t="s">
        <v>35</v>
      </c>
      <c r="BY228" s="1289" t="s">
        <v>35</v>
      </c>
      <c r="BZ228" s="1289" t="s">
        <v>35</v>
      </c>
      <c r="CA228" s="1289" t="s">
        <v>35</v>
      </c>
      <c r="CB228" s="1289" t="s">
        <v>35</v>
      </c>
      <c r="CC228" s="1289" t="s">
        <v>35</v>
      </c>
      <c r="CD228" s="1289" t="s">
        <v>35</v>
      </c>
      <c r="CE228" s="1289" t="s">
        <v>35</v>
      </c>
      <c r="CF228" s="1289" t="s">
        <v>35</v>
      </c>
      <c r="CG228" s="1289" t="s">
        <v>35</v>
      </c>
      <c r="CH228" s="1289" t="s">
        <v>35</v>
      </c>
      <c r="CI228" s="1289" t="s">
        <v>35</v>
      </c>
      <c r="CJ228" s="2215"/>
      <c r="CK228" s="2215"/>
      <c r="CL228" s="2215"/>
      <c r="CM228" s="2215"/>
      <c r="CN228" s="2215"/>
      <c r="CO228" s="2215"/>
      <c r="CP228" s="2215"/>
      <c r="CQ228" s="2215"/>
      <c r="CR228" s="2215"/>
      <c r="CS228" s="2215"/>
      <c r="CT228" s="2215"/>
      <c r="CU228" s="2215"/>
      <c r="CV228" s="2215"/>
      <c r="CW228" s="2215"/>
      <c r="CX228" s="2215"/>
      <c r="CY228" s="2215"/>
      <c r="CZ228" s="2215"/>
    </row>
    <row r="229" s="697" customFormat="true" ht="15" customHeight="true" x14ac:dyDescent="0.2">
      <c r="A229" s="1997"/>
      <c r="B229" s="1841"/>
      <c r="C229" s="1928"/>
      <c r="D229" s="1854"/>
      <c r="E229" s="1854"/>
      <c r="F229" s="1854"/>
      <c r="G229" s="1855"/>
      <c r="H229" s="1929"/>
      <c r="I229" s="1854"/>
      <c r="J229" s="1854"/>
      <c r="K229" s="1854"/>
      <c r="L229" s="1930"/>
      <c r="M229" s="1928"/>
      <c r="N229" s="1854"/>
      <c r="O229" s="1854"/>
      <c r="P229" s="1854"/>
      <c r="Q229" s="1855"/>
      <c r="R229" s="1929"/>
      <c r="S229" s="1854"/>
      <c r="T229" s="1854"/>
      <c r="U229" s="1854"/>
      <c r="V229" s="1854"/>
      <c r="W229" s="1854"/>
      <c r="X229" s="1854"/>
      <c r="Y229" s="1854"/>
      <c r="Z229" s="1854"/>
      <c r="AA229" s="1854"/>
      <c r="AB229" s="1854"/>
      <c r="AC229" s="1854"/>
      <c r="AD229" s="1854"/>
      <c r="AE229" s="1854"/>
      <c r="AF229" s="1854"/>
      <c r="AG229" s="1854"/>
      <c r="AH229" s="1854"/>
      <c r="AI229" s="1930"/>
      <c r="AJ229" s="2371"/>
      <c r="AK229" s="2371"/>
      <c r="AL229" s="2371"/>
      <c r="AM229" s="2371"/>
      <c r="AN229" s="2371"/>
      <c r="AO229" s="2371"/>
      <c r="AP229" s="2371"/>
      <c r="AQ229" s="2371"/>
      <c r="AR229" s="2371"/>
      <c r="AS229" s="2371"/>
      <c r="AT229" s="2371"/>
      <c r="AU229" s="2371"/>
      <c r="AV229" s="2371"/>
      <c r="AW229" s="2371"/>
      <c r="AX229" s="2371"/>
      <c r="AY229" s="2371"/>
      <c r="AZ229" s="698"/>
      <c r="BA229" s="2630"/>
      <c r="BB229" s="161" t="s">
        <v>91</v>
      </c>
      <c r="BC229" s="1210" t="s">
        <v>35</v>
      </c>
      <c r="BD229" s="1230" t="s">
        <v>35</v>
      </c>
      <c r="BE229" s="1230" t="s">
        <v>35</v>
      </c>
      <c r="BF229" s="1230" t="s">
        <v>35</v>
      </c>
      <c r="BG229" s="1251" t="s">
        <v>35</v>
      </c>
      <c r="BH229" s="1272" t="s">
        <v>35</v>
      </c>
      <c r="BI229" s="1230" t="s">
        <v>35</v>
      </c>
      <c r="BJ229" s="1230" t="s">
        <v>35</v>
      </c>
      <c r="BK229" s="1230" t="s">
        <v>35</v>
      </c>
      <c r="BL229" s="1251" t="s">
        <v>35</v>
      </c>
      <c r="BM229" s="1272" t="s">
        <v>35</v>
      </c>
      <c r="BN229" s="1230" t="s">
        <v>35</v>
      </c>
      <c r="BO229" s="1230" t="s">
        <v>35</v>
      </c>
      <c r="BP229" s="1230" t="s">
        <v>35</v>
      </c>
      <c r="BQ229" s="1251" t="s">
        <v>35</v>
      </c>
      <c r="BR229" s="1272" t="s">
        <v>35</v>
      </c>
      <c r="BS229" s="1230" t="s">
        <v>35</v>
      </c>
      <c r="BT229" s="1230" t="s">
        <v>35</v>
      </c>
      <c r="BU229" s="1230" t="s">
        <v>35</v>
      </c>
      <c r="BV229" s="1230" t="s">
        <v>35</v>
      </c>
      <c r="BW229" s="1230" t="s">
        <v>35</v>
      </c>
      <c r="BX229" s="1230" t="s">
        <v>35</v>
      </c>
      <c r="BY229" s="1289" t="s">
        <v>35</v>
      </c>
      <c r="BZ229" s="1289" t="s">
        <v>35</v>
      </c>
      <c r="CA229" s="1289" t="s">
        <v>35</v>
      </c>
      <c r="CB229" s="1289" t="s">
        <v>35</v>
      </c>
      <c r="CC229" s="1289" t="s">
        <v>35</v>
      </c>
      <c r="CD229" s="1289" t="s">
        <v>35</v>
      </c>
      <c r="CE229" s="1289" t="s">
        <v>35</v>
      </c>
      <c r="CF229" s="1289" t="s">
        <v>35</v>
      </c>
      <c r="CG229" s="1289" t="s">
        <v>35</v>
      </c>
      <c r="CH229" s="1289" t="s">
        <v>35</v>
      </c>
      <c r="CI229" s="1289" t="s">
        <v>35</v>
      </c>
      <c r="CJ229" s="2215"/>
      <c r="CK229" s="2215"/>
      <c r="CL229" s="2215"/>
      <c r="CM229" s="2215"/>
      <c r="CN229" s="2215"/>
      <c r="CO229" s="2215"/>
      <c r="CP229" s="2215"/>
      <c r="CQ229" s="2215"/>
      <c r="CR229" s="2215"/>
      <c r="CS229" s="2215"/>
      <c r="CT229" s="2215"/>
      <c r="CU229" s="2215"/>
      <c r="CV229" s="2215"/>
      <c r="CW229" s="2215"/>
      <c r="CX229" s="2215"/>
      <c r="CY229" s="2215"/>
      <c r="CZ229" s="2215"/>
    </row>
    <row r="230" s="697" customFormat="true" ht="15" customHeight="true" x14ac:dyDescent="0.2">
      <c r="A230" s="1834"/>
      <c r="B230" s="2025"/>
      <c r="C230" s="1789"/>
      <c r="D230" s="1790"/>
      <c r="E230" s="1790"/>
      <c r="F230" s="1790"/>
      <c r="G230" s="1824"/>
      <c r="H230" s="1815"/>
      <c r="I230" s="1790"/>
      <c r="J230" s="1790"/>
      <c r="K230" s="1790"/>
      <c r="L230" s="1795"/>
      <c r="M230" s="1805"/>
      <c r="N230" s="1790"/>
      <c r="O230" s="1790"/>
      <c r="P230" s="1790"/>
      <c r="Q230" s="1824"/>
      <c r="R230" s="1815"/>
      <c r="S230" s="1790"/>
      <c r="T230" s="1790"/>
      <c r="U230" s="1790"/>
      <c r="V230" s="1790"/>
      <c r="W230" s="1790"/>
      <c r="X230" s="1790"/>
      <c r="Y230" s="1790"/>
      <c r="Z230" s="1790"/>
      <c r="AA230" s="1790"/>
      <c r="AB230" s="1790"/>
      <c r="AC230" s="1790"/>
      <c r="AD230" s="1790"/>
      <c r="AE230" s="1790"/>
      <c r="AF230" s="1790"/>
      <c r="AG230" s="1790"/>
      <c r="AH230" s="1790"/>
      <c r="AI230" s="2366"/>
      <c r="AJ230" s="2371"/>
      <c r="AK230" s="2371"/>
      <c r="AL230" s="2371"/>
      <c r="AM230" s="2371"/>
      <c r="AN230" s="2371"/>
      <c r="AO230" s="2371"/>
      <c r="AP230" s="2371"/>
      <c r="AQ230" s="2371"/>
      <c r="AR230" s="2371"/>
      <c r="AS230" s="2371"/>
      <c r="AT230" s="2371"/>
      <c r="AU230" s="2371"/>
      <c r="AV230" s="2371"/>
      <c r="AW230" s="2371"/>
      <c r="AX230" s="2371"/>
      <c r="AY230" s="2371"/>
      <c r="AZ230" s="698"/>
      <c r="BA230" s="2630"/>
      <c r="BB230" s="161" t="s">
        <v>92</v>
      </c>
      <c r="BC230" s="1210" t="s">
        <v>35</v>
      </c>
      <c r="BD230" s="1230" t="s">
        <v>35</v>
      </c>
      <c r="BE230" s="1230" t="s">
        <v>35</v>
      </c>
      <c r="BF230" s="1230" t="s">
        <v>35</v>
      </c>
      <c r="BG230" s="1251" t="s">
        <v>35</v>
      </c>
      <c r="BH230" s="1272" t="s">
        <v>35</v>
      </c>
      <c r="BI230" s="1230" t="s">
        <v>35</v>
      </c>
      <c r="BJ230" s="1230" t="s">
        <v>35</v>
      </c>
      <c r="BK230" s="1230" t="s">
        <v>35</v>
      </c>
      <c r="BL230" s="1251" t="s">
        <v>35</v>
      </c>
      <c r="BM230" s="1272" t="s">
        <v>35</v>
      </c>
      <c r="BN230" s="1230" t="s">
        <v>35</v>
      </c>
      <c r="BO230" s="1230" t="s">
        <v>35</v>
      </c>
      <c r="BP230" s="1230" t="s">
        <v>35</v>
      </c>
      <c r="BQ230" s="1251" t="s">
        <v>35</v>
      </c>
      <c r="BR230" s="1272" t="s">
        <v>35</v>
      </c>
      <c r="BS230" s="1230" t="s">
        <v>35</v>
      </c>
      <c r="BT230" s="1230" t="s">
        <v>35</v>
      </c>
      <c r="BU230" s="1230" t="s">
        <v>35</v>
      </c>
      <c r="BV230" s="1230" t="s">
        <v>35</v>
      </c>
      <c r="BW230" s="1230" t="s">
        <v>35</v>
      </c>
      <c r="BX230" s="1230" t="s">
        <v>35</v>
      </c>
      <c r="BY230" s="1289" t="s">
        <v>35</v>
      </c>
      <c r="BZ230" s="1289" t="s">
        <v>35</v>
      </c>
      <c r="CA230" s="1289" t="s">
        <v>35</v>
      </c>
      <c r="CB230" s="1289" t="s">
        <v>35</v>
      </c>
      <c r="CC230" s="1289" t="s">
        <v>35</v>
      </c>
      <c r="CD230" s="1289" t="s">
        <v>35</v>
      </c>
      <c r="CE230" s="1289" t="s">
        <v>35</v>
      </c>
      <c r="CF230" s="1289" t="s">
        <v>35</v>
      </c>
      <c r="CG230" s="1289" t="s">
        <v>35</v>
      </c>
      <c r="CH230" s="1289" t="s">
        <v>35</v>
      </c>
      <c r="CI230" s="1289" t="s">
        <v>35</v>
      </c>
      <c r="CJ230" s="2215"/>
      <c r="CK230" s="2215"/>
      <c r="CL230" s="2215"/>
      <c r="CM230" s="2215"/>
      <c r="CN230" s="2215"/>
      <c r="CO230" s="2215"/>
      <c r="CP230" s="2215"/>
      <c r="CQ230" s="2215"/>
      <c r="CR230" s="2215"/>
      <c r="CS230" s="2215"/>
      <c r="CT230" s="2215"/>
      <c r="CU230" s="2215"/>
      <c r="CV230" s="2215"/>
      <c r="CW230" s="2215"/>
      <c r="CX230" s="2215"/>
      <c r="CY230" s="2215"/>
      <c r="CZ230" s="2215"/>
    </row>
    <row r="231" s="697" customFormat="true" ht="15" customHeight="true" x14ac:dyDescent="0.2">
      <c r="A231" s="1835"/>
      <c r="B231" s="2026"/>
      <c r="C231" s="1791"/>
      <c r="D231" s="1792"/>
      <c r="E231" s="1792"/>
      <c r="F231" s="1792"/>
      <c r="G231" s="1825"/>
      <c r="H231" s="1816"/>
      <c r="I231" s="1792"/>
      <c r="J231" s="1792"/>
      <c r="K231" s="1792"/>
      <c r="L231" s="1796"/>
      <c r="M231" s="1806"/>
      <c r="N231" s="1792"/>
      <c r="O231" s="1792"/>
      <c r="P231" s="1792"/>
      <c r="Q231" s="1825"/>
      <c r="R231" s="1816"/>
      <c r="S231" s="1792"/>
      <c r="T231" s="1792"/>
      <c r="U231" s="1792"/>
      <c r="V231" s="1792"/>
      <c r="W231" s="1792"/>
      <c r="X231" s="1792"/>
      <c r="Y231" s="1792"/>
      <c r="Z231" s="1792"/>
      <c r="AA231" s="1792"/>
      <c r="AB231" s="1792"/>
      <c r="AC231" s="1792"/>
      <c r="AD231" s="1792"/>
      <c r="AE231" s="1792"/>
      <c r="AF231" s="1792"/>
      <c r="AG231" s="1792"/>
      <c r="AH231" s="1792"/>
      <c r="AI231" s="2367"/>
      <c r="AJ231" s="2371"/>
      <c r="AK231" s="2371"/>
      <c r="AL231" s="2371"/>
      <c r="AM231" s="2371"/>
      <c r="AN231" s="2371"/>
      <c r="AO231" s="2371"/>
      <c r="AP231" s="2371"/>
      <c r="AQ231" s="2371"/>
      <c r="AR231" s="2371"/>
      <c r="AS231" s="2371"/>
      <c r="AT231" s="2371"/>
      <c r="AU231" s="2371"/>
      <c r="AV231" s="2371"/>
      <c r="AW231" s="2371"/>
      <c r="AX231" s="2371"/>
      <c r="AY231" s="2371"/>
      <c r="AZ231" s="698"/>
      <c r="BA231" s="2891" t="s">
        <v>358</v>
      </c>
      <c r="BB231" s="161" t="s">
        <v>359</v>
      </c>
      <c r="BC231" s="345">
        <v>3528.9782980000023</v>
      </c>
      <c r="BD231" s="309">
        <v>4647.9715029999979</v>
      </c>
      <c r="BE231" s="309">
        <v>5715.4413020000038</v>
      </c>
      <c r="BF231" s="309">
        <v>7301.8502230000113</v>
      </c>
      <c r="BG231" s="346">
        <v>9811.9455709999711</v>
      </c>
      <c r="BH231" s="354">
        <v>3272.8547440000025</v>
      </c>
      <c r="BI231" s="309">
        <v>3742.8760320000042</v>
      </c>
      <c r="BJ231" s="309">
        <v>4609.8451740000064</v>
      </c>
      <c r="BK231" s="309">
        <v>5274.4336510000021</v>
      </c>
      <c r="BL231" s="346">
        <v>6698.7225829999943</v>
      </c>
      <c r="BM231" s="354">
        <v>1219.0113899999994</v>
      </c>
      <c r="BN231" s="309">
        <v>1128.4134909999993</v>
      </c>
      <c r="BO231" s="309">
        <v>1475.0539679999988</v>
      </c>
      <c r="BP231" s="309">
        <v>1663.6058710000007</v>
      </c>
      <c r="BQ231" s="346">
        <v>1921.3699930000009</v>
      </c>
      <c r="BR231" s="354">
        <v>83.810954999999964</v>
      </c>
      <c r="BS231" s="309">
        <v>1126.6023059999995</v>
      </c>
      <c r="BT231" s="309">
        <v>870.17039899999997</v>
      </c>
      <c r="BU231" s="309">
        <v>537.94830900000011</v>
      </c>
      <c r="BV231" s="309">
        <v>322.61247999999978</v>
      </c>
      <c r="BW231" s="309">
        <v>578.97656900000015</v>
      </c>
      <c r="BX231" s="309">
        <v>1354.006524000001</v>
      </c>
      <c r="BY231" s="310">
        <v>931.95999800000016</v>
      </c>
      <c r="BZ231" s="310">
        <v>2054.7950709999982</v>
      </c>
      <c r="CA231" s="310">
        <v>2603.7626280000022</v>
      </c>
      <c r="CB231" s="310">
        <v>14452.687016999964</v>
      </c>
      <c r="CC231" s="310">
        <v>830.74809800000025</v>
      </c>
      <c r="CD231" s="310">
        <v>440.30133900000016</v>
      </c>
      <c r="CE231" s="310">
        <v>935.14017299999966</v>
      </c>
      <c r="CF231" s="310">
        <v>1268.3392679999993</v>
      </c>
      <c r="CG231" s="310">
        <v>462.40037700000011</v>
      </c>
      <c r="CH231" s="310">
        <v>1423.0398219999997</v>
      </c>
      <c r="CI231" s="310">
        <v>728.8855639999997</v>
      </c>
      <c r="CJ231" s="2218"/>
      <c r="CK231" s="2218"/>
      <c r="CL231" s="2218"/>
      <c r="CM231" s="2218"/>
      <c r="CN231" s="2218"/>
      <c r="CO231" s="2218"/>
      <c r="CP231" s="2218"/>
      <c r="CQ231" s="2218"/>
      <c r="CR231" s="2218"/>
      <c r="CS231" s="2218"/>
      <c r="CT231" s="2218"/>
      <c r="CU231" s="2218"/>
      <c r="CV231" s="2218"/>
      <c r="CW231" s="2218"/>
      <c r="CX231" s="2218"/>
      <c r="CY231" s="2218"/>
      <c r="CZ231" s="2218"/>
    </row>
    <row r="232" s="697" customFormat="true" ht="15" customHeight="true" x14ac:dyDescent="0.2">
      <c r="A232" s="1836"/>
      <c r="B232" s="2027"/>
      <c r="C232" s="1977"/>
      <c r="D232" s="1978"/>
      <c r="E232" s="1978"/>
      <c r="F232" s="1978"/>
      <c r="G232" s="1979"/>
      <c r="H232" s="1980"/>
      <c r="I232" s="1978"/>
      <c r="J232" s="1978"/>
      <c r="K232" s="1978"/>
      <c r="L232" s="1981"/>
      <c r="M232" s="1982"/>
      <c r="N232" s="1978"/>
      <c r="O232" s="1978"/>
      <c r="P232" s="1978"/>
      <c r="Q232" s="1979"/>
      <c r="R232" s="1980"/>
      <c r="S232" s="1978"/>
      <c r="T232" s="1978"/>
      <c r="U232" s="1978"/>
      <c r="V232" s="1978"/>
      <c r="W232" s="1978"/>
      <c r="X232" s="1978"/>
      <c r="Y232" s="1978"/>
      <c r="Z232" s="1978"/>
      <c r="AA232" s="1978"/>
      <c r="AB232" s="1978"/>
      <c r="AC232" s="1978"/>
      <c r="AD232" s="1978"/>
      <c r="AE232" s="1978"/>
      <c r="AF232" s="1978"/>
      <c r="AG232" s="1978"/>
      <c r="AH232" s="1978"/>
      <c r="AI232" s="2368"/>
      <c r="AJ232" s="2371"/>
      <c r="AK232" s="2371"/>
      <c r="AL232" s="2371"/>
      <c r="AM232" s="2371"/>
      <c r="AN232" s="2371"/>
      <c r="AO232" s="2371"/>
      <c r="AP232" s="2371"/>
      <c r="AQ232" s="2371"/>
      <c r="AR232" s="2371"/>
      <c r="AS232" s="2371"/>
      <c r="AT232" s="2371"/>
      <c r="AU232" s="2371"/>
      <c r="AV232" s="2371"/>
      <c r="AW232" s="2371"/>
      <c r="AX232" s="2371"/>
      <c r="AY232" s="2371"/>
      <c r="AZ232" s="698"/>
      <c r="BA232" s="2891"/>
      <c r="BB232" s="161" t="s">
        <v>360</v>
      </c>
      <c r="BC232" s="345">
        <v>11249.152173000011</v>
      </c>
      <c r="BD232" s="309">
        <v>9798.4891919999736</v>
      </c>
      <c r="BE232" s="309">
        <v>8273.5809930000032</v>
      </c>
      <c r="BF232" s="309">
        <v>6929.0508500000078</v>
      </c>
      <c r="BG232" s="346">
        <v>4502.9255980000034</v>
      </c>
      <c r="BH232" s="354">
        <v>5894.223578000001</v>
      </c>
      <c r="BI232" s="309">
        <v>5220.1752880000095</v>
      </c>
      <c r="BJ232" s="309">
        <v>4545.7924290000055</v>
      </c>
      <c r="BK232" s="309">
        <v>3994.6741500000048</v>
      </c>
      <c r="BL232" s="346">
        <v>2411.6749410000007</v>
      </c>
      <c r="BM232" s="354">
        <v>4125.2220799999996</v>
      </c>
      <c r="BN232" s="309">
        <v>4093.6775709999956</v>
      </c>
      <c r="BO232" s="309">
        <v>3634.0555640000002</v>
      </c>
      <c r="BP232" s="309">
        <v>3591.2409709999997</v>
      </c>
      <c r="BQ232" s="346">
        <v>3242.4622339999955</v>
      </c>
      <c r="BR232" s="354">
        <v>809.63415800000121</v>
      </c>
      <c r="BS232" s="309">
        <v>4684.8550850000129</v>
      </c>
      <c r="BT232" s="309">
        <v>2124.7614309999972</v>
      </c>
      <c r="BU232" s="309">
        <v>1180.8477350000016</v>
      </c>
      <c r="BV232" s="309">
        <v>988.37366899999768</v>
      </c>
      <c r="BW232" s="309">
        <v>490.53418499999935</v>
      </c>
      <c r="BX232" s="309">
        <v>3754.5134359999965</v>
      </c>
      <c r="BY232" s="310">
        <v>2016.7273410000007</v>
      </c>
      <c r="BZ232" s="310">
        <v>3324.7277799999979</v>
      </c>
      <c r="CA232" s="310">
        <v>4081.9971720000062</v>
      </c>
      <c r="CB232" s="310">
        <v>9383.5414890000065</v>
      </c>
      <c r="CC232" s="310">
        <v>1256.2977189999988</v>
      </c>
      <c r="CD232" s="310">
        <v>877.89408300000014</v>
      </c>
      <c r="CE232" s="310">
        <v>1746.2757839999988</v>
      </c>
      <c r="CF232" s="310">
        <v>492.51965700000005</v>
      </c>
      <c r="CG232" s="310">
        <v>515.55397600000015</v>
      </c>
      <c r="CH232" s="310">
        <v>2346.3554999999969</v>
      </c>
      <c r="CI232" s="310">
        <v>677.78860599999973</v>
      </c>
      <c r="CJ232" s="2218"/>
      <c r="CK232" s="2218"/>
      <c r="CL232" s="2218"/>
      <c r="CM232" s="2218"/>
      <c r="CN232" s="2218"/>
      <c r="CO232" s="2218"/>
      <c r="CP232" s="2218"/>
      <c r="CQ232" s="2218"/>
      <c r="CR232" s="2218"/>
      <c r="CS232" s="2218"/>
      <c r="CT232" s="2218"/>
      <c r="CU232" s="2218"/>
      <c r="CV232" s="2218"/>
      <c r="CW232" s="2218"/>
      <c r="CX232" s="2218"/>
      <c r="CY232" s="2218"/>
      <c r="CZ232" s="2218"/>
    </row>
    <row r="233" s="697" customFormat="true" ht="15" customHeight="true" x14ac:dyDescent="0.2">
      <c r="A233" s="1837"/>
      <c r="B233" s="2028"/>
      <c r="C233" s="1983"/>
      <c r="D233" s="1984"/>
      <c r="E233" s="1984"/>
      <c r="F233" s="1984"/>
      <c r="G233" s="1985"/>
      <c r="H233" s="1986"/>
      <c r="I233" s="1984"/>
      <c r="J233" s="1984"/>
      <c r="K233" s="1984"/>
      <c r="L233" s="1987"/>
      <c r="M233" s="1988"/>
      <c r="N233" s="1984"/>
      <c r="O233" s="1984"/>
      <c r="P233" s="1984"/>
      <c r="Q233" s="1985"/>
      <c r="R233" s="1986"/>
      <c r="S233" s="1984"/>
      <c r="T233" s="1984"/>
      <c r="U233" s="1984"/>
      <c r="V233" s="1984"/>
      <c r="W233" s="1984"/>
      <c r="X233" s="1984"/>
      <c r="Y233" s="1984"/>
      <c r="Z233" s="1984"/>
      <c r="AA233" s="1984"/>
      <c r="AB233" s="1984"/>
      <c r="AC233" s="1984"/>
      <c r="AD233" s="1984"/>
      <c r="AE233" s="1984"/>
      <c r="AF233" s="1984"/>
      <c r="AG233" s="1984"/>
      <c r="AH233" s="1984"/>
      <c r="AI233" s="2369"/>
      <c r="AJ233" s="2371"/>
      <c r="AK233" s="2371"/>
      <c r="AL233" s="2371"/>
      <c r="AM233" s="2371"/>
      <c r="AN233" s="2371"/>
      <c r="AO233" s="2371"/>
      <c r="AP233" s="2371"/>
      <c r="AQ233" s="2371"/>
      <c r="AR233" s="2371"/>
      <c r="AS233" s="2371"/>
      <c r="AT233" s="2371"/>
      <c r="AU233" s="2371"/>
      <c r="AV233" s="2371"/>
      <c r="AW233" s="2371"/>
      <c r="AX233" s="2371"/>
      <c r="AY233" s="2371"/>
      <c r="AZ233" s="698"/>
      <c r="BA233" s="2891"/>
      <c r="BB233" s="161" t="s">
        <v>361</v>
      </c>
      <c r="BC233" s="345">
        <v>226.163669</v>
      </c>
      <c r="BD233" s="309">
        <v>344.21541500000001</v>
      </c>
      <c r="BE233" s="309">
        <v>874.94465600000012</v>
      </c>
      <c r="BF233" s="309">
        <v>1062.6869530000001</v>
      </c>
      <c r="BG233" s="346">
        <v>1155.9759539999995</v>
      </c>
      <c r="BH233" s="354">
        <v>316.65018699999996</v>
      </c>
      <c r="BI233" s="309">
        <v>707.7352689999999</v>
      </c>
      <c r="BJ233" s="309">
        <v>698.00784099999987</v>
      </c>
      <c r="BK233" s="309">
        <v>631.83884499999999</v>
      </c>
      <c r="BL233" s="346">
        <v>860.37415999999996</v>
      </c>
      <c r="BM233" s="354">
        <v>65.569101000000018</v>
      </c>
      <c r="BN233" s="309">
        <v>85.692093999999997</v>
      </c>
      <c r="BO233" s="309">
        <v>89.108923000000019</v>
      </c>
      <c r="BP233" s="309">
        <v>70.434042999999988</v>
      </c>
      <c r="BQ233" s="346">
        <v>138.57618400000001</v>
      </c>
      <c r="BR233" s="354">
        <v>10.812180999999997</v>
      </c>
      <c r="BS233" s="309">
        <v>29.981453000000002</v>
      </c>
      <c r="BT233" s="309">
        <v>130.04258699999997</v>
      </c>
      <c r="BU233" s="309">
        <v>17.102661000000001</v>
      </c>
      <c r="BV233" s="309">
        <v>62.583516999999993</v>
      </c>
      <c r="BW233" s="309">
        <v>19.357673999999999</v>
      </c>
      <c r="BX233" s="309">
        <v>164.90435500000004</v>
      </c>
      <c r="BY233" s="310">
        <v>43.294494</v>
      </c>
      <c r="BZ233" s="310">
        <v>94.498998999999998</v>
      </c>
      <c r="CA233" s="310">
        <v>254.31241800000004</v>
      </c>
      <c r="CB233" s="310">
        <v>2383.5743460000003</v>
      </c>
      <c r="CC233" s="310">
        <v>73.241327999999967</v>
      </c>
      <c r="CD233" s="310">
        <v>25.489974</v>
      </c>
      <c r="CE233" s="310">
        <v>249.5249960000001</v>
      </c>
      <c r="CF233" s="310">
        <v>19.698051</v>
      </c>
      <c r="CG233" s="310">
        <v>16.215495000000001</v>
      </c>
      <c r="CH233" s="310">
        <v>45.197592</v>
      </c>
      <c r="CI233" s="310">
        <v>24.154526000000001</v>
      </c>
      <c r="CJ233" s="2218"/>
      <c r="CK233" s="2218"/>
      <c r="CL233" s="2218"/>
      <c r="CM233" s="2218"/>
      <c r="CN233" s="2218"/>
      <c r="CO233" s="2218"/>
      <c r="CP233" s="2218"/>
      <c r="CQ233" s="2218"/>
      <c r="CR233" s="2218"/>
      <c r="CS233" s="2218"/>
      <c r="CT233" s="2218"/>
      <c r="CU233" s="2218"/>
      <c r="CV233" s="2218"/>
      <c r="CW233" s="2218"/>
      <c r="CX233" s="2218"/>
      <c r="CY233" s="2218"/>
      <c r="CZ233" s="2218"/>
    </row>
    <row r="234" s="697" customFormat="true" ht="15" customHeight="true" x14ac:dyDescent="0.2">
      <c r="A234" s="1837"/>
      <c r="B234" s="2028"/>
      <c r="C234" s="1983"/>
      <c r="D234" s="1984"/>
      <c r="E234" s="1984"/>
      <c r="F234" s="1984"/>
      <c r="G234" s="1985"/>
      <c r="H234" s="1986"/>
      <c r="I234" s="1984"/>
      <c r="J234" s="1984"/>
      <c r="K234" s="1984"/>
      <c r="L234" s="1987"/>
      <c r="M234" s="1988"/>
      <c r="N234" s="1984"/>
      <c r="O234" s="1984"/>
      <c r="P234" s="1984"/>
      <c r="Q234" s="1985"/>
      <c r="R234" s="1986"/>
      <c r="S234" s="1984"/>
      <c r="T234" s="1984"/>
      <c r="U234" s="1984"/>
      <c r="V234" s="1984"/>
      <c r="W234" s="1984"/>
      <c r="X234" s="1984"/>
      <c r="Y234" s="1984"/>
      <c r="Z234" s="1984"/>
      <c r="AA234" s="1984"/>
      <c r="AB234" s="1984"/>
      <c r="AC234" s="1984"/>
      <c r="AD234" s="1984"/>
      <c r="AE234" s="1984"/>
      <c r="AF234" s="1984"/>
      <c r="AG234" s="1984"/>
      <c r="AH234" s="1984"/>
      <c r="AI234" s="2369"/>
      <c r="AJ234" s="2371"/>
      <c r="AK234" s="2371"/>
      <c r="AL234" s="2371"/>
      <c r="AM234" s="2371"/>
      <c r="AN234" s="2371"/>
      <c r="AO234" s="2371"/>
      <c r="AP234" s="2371"/>
      <c r="AQ234" s="2371"/>
      <c r="AR234" s="2371"/>
      <c r="AS234" s="2371"/>
      <c r="AT234" s="2371"/>
      <c r="AU234" s="2371"/>
      <c r="AV234" s="2371"/>
      <c r="AW234" s="2371"/>
      <c r="AX234" s="2371"/>
      <c r="AY234" s="2371"/>
      <c r="AZ234" s="698"/>
      <c r="BA234" s="2891"/>
      <c r="BB234" s="161" t="s">
        <v>362</v>
      </c>
      <c r="BC234" s="345">
        <v>710.27105700000027</v>
      </c>
      <c r="BD234" s="309">
        <v>904.70827900000074</v>
      </c>
      <c r="BE234" s="309">
        <v>842.75305399999957</v>
      </c>
      <c r="BF234" s="309">
        <v>413.118493</v>
      </c>
      <c r="BG234" s="346">
        <v>236.20739600000005</v>
      </c>
      <c r="BH234" s="354">
        <v>640.93178000000012</v>
      </c>
      <c r="BI234" s="309">
        <v>454.18826800000022</v>
      </c>
      <c r="BJ234" s="309">
        <v>285.63542199999995</v>
      </c>
      <c r="BK234" s="309">
        <v>207.33047899999997</v>
      </c>
      <c r="BL234" s="346">
        <v>153.94817200000003</v>
      </c>
      <c r="BM234" s="354">
        <v>170.42205100000001</v>
      </c>
      <c r="BN234" s="309">
        <v>273.16302799999994</v>
      </c>
      <c r="BO234" s="309">
        <v>384.43761600000011</v>
      </c>
      <c r="BP234" s="309">
        <v>258.009074</v>
      </c>
      <c r="BQ234" s="346">
        <v>278.99238900000006</v>
      </c>
      <c r="BR234" s="354">
        <v>33.385857999999999</v>
      </c>
      <c r="BS234" s="309">
        <v>679.79369599999995</v>
      </c>
      <c r="BT234" s="309">
        <v>667.89645399999984</v>
      </c>
      <c r="BU234" s="309">
        <v>0</v>
      </c>
      <c r="BV234" s="309">
        <v>16.113397000000003</v>
      </c>
      <c r="BW234" s="309">
        <v>8.2155949999999986</v>
      </c>
      <c r="BX234" s="309">
        <v>608.66453799999999</v>
      </c>
      <c r="BY234" s="310">
        <v>29.291713999999999</v>
      </c>
      <c r="BZ234" s="310">
        <v>33.873651000000002</v>
      </c>
      <c r="CA234" s="310">
        <v>23.279167999999999</v>
      </c>
      <c r="CB234" s="310">
        <v>45.245169999999995</v>
      </c>
      <c r="CC234" s="310">
        <v>7.721563999999999</v>
      </c>
      <c r="CD234" s="310">
        <v>3.8169690000000003</v>
      </c>
      <c r="CE234" s="310">
        <v>234.41454799999997</v>
      </c>
      <c r="CF234" s="310">
        <v>31.289470000000001</v>
      </c>
      <c r="CG234" s="310">
        <v>3.1637969999999997</v>
      </c>
      <c r="CH234" s="310">
        <v>528.23243300000024</v>
      </c>
      <c r="CI234" s="310">
        <v>152.66025700000009</v>
      </c>
      <c r="CJ234" s="2218"/>
      <c r="CK234" s="2218"/>
      <c r="CL234" s="2218"/>
      <c r="CM234" s="2218"/>
      <c r="CN234" s="2218"/>
      <c r="CO234" s="2218"/>
      <c r="CP234" s="2218"/>
      <c r="CQ234" s="2218"/>
      <c r="CR234" s="2218"/>
      <c r="CS234" s="2218"/>
      <c r="CT234" s="2218"/>
      <c r="CU234" s="2218"/>
      <c r="CV234" s="2218"/>
      <c r="CW234" s="2218"/>
      <c r="CX234" s="2218"/>
      <c r="CY234" s="2218"/>
      <c r="CZ234" s="2218"/>
    </row>
    <row r="235" s="697" customFormat="true" ht="15" customHeight="true" x14ac:dyDescent="0.2">
      <c r="A235" s="1837"/>
      <c r="B235" s="2028"/>
      <c r="C235" s="1983"/>
      <c r="D235" s="1984"/>
      <c r="E235" s="1984"/>
      <c r="F235" s="1984"/>
      <c r="G235" s="1985"/>
      <c r="H235" s="1986"/>
      <c r="I235" s="1984"/>
      <c r="J235" s="1984"/>
      <c r="K235" s="1984"/>
      <c r="L235" s="1987"/>
      <c r="M235" s="1988"/>
      <c r="N235" s="1984"/>
      <c r="O235" s="1984"/>
      <c r="P235" s="1984"/>
      <c r="Q235" s="1985"/>
      <c r="R235" s="1986"/>
      <c r="S235" s="1984"/>
      <c r="T235" s="1984"/>
      <c r="U235" s="1984"/>
      <c r="V235" s="1984"/>
      <c r="W235" s="1984"/>
      <c r="X235" s="1984"/>
      <c r="Y235" s="1984"/>
      <c r="Z235" s="1984"/>
      <c r="AA235" s="1984"/>
      <c r="AB235" s="1984"/>
      <c r="AC235" s="1984"/>
      <c r="AD235" s="1984"/>
      <c r="AE235" s="1984"/>
      <c r="AF235" s="1984"/>
      <c r="AG235" s="1984"/>
      <c r="AH235" s="1984"/>
      <c r="AI235" s="2369"/>
      <c r="AJ235" s="2371"/>
      <c r="AK235" s="2371"/>
      <c r="AL235" s="2371"/>
      <c r="AM235" s="2371"/>
      <c r="AN235" s="2371"/>
      <c r="AO235" s="2371"/>
      <c r="AP235" s="2371"/>
      <c r="AQ235" s="2371"/>
      <c r="AR235" s="2371"/>
      <c r="AS235" s="2371"/>
      <c r="AT235" s="2371"/>
      <c r="AU235" s="2371"/>
      <c r="AV235" s="2371"/>
      <c r="AW235" s="2371"/>
      <c r="AX235" s="2371"/>
      <c r="AY235" s="2371"/>
      <c r="AZ235" s="698"/>
      <c r="BA235" s="2892"/>
      <c r="BB235" s="161" t="s">
        <v>181</v>
      </c>
      <c r="BC235" s="345">
        <v>15714.565197000029</v>
      </c>
      <c r="BD235" s="309">
        <v>15695.384388999977</v>
      </c>
      <c r="BE235" s="309">
        <v>15706.720005000047</v>
      </c>
      <c r="BF235" s="309">
        <v>15706.70651899999</v>
      </c>
      <c r="BG235" s="346">
        <v>15707.054518999988</v>
      </c>
      <c r="BH235" s="354">
        <v>10124.660289000039</v>
      </c>
      <c r="BI235" s="309">
        <v>10124.97485700003</v>
      </c>
      <c r="BJ235" s="309">
        <v>10139.280866000003</v>
      </c>
      <c r="BK235" s="309">
        <v>10108.277125000001</v>
      </c>
      <c r="BL235" s="346">
        <v>10124.719855999985</v>
      </c>
      <c r="BM235" s="354">
        <v>5580.2246220000034</v>
      </c>
      <c r="BN235" s="309">
        <v>5580.9461840000022</v>
      </c>
      <c r="BO235" s="309">
        <v>5582.6560709999994</v>
      </c>
      <c r="BP235" s="309">
        <v>5583.2899589999934</v>
      </c>
      <c r="BQ235" s="346">
        <v>5581.4007999999867</v>
      </c>
      <c r="BR235" s="354">
        <v>937.64315200000215</v>
      </c>
      <c r="BS235" s="309">
        <v>6521.2325400000127</v>
      </c>
      <c r="BT235" s="309">
        <v>3792.8708709999992</v>
      </c>
      <c r="BU235" s="309">
        <v>1735.8987050000023</v>
      </c>
      <c r="BV235" s="309">
        <v>1389.683063000002</v>
      </c>
      <c r="BW235" s="309">
        <v>1097.0840230000019</v>
      </c>
      <c r="BX235" s="309">
        <v>5882.0888529999957</v>
      </c>
      <c r="BY235" s="310">
        <v>3021.2735470000025</v>
      </c>
      <c r="BZ235" s="310">
        <v>5507.8955009999891</v>
      </c>
      <c r="CA235" s="310">
        <v>6963.3513859999985</v>
      </c>
      <c r="CB235" s="310">
        <v>26265.04802199989</v>
      </c>
      <c r="CC235" s="310">
        <v>2168.0087089999975</v>
      </c>
      <c r="CD235" s="310">
        <v>1347.5023649999996</v>
      </c>
      <c r="CE235" s="310">
        <v>3165.3555010000064</v>
      </c>
      <c r="CF235" s="310">
        <v>1811.8464459999984</v>
      </c>
      <c r="CG235" s="310">
        <v>997.33364500000027</v>
      </c>
      <c r="CH235" s="310">
        <v>4342.8253470000118</v>
      </c>
      <c r="CI235" s="310">
        <v>1583.4889529999994</v>
      </c>
      <c r="CJ235" s="2218"/>
      <c r="CK235" s="2218"/>
      <c r="CL235" s="2218"/>
      <c r="CM235" s="2218"/>
      <c r="CN235" s="2218"/>
      <c r="CO235" s="2218"/>
      <c r="CP235" s="2218"/>
      <c r="CQ235" s="2218"/>
      <c r="CR235" s="2218"/>
      <c r="CS235" s="2218"/>
      <c r="CT235" s="2218"/>
      <c r="CU235" s="2218"/>
      <c r="CV235" s="2218"/>
      <c r="CW235" s="2218"/>
      <c r="CX235" s="2218"/>
      <c r="CY235" s="2218"/>
      <c r="CZ235" s="2218"/>
    </row>
    <row r="236" s="697" customFormat="true" ht="15" customHeight="true" x14ac:dyDescent="0.2">
      <c r="A236" s="1837"/>
      <c r="B236" s="2028"/>
      <c r="C236" s="1983"/>
      <c r="D236" s="1984"/>
      <c r="E236" s="1984"/>
      <c r="F236" s="1984"/>
      <c r="G236" s="1985"/>
      <c r="H236" s="1986"/>
      <c r="I236" s="1984"/>
      <c r="J236" s="1984"/>
      <c r="K236" s="1984"/>
      <c r="L236" s="1987"/>
      <c r="M236" s="1988"/>
      <c r="N236" s="1984"/>
      <c r="O236" s="1984"/>
      <c r="P236" s="1984"/>
      <c r="Q236" s="1985"/>
      <c r="R236" s="1986"/>
      <c r="S236" s="1984"/>
      <c r="T236" s="1984"/>
      <c r="U236" s="1984"/>
      <c r="V236" s="1984"/>
      <c r="W236" s="1984"/>
      <c r="X236" s="1984"/>
      <c r="Y236" s="1984"/>
      <c r="Z236" s="1984"/>
      <c r="AA236" s="1984"/>
      <c r="AB236" s="1984"/>
      <c r="AC236" s="1984"/>
      <c r="AD236" s="1984"/>
      <c r="AE236" s="1984"/>
      <c r="AF236" s="1984"/>
      <c r="AG236" s="1984"/>
      <c r="AH236" s="1984"/>
      <c r="AI236" s="2369"/>
      <c r="AJ236" s="2371"/>
      <c r="AK236" s="2371"/>
      <c r="AL236" s="2371"/>
      <c r="AM236" s="2371"/>
      <c r="AN236" s="2371"/>
      <c r="AO236" s="2371"/>
      <c r="AP236" s="2371"/>
      <c r="AQ236" s="2371"/>
      <c r="AR236" s="2371"/>
      <c r="AS236" s="2371"/>
      <c r="AT236" s="2371"/>
      <c r="AU236" s="2371"/>
      <c r="AV236" s="2371"/>
      <c r="AW236" s="2371"/>
      <c r="AX236" s="2371"/>
      <c r="AY236" s="2371"/>
      <c r="AZ236" s="698"/>
      <c r="BA236" s="477"/>
      <c r="BB236" s="161"/>
      <c r="BC236" s="345"/>
      <c r="BD236" s="309"/>
      <c r="BE236" s="309"/>
      <c r="BF236" s="309"/>
      <c r="BG236" s="346"/>
      <c r="BH236" s="354"/>
      <c r="BI236" s="309"/>
      <c r="BJ236" s="309"/>
      <c r="BK236" s="309"/>
      <c r="BL236" s="346"/>
      <c r="BM236" s="354"/>
      <c r="BN236" s="309"/>
      <c r="BO236" s="309"/>
      <c r="BP236" s="309"/>
      <c r="BQ236" s="346"/>
      <c r="BR236" s="354"/>
      <c r="BS236" s="309"/>
      <c r="BT236" s="309"/>
      <c r="BU236" s="309"/>
      <c r="BV236" s="309"/>
      <c r="BW236" s="309"/>
      <c r="BX236" s="309"/>
      <c r="BY236" s="310"/>
      <c r="BZ236" s="310"/>
      <c r="CA236" s="310"/>
      <c r="CB236" s="310"/>
      <c r="CC236" s="310"/>
      <c r="CD236" s="310"/>
      <c r="CE236" s="310"/>
      <c r="CF236" s="310"/>
      <c r="CG236" s="310"/>
      <c r="CH236" s="310"/>
      <c r="CI236" s="310"/>
      <c r="CJ236" s="2218"/>
      <c r="CK236" s="2218"/>
      <c r="CL236" s="2218"/>
      <c r="CM236" s="2218"/>
      <c r="CN236" s="2218"/>
      <c r="CO236" s="2218"/>
      <c r="CP236" s="2218"/>
      <c r="CQ236" s="2218"/>
      <c r="CR236" s="2218"/>
      <c r="CS236" s="2218"/>
      <c r="CT236" s="2218"/>
      <c r="CU236" s="2218"/>
      <c r="CV236" s="2218"/>
      <c r="CW236" s="2218"/>
      <c r="CX236" s="2218"/>
      <c r="CY236" s="2218"/>
      <c r="CZ236" s="2218"/>
    </row>
    <row r="237" s="697" customFormat="true" ht="15" customHeight="true" x14ac:dyDescent="0.2">
      <c r="A237" s="1837"/>
      <c r="B237" s="2028"/>
      <c r="C237" s="1983"/>
      <c r="D237" s="1984"/>
      <c r="E237" s="1984"/>
      <c r="F237" s="1984"/>
      <c r="G237" s="1985"/>
      <c r="H237" s="1986"/>
      <c r="I237" s="1984"/>
      <c r="J237" s="1984"/>
      <c r="K237" s="1984"/>
      <c r="L237" s="1987"/>
      <c r="M237" s="1988"/>
      <c r="N237" s="1984"/>
      <c r="O237" s="1984"/>
      <c r="P237" s="1984"/>
      <c r="Q237" s="1985"/>
      <c r="R237" s="1986"/>
      <c r="S237" s="1984"/>
      <c r="T237" s="1984"/>
      <c r="U237" s="1984"/>
      <c r="V237" s="1984"/>
      <c r="W237" s="1984"/>
      <c r="X237" s="1984"/>
      <c r="Y237" s="1984"/>
      <c r="Z237" s="1984"/>
      <c r="AA237" s="1984"/>
      <c r="AB237" s="1984"/>
      <c r="AC237" s="1984"/>
      <c r="AD237" s="1984"/>
      <c r="AE237" s="1984"/>
      <c r="AF237" s="1984"/>
      <c r="AG237" s="1984"/>
      <c r="AH237" s="1984"/>
      <c r="AI237" s="2369"/>
      <c r="AJ237" s="2371"/>
      <c r="AK237" s="2371"/>
      <c r="AL237" s="2371"/>
      <c r="AM237" s="2371"/>
      <c r="AN237" s="2371"/>
      <c r="AO237" s="2371"/>
      <c r="AP237" s="2371"/>
      <c r="AQ237" s="2371"/>
      <c r="AR237" s="2371"/>
      <c r="AS237" s="2371"/>
      <c r="AT237" s="2371"/>
      <c r="AU237" s="2371"/>
      <c r="AV237" s="2371"/>
      <c r="AW237" s="2371"/>
      <c r="AX237" s="2371"/>
      <c r="AY237" s="2371"/>
      <c r="AZ237" s="698"/>
      <c r="BA237" s="477"/>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310"/>
      <c r="CB237" s="310"/>
      <c r="CC237" s="310"/>
      <c r="CD237" s="310"/>
      <c r="CE237" s="310"/>
      <c r="CF237" s="310"/>
      <c r="CG237" s="310"/>
      <c r="CH237" s="310"/>
      <c r="CI237" s="310"/>
      <c r="CJ237" s="2218"/>
      <c r="CK237" s="2218"/>
      <c r="CL237" s="2218"/>
      <c r="CM237" s="2218"/>
      <c r="CN237" s="2218"/>
      <c r="CO237" s="2218"/>
      <c r="CP237" s="2218"/>
      <c r="CQ237" s="2218"/>
      <c r="CR237" s="2218"/>
      <c r="CS237" s="2218"/>
      <c r="CT237" s="2218"/>
      <c r="CU237" s="2218"/>
      <c r="CV237" s="2218"/>
      <c r="CW237" s="2218"/>
      <c r="CX237" s="2218"/>
      <c r="CY237" s="2218"/>
      <c r="CZ237" s="2218"/>
    </row>
    <row r="238" s="697" customFormat="true" ht="15" customHeight="true" x14ac:dyDescent="0.2">
      <c r="A238" s="1837"/>
      <c r="B238" s="2028"/>
      <c r="C238" s="1983"/>
      <c r="D238" s="1984"/>
      <c r="E238" s="1984"/>
      <c r="F238" s="1984"/>
      <c r="G238" s="1985"/>
      <c r="H238" s="1986"/>
      <c r="I238" s="1984"/>
      <c r="J238" s="1984"/>
      <c r="K238" s="1984"/>
      <c r="L238" s="1987"/>
      <c r="M238" s="1988"/>
      <c r="N238" s="1984"/>
      <c r="O238" s="1984"/>
      <c r="P238" s="1984"/>
      <c r="Q238" s="1985"/>
      <c r="R238" s="1986"/>
      <c r="S238" s="1984"/>
      <c r="T238" s="1984"/>
      <c r="U238" s="1984"/>
      <c r="V238" s="1984"/>
      <c r="W238" s="1984"/>
      <c r="X238" s="1984"/>
      <c r="Y238" s="1984"/>
      <c r="Z238" s="1984"/>
      <c r="AA238" s="1984"/>
      <c r="AB238" s="1984"/>
      <c r="AC238" s="1984"/>
      <c r="AD238" s="1984"/>
      <c r="AE238" s="1984"/>
      <c r="AF238" s="1984"/>
      <c r="AG238" s="1984"/>
      <c r="AH238" s="1984"/>
      <c r="AI238" s="2369"/>
      <c r="AJ238" s="2371"/>
      <c r="AK238" s="2371"/>
      <c r="AL238" s="2371"/>
      <c r="AM238" s="2371"/>
      <c r="AN238" s="2371"/>
      <c r="AO238" s="2371"/>
      <c r="AP238" s="2371"/>
      <c r="AQ238" s="2371"/>
      <c r="AR238" s="2371"/>
      <c r="AS238" s="2371"/>
      <c r="AT238" s="2371"/>
      <c r="AU238" s="2371"/>
      <c r="AV238" s="2371"/>
      <c r="AW238" s="2371"/>
      <c r="AX238" s="2371"/>
      <c r="AY238" s="2371"/>
      <c r="AZ238" s="698"/>
      <c r="BA238" s="477"/>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310"/>
      <c r="CC238" s="310"/>
      <c r="CD238" s="310"/>
      <c r="CE238" s="310"/>
      <c r="CF238" s="310"/>
      <c r="CG238" s="310"/>
      <c r="CH238" s="310"/>
      <c r="CI238" s="310"/>
      <c r="CJ238" s="2218"/>
      <c r="CK238" s="2218"/>
      <c r="CL238" s="2218"/>
      <c r="CM238" s="2218"/>
      <c r="CN238" s="2218"/>
      <c r="CO238" s="2218"/>
      <c r="CP238" s="2218"/>
      <c r="CQ238" s="2218"/>
      <c r="CR238" s="2218"/>
      <c r="CS238" s="2218"/>
      <c r="CT238" s="2218"/>
      <c r="CU238" s="2218"/>
      <c r="CV238" s="2218"/>
      <c r="CW238" s="2218"/>
      <c r="CX238" s="2218"/>
      <c r="CY238" s="2218"/>
      <c r="CZ238" s="2218"/>
    </row>
    <row r="239" s="697" customFormat="true" ht="15" customHeight="true" x14ac:dyDescent="0.2">
      <c r="A239" s="1838"/>
      <c r="B239" s="2029"/>
      <c r="C239" s="1989"/>
      <c r="D239" s="1990"/>
      <c r="E239" s="1990"/>
      <c r="F239" s="1990"/>
      <c r="G239" s="1991"/>
      <c r="H239" s="1992"/>
      <c r="I239" s="1990"/>
      <c r="J239" s="1990"/>
      <c r="K239" s="1990"/>
      <c r="L239" s="1993"/>
      <c r="M239" s="1994"/>
      <c r="N239" s="1990"/>
      <c r="O239" s="1990"/>
      <c r="P239" s="1990"/>
      <c r="Q239" s="1991"/>
      <c r="R239" s="1992"/>
      <c r="S239" s="1990"/>
      <c r="T239" s="1990"/>
      <c r="U239" s="1990"/>
      <c r="V239" s="1990"/>
      <c r="W239" s="1990"/>
      <c r="X239" s="1990"/>
      <c r="Y239" s="1990"/>
      <c r="Z239" s="1990"/>
      <c r="AA239" s="1990"/>
      <c r="AB239" s="1990"/>
      <c r="AC239" s="1990"/>
      <c r="AD239" s="1990"/>
      <c r="AE239" s="1990"/>
      <c r="AF239" s="1990"/>
      <c r="AG239" s="1990"/>
      <c r="AH239" s="1990"/>
      <c r="AI239" s="2370"/>
      <c r="AJ239" s="2371"/>
      <c r="AK239" s="2371"/>
      <c r="AL239" s="2371"/>
      <c r="AM239" s="2371"/>
      <c r="AN239" s="2371"/>
      <c r="AO239" s="2371"/>
      <c r="AP239" s="2371"/>
      <c r="AQ239" s="2371"/>
      <c r="AR239" s="2371"/>
      <c r="AS239" s="2371"/>
      <c r="AT239" s="2371"/>
      <c r="AU239" s="2371"/>
      <c r="AV239" s="2371"/>
      <c r="AW239" s="2371"/>
      <c r="AX239" s="2371"/>
      <c r="AY239" s="2371"/>
      <c r="AZ239" s="698"/>
      <c r="BA239" s="477"/>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310"/>
      <c r="CC239" s="310"/>
      <c r="CD239" s="310"/>
      <c r="CE239" s="310"/>
      <c r="CF239" s="310"/>
      <c r="CG239" s="310"/>
      <c r="CH239" s="310"/>
      <c r="CI239" s="310"/>
      <c r="CJ239" s="2218"/>
      <c r="CK239" s="2218"/>
      <c r="CL239" s="2218"/>
      <c r="CM239" s="2218"/>
      <c r="CN239" s="2218"/>
      <c r="CO239" s="2218"/>
      <c r="CP239" s="2218"/>
      <c r="CQ239" s="2218"/>
      <c r="CR239" s="2218"/>
      <c r="CS239" s="2218"/>
      <c r="CT239" s="2218"/>
      <c r="CU239" s="2218"/>
      <c r="CV239" s="2218"/>
      <c r="CW239" s="2218"/>
      <c r="CX239" s="2218"/>
      <c r="CY239" s="2218"/>
      <c r="CZ239" s="2218"/>
    </row>
    <row r="240" s="693" customFormat="true" ht="15" customHeight="true" x14ac:dyDescent="0.2">
      <c r="A240" s="872"/>
      <c r="B240" s="896"/>
      <c r="C240" s="1089"/>
      <c r="D240" s="1090"/>
      <c r="E240" s="1090"/>
      <c r="F240" s="1090"/>
      <c r="G240" s="1091"/>
      <c r="H240" s="1092"/>
      <c r="I240" s="1090"/>
      <c r="J240" s="1090"/>
      <c r="K240" s="1090"/>
      <c r="L240" s="1093"/>
      <c r="M240" s="1094"/>
      <c r="N240" s="1090"/>
      <c r="O240" s="1090"/>
      <c r="P240" s="1090"/>
      <c r="Q240" s="1091"/>
      <c r="R240" s="1092"/>
      <c r="S240" s="1090"/>
      <c r="T240" s="1090"/>
      <c r="U240" s="1090"/>
      <c r="V240" s="1090"/>
      <c r="W240" s="1090"/>
      <c r="X240" s="1090"/>
      <c r="Y240" s="1090"/>
      <c r="Z240" s="1090"/>
      <c r="AA240" s="1090"/>
      <c r="AB240" s="1995"/>
      <c r="AC240" s="934"/>
      <c r="AD240" s="934"/>
      <c r="AE240" s="934"/>
      <c r="AF240" s="934"/>
      <c r="AG240" s="934"/>
      <c r="AH240" s="934"/>
      <c r="AI240" s="974"/>
      <c r="AJ240" s="664"/>
      <c r="AK240" s="664"/>
      <c r="AL240" s="664"/>
      <c r="AM240" s="664"/>
      <c r="AN240" s="664"/>
      <c r="AO240" s="664"/>
      <c r="AP240" s="664"/>
      <c r="AQ240" s="664"/>
      <c r="AR240" s="664"/>
      <c r="AS240" s="664"/>
      <c r="AT240" s="664"/>
      <c r="AU240" s="664"/>
      <c r="AV240" s="664"/>
      <c r="AW240" s="664"/>
      <c r="AX240" s="664"/>
      <c r="AY240" s="664"/>
      <c r="AZ240" s="216"/>
      <c r="BA240" s="477"/>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310"/>
      <c r="CC240" s="310"/>
      <c r="CD240" s="310"/>
      <c r="CE240" s="310"/>
      <c r="CF240" s="310"/>
      <c r="CG240" s="310"/>
      <c r="CH240" s="310"/>
      <c r="CI240" s="310"/>
      <c r="CJ240" s="2218"/>
      <c r="CK240" s="2218"/>
      <c r="CL240" s="2218"/>
      <c r="CM240" s="2218"/>
      <c r="CN240" s="2218"/>
      <c r="CO240" s="2218"/>
      <c r="CP240" s="2218"/>
      <c r="CQ240" s="2218"/>
      <c r="CR240" s="2218"/>
      <c r="CS240" s="2218"/>
      <c r="CT240" s="2218"/>
      <c r="CU240" s="2218"/>
      <c r="CV240" s="2218"/>
      <c r="CW240" s="2218"/>
      <c r="CX240" s="2218"/>
      <c r="CY240" s="2218"/>
      <c r="CZ240" s="2218"/>
    </row>
    <row r="241" s="693" customFormat="true" ht="15" customHeight="true" x14ac:dyDescent="0.2">
      <c r="A241" s="873"/>
      <c r="B241" s="897"/>
      <c r="C241" s="1095"/>
      <c r="D241" s="1096"/>
      <c r="E241" s="1096"/>
      <c r="F241" s="1096"/>
      <c r="G241" s="1097"/>
      <c r="H241" s="1098"/>
      <c r="I241" s="1096"/>
      <c r="J241" s="1096"/>
      <c r="K241" s="1096"/>
      <c r="L241" s="1099"/>
      <c r="M241" s="1100"/>
      <c r="N241" s="1096"/>
      <c r="O241" s="1096"/>
      <c r="P241" s="1096"/>
      <c r="Q241" s="1097"/>
      <c r="R241" s="1098"/>
      <c r="S241" s="1096"/>
      <c r="T241" s="1096"/>
      <c r="U241" s="1096"/>
      <c r="V241" s="1096"/>
      <c r="W241" s="1096"/>
      <c r="X241" s="1096"/>
      <c r="Y241" s="1096"/>
      <c r="Z241" s="1096"/>
      <c r="AA241" s="1096"/>
      <c r="AB241" s="1996"/>
      <c r="AC241" s="934"/>
      <c r="AD241" s="934"/>
      <c r="AE241" s="934"/>
      <c r="AF241" s="934"/>
      <c r="AG241" s="934"/>
      <c r="AH241" s="934"/>
      <c r="AI241" s="974"/>
      <c r="AJ241" s="664"/>
      <c r="AK241" s="664"/>
      <c r="AL241" s="664"/>
      <c r="AM241" s="664"/>
      <c r="AN241" s="664"/>
      <c r="AO241" s="664"/>
      <c r="AP241" s="664"/>
      <c r="AQ241" s="664"/>
      <c r="AR241" s="664"/>
      <c r="AS241" s="664"/>
      <c r="AT241" s="664"/>
      <c r="AU241" s="664"/>
      <c r="AV241" s="664"/>
      <c r="AW241" s="664"/>
      <c r="AX241" s="664"/>
      <c r="AY241" s="664"/>
      <c r="AZ241" s="216"/>
      <c r="BA241" s="477"/>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310"/>
      <c r="CC241" s="310"/>
      <c r="CD241" s="310"/>
      <c r="CE241" s="310"/>
      <c r="CF241" s="310"/>
      <c r="CG241" s="310"/>
      <c r="CH241" s="310"/>
      <c r="CI241" s="310"/>
      <c r="CJ241" s="2218"/>
      <c r="CK241" s="2218"/>
      <c r="CL241" s="2218"/>
      <c r="CM241" s="2218"/>
      <c r="CN241" s="2218"/>
      <c r="CO241" s="2218"/>
      <c r="CP241" s="2218"/>
      <c r="CQ241" s="2218"/>
      <c r="CR241" s="2218"/>
      <c r="CS241" s="2218"/>
      <c r="CT241" s="2218"/>
      <c r="CU241" s="2218"/>
      <c r="CV241" s="2218"/>
      <c r="CW241" s="2218"/>
      <c r="CX241" s="2218"/>
      <c r="CY241" s="2218"/>
      <c r="CZ241" s="2218"/>
    </row>
    <row r="242" s="693" customFormat="true" ht="15" customHeight="true" x14ac:dyDescent="0.2">
      <c r="A242" s="768"/>
      <c r="B242" s="879"/>
      <c r="C242" s="972"/>
      <c r="D242" s="934"/>
      <c r="E242" s="934"/>
      <c r="F242" s="934"/>
      <c r="G242" s="935"/>
      <c r="H242" s="973"/>
      <c r="I242" s="934"/>
      <c r="J242" s="934"/>
      <c r="K242" s="934"/>
      <c r="L242" s="974"/>
      <c r="M242" s="972"/>
      <c r="N242" s="934"/>
      <c r="O242" s="934"/>
      <c r="P242" s="934"/>
      <c r="Q242" s="935"/>
      <c r="R242" s="973"/>
      <c r="S242" s="934"/>
      <c r="T242" s="934"/>
      <c r="U242" s="934"/>
      <c r="V242" s="934"/>
      <c r="W242" s="934"/>
      <c r="X242" s="934"/>
      <c r="Y242" s="934"/>
      <c r="Z242" s="934"/>
      <c r="AA242" s="934"/>
      <c r="AB242" s="934"/>
      <c r="AC242" s="934"/>
      <c r="AD242" s="934"/>
      <c r="AE242" s="934"/>
      <c r="AF242" s="934"/>
      <c r="AG242" s="934"/>
      <c r="AH242" s="934"/>
      <c r="AI242" s="974"/>
      <c r="AJ242" s="664"/>
      <c r="AK242" s="664"/>
      <c r="AL242" s="664"/>
      <c r="AM242" s="664"/>
      <c r="AN242" s="664"/>
      <c r="AO242" s="664"/>
      <c r="AP242" s="664"/>
      <c r="AQ242" s="664"/>
      <c r="AR242" s="664"/>
      <c r="AS242" s="664"/>
      <c r="AT242" s="664"/>
      <c r="AU242" s="664"/>
      <c r="AV242" s="664"/>
      <c r="AW242" s="664"/>
      <c r="AX242" s="664"/>
      <c r="AY242" s="664"/>
      <c r="AZ242" s="216"/>
      <c r="BA242" s="477"/>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310"/>
      <c r="CC242" s="310"/>
      <c r="CD242" s="310"/>
      <c r="CE242" s="310"/>
      <c r="CF242" s="310"/>
      <c r="CG242" s="310"/>
      <c r="CH242" s="310"/>
      <c r="CI242" s="310"/>
      <c r="CJ242" s="2218"/>
      <c r="CK242" s="2218"/>
      <c r="CL242" s="2218"/>
      <c r="CM242" s="2218"/>
      <c r="CN242" s="2218"/>
      <c r="CO242" s="2218"/>
      <c r="CP242" s="2218"/>
      <c r="CQ242" s="2218"/>
      <c r="CR242" s="2218"/>
      <c r="CS242" s="2218"/>
      <c r="CT242" s="2218"/>
      <c r="CU242" s="2218"/>
      <c r="CV242" s="2218"/>
      <c r="CW242" s="2218"/>
      <c r="CX242" s="2218"/>
      <c r="CY242" s="2218"/>
      <c r="CZ242" s="2218"/>
    </row>
    <row r="243" s="693" customFormat="true" ht="15" customHeight="true" x14ac:dyDescent="0.2">
      <c r="A243" s="768"/>
      <c r="B243" s="879"/>
      <c r="C243" s="972"/>
      <c r="D243" s="934"/>
      <c r="E243" s="934"/>
      <c r="F243" s="934"/>
      <c r="G243" s="935"/>
      <c r="H243" s="973"/>
      <c r="I243" s="934"/>
      <c r="J243" s="934"/>
      <c r="K243" s="934"/>
      <c r="L243" s="974"/>
      <c r="M243" s="972"/>
      <c r="N243" s="934"/>
      <c r="O243" s="934"/>
      <c r="P243" s="934"/>
      <c r="Q243" s="935"/>
      <c r="R243" s="973"/>
      <c r="S243" s="934"/>
      <c r="T243" s="934"/>
      <c r="U243" s="934"/>
      <c r="V243" s="934"/>
      <c r="W243" s="934"/>
      <c r="X243" s="934"/>
      <c r="Y243" s="934"/>
      <c r="Z243" s="934"/>
      <c r="AA243" s="934"/>
      <c r="AB243" s="934"/>
      <c r="AC243" s="934"/>
      <c r="AD243" s="934"/>
      <c r="AE243" s="934"/>
      <c r="AF243" s="934"/>
      <c r="AG243" s="934"/>
      <c r="AH243" s="934"/>
      <c r="AI243" s="974"/>
      <c r="AJ243" s="664"/>
      <c r="AK243" s="664"/>
      <c r="AL243" s="664"/>
      <c r="AM243" s="664"/>
      <c r="AN243" s="664"/>
      <c r="AO243" s="664"/>
      <c r="AP243" s="664"/>
      <c r="AQ243" s="664"/>
      <c r="AR243" s="664"/>
      <c r="AS243" s="664"/>
      <c r="AT243" s="664"/>
      <c r="AU243" s="664"/>
      <c r="AV243" s="664"/>
      <c r="AW243" s="664"/>
      <c r="AX243" s="664"/>
      <c r="AY243" s="664"/>
      <c r="AZ243" s="216"/>
      <c r="BA243" s="477"/>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310"/>
      <c r="CC243" s="310"/>
      <c r="CD243" s="310"/>
      <c r="CE243" s="310"/>
      <c r="CF243" s="310"/>
      <c r="CG243" s="310"/>
      <c r="CH243" s="310"/>
      <c r="CI243" s="310"/>
      <c r="CJ243" s="2218"/>
      <c r="CK243" s="2218"/>
      <c r="CL243" s="2218"/>
      <c r="CM243" s="2218"/>
      <c r="CN243" s="2218"/>
      <c r="CO243" s="2218"/>
      <c r="CP243" s="2218"/>
      <c r="CQ243" s="2218"/>
      <c r="CR243" s="2218"/>
      <c r="CS243" s="2218"/>
      <c r="CT243" s="2218"/>
      <c r="CU243" s="2218"/>
      <c r="CV243" s="2218"/>
      <c r="CW243" s="2218"/>
      <c r="CX243" s="2218"/>
      <c r="CY243" s="2218"/>
      <c r="CZ243" s="2218"/>
    </row>
    <row r="244" s="693" customFormat="true" ht="15" customHeight="true" x14ac:dyDescent="0.2">
      <c r="A244" s="768"/>
      <c r="B244" s="879"/>
      <c r="C244" s="972"/>
      <c r="D244" s="934"/>
      <c r="E244" s="934"/>
      <c r="F244" s="934"/>
      <c r="G244" s="935"/>
      <c r="H244" s="973"/>
      <c r="I244" s="934"/>
      <c r="J244" s="934"/>
      <c r="K244" s="934"/>
      <c r="L244" s="974"/>
      <c r="M244" s="972"/>
      <c r="N244" s="934"/>
      <c r="O244" s="934"/>
      <c r="P244" s="934"/>
      <c r="Q244" s="935"/>
      <c r="R244" s="973"/>
      <c r="S244" s="934"/>
      <c r="T244" s="934"/>
      <c r="U244" s="934"/>
      <c r="V244" s="934"/>
      <c r="W244" s="934"/>
      <c r="X244" s="934"/>
      <c r="Y244" s="934"/>
      <c r="Z244" s="934"/>
      <c r="AA244" s="934"/>
      <c r="AB244" s="934"/>
      <c r="AC244" s="934"/>
      <c r="AD244" s="934"/>
      <c r="AE244" s="934"/>
      <c r="AF244" s="934"/>
      <c r="AG244" s="934"/>
      <c r="AH244" s="934"/>
      <c r="AI244" s="974"/>
      <c r="AJ244" s="664"/>
      <c r="AK244" s="664"/>
      <c r="AL244" s="664"/>
      <c r="AM244" s="664"/>
      <c r="AN244" s="664"/>
      <c r="AO244" s="664"/>
      <c r="AP244" s="664"/>
      <c r="AQ244" s="664"/>
      <c r="AR244" s="664"/>
      <c r="AS244" s="664"/>
      <c r="AT244" s="664"/>
      <c r="AU244" s="664"/>
      <c r="AV244" s="664"/>
      <c r="AW244" s="664"/>
      <c r="AX244" s="664"/>
      <c r="AY244" s="664"/>
      <c r="AZ244" s="216"/>
      <c r="BA244" s="477"/>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310"/>
      <c r="CC244" s="310"/>
      <c r="CD244" s="310"/>
      <c r="CE244" s="310"/>
      <c r="CF244" s="310"/>
      <c r="CG244" s="310"/>
      <c r="CH244" s="310"/>
      <c r="CI244" s="310"/>
      <c r="CJ244" s="2218"/>
      <c r="CK244" s="2218"/>
      <c r="CL244" s="2218"/>
      <c r="CM244" s="2218"/>
      <c r="CN244" s="2218"/>
      <c r="CO244" s="2218"/>
      <c r="CP244" s="2218"/>
      <c r="CQ244" s="2218"/>
      <c r="CR244" s="2218"/>
      <c r="CS244" s="2218"/>
      <c r="CT244" s="2218"/>
      <c r="CU244" s="2218"/>
      <c r="CV244" s="2218"/>
      <c r="CW244" s="2218"/>
      <c r="CX244" s="2218"/>
      <c r="CY244" s="2218"/>
      <c r="CZ244" s="2218"/>
    </row>
    <row r="245" s="693" customFormat="true" ht="15" customHeight="true" x14ac:dyDescent="0.2">
      <c r="A245" s="768"/>
      <c r="B245" s="879"/>
      <c r="C245" s="972"/>
      <c r="D245" s="934"/>
      <c r="E245" s="934"/>
      <c r="F245" s="934"/>
      <c r="G245" s="935"/>
      <c r="H245" s="973"/>
      <c r="I245" s="934"/>
      <c r="J245" s="934"/>
      <c r="K245" s="934"/>
      <c r="L245" s="974"/>
      <c r="M245" s="972"/>
      <c r="N245" s="934"/>
      <c r="O245" s="934"/>
      <c r="P245" s="934"/>
      <c r="Q245" s="935"/>
      <c r="R245" s="973"/>
      <c r="S245" s="934"/>
      <c r="T245" s="934"/>
      <c r="U245" s="934"/>
      <c r="V245" s="934"/>
      <c r="W245" s="934"/>
      <c r="X245" s="934"/>
      <c r="Y245" s="934"/>
      <c r="Z245" s="934"/>
      <c r="AA245" s="934"/>
      <c r="AB245" s="934"/>
      <c r="AC245" s="934"/>
      <c r="AD245" s="934"/>
      <c r="AE245" s="934"/>
      <c r="AF245" s="934"/>
      <c r="AG245" s="934"/>
      <c r="AH245" s="934"/>
      <c r="AI245" s="974"/>
      <c r="AJ245" s="664"/>
      <c r="AK245" s="664"/>
      <c r="AL245" s="664"/>
      <c r="AM245" s="664"/>
      <c r="AN245" s="664"/>
      <c r="AO245" s="664"/>
      <c r="AP245" s="664"/>
      <c r="AQ245" s="664"/>
      <c r="AR245" s="664"/>
      <c r="AS245" s="664"/>
      <c r="AT245" s="664"/>
      <c r="AU245" s="664"/>
      <c r="AV245" s="664"/>
      <c r="AW245" s="664"/>
      <c r="AX245" s="664"/>
      <c r="AY245" s="664"/>
      <c r="AZ245" s="216"/>
      <c r="BA245" s="477"/>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310"/>
      <c r="CC245" s="310"/>
      <c r="CD245" s="310"/>
      <c r="CE245" s="310"/>
      <c r="CF245" s="310"/>
      <c r="CG245" s="310"/>
      <c r="CH245" s="310"/>
      <c r="CI245" s="310"/>
      <c r="CJ245" s="2218"/>
      <c r="CK245" s="2218"/>
      <c r="CL245" s="2218"/>
      <c r="CM245" s="2218"/>
      <c r="CN245" s="2218"/>
      <c r="CO245" s="2218"/>
      <c r="CP245" s="2218"/>
      <c r="CQ245" s="2218"/>
      <c r="CR245" s="2218"/>
      <c r="CS245" s="2218"/>
      <c r="CT245" s="2218"/>
      <c r="CU245" s="2218"/>
      <c r="CV245" s="2218"/>
      <c r="CW245" s="2218"/>
      <c r="CX245" s="2218"/>
      <c r="CY245" s="2218"/>
      <c r="CZ245" s="2218"/>
    </row>
    <row r="246" s="693" customFormat="true" ht="15" customHeight="true" x14ac:dyDescent="0.2">
      <c r="A246" s="768"/>
      <c r="B246" s="879"/>
      <c r="C246" s="972"/>
      <c r="D246" s="934"/>
      <c r="E246" s="934"/>
      <c r="F246" s="934"/>
      <c r="G246" s="935"/>
      <c r="H246" s="973"/>
      <c r="I246" s="934"/>
      <c r="J246" s="934"/>
      <c r="K246" s="934"/>
      <c r="L246" s="974"/>
      <c r="M246" s="972"/>
      <c r="N246" s="934"/>
      <c r="O246" s="934"/>
      <c r="P246" s="934"/>
      <c r="Q246" s="935"/>
      <c r="R246" s="973"/>
      <c r="S246" s="934"/>
      <c r="T246" s="934"/>
      <c r="U246" s="934"/>
      <c r="V246" s="934"/>
      <c r="W246" s="934"/>
      <c r="X246" s="934"/>
      <c r="Y246" s="934"/>
      <c r="Z246" s="934"/>
      <c r="AA246" s="934"/>
      <c r="AB246" s="934"/>
      <c r="AC246" s="934"/>
      <c r="AD246" s="934"/>
      <c r="AE246" s="934"/>
      <c r="AF246" s="934"/>
      <c r="AG246" s="934"/>
      <c r="AH246" s="934"/>
      <c r="AI246" s="974"/>
      <c r="AJ246" s="664"/>
      <c r="AK246" s="664"/>
      <c r="AL246" s="664"/>
      <c r="AM246" s="664"/>
      <c r="AN246" s="664"/>
      <c r="AO246" s="664"/>
      <c r="AP246" s="664"/>
      <c r="AQ246" s="664"/>
      <c r="AR246" s="664"/>
      <c r="AS246" s="664"/>
      <c r="AT246" s="664"/>
      <c r="AU246" s="664"/>
      <c r="AV246" s="664"/>
      <c r="AW246" s="664"/>
      <c r="AX246" s="664"/>
      <c r="AY246" s="664"/>
      <c r="AZ246" s="216"/>
      <c r="BA246" s="477"/>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310"/>
      <c r="CC246" s="310"/>
      <c r="CD246" s="310"/>
      <c r="CE246" s="310"/>
      <c r="CF246" s="310"/>
      <c r="CG246" s="310"/>
      <c r="CH246" s="310"/>
      <c r="CI246" s="310"/>
      <c r="CJ246" s="2218"/>
      <c r="CK246" s="2218"/>
      <c r="CL246" s="2218"/>
      <c r="CM246" s="2218"/>
      <c r="CN246" s="2218"/>
      <c r="CO246" s="2218"/>
      <c r="CP246" s="2218"/>
      <c r="CQ246" s="2218"/>
      <c r="CR246" s="2218"/>
      <c r="CS246" s="2218"/>
      <c r="CT246" s="2218"/>
      <c r="CU246" s="2218"/>
      <c r="CV246" s="2218"/>
      <c r="CW246" s="2218"/>
      <c r="CX246" s="2218"/>
      <c r="CY246" s="2218"/>
      <c r="CZ246" s="2218"/>
    </row>
    <row r="247" s="693" customFormat="true" ht="15" customHeight="true" x14ac:dyDescent="0.2">
      <c r="A247" s="768"/>
      <c r="B247" s="879"/>
      <c r="C247" s="972"/>
      <c r="D247" s="934"/>
      <c r="E247" s="934"/>
      <c r="F247" s="934"/>
      <c r="G247" s="935"/>
      <c r="H247" s="973"/>
      <c r="I247" s="934"/>
      <c r="J247" s="934"/>
      <c r="K247" s="934"/>
      <c r="L247" s="974"/>
      <c r="M247" s="972"/>
      <c r="N247" s="934"/>
      <c r="O247" s="934"/>
      <c r="P247" s="934"/>
      <c r="Q247" s="935"/>
      <c r="R247" s="973"/>
      <c r="S247" s="934"/>
      <c r="T247" s="934"/>
      <c r="U247" s="934"/>
      <c r="V247" s="934"/>
      <c r="W247" s="934"/>
      <c r="X247" s="934"/>
      <c r="Y247" s="934"/>
      <c r="Z247" s="934"/>
      <c r="AA247" s="934"/>
      <c r="AB247" s="934"/>
      <c r="AC247" s="934"/>
      <c r="AD247" s="934"/>
      <c r="AE247" s="934"/>
      <c r="AF247" s="934"/>
      <c r="AG247" s="934"/>
      <c r="AH247" s="934"/>
      <c r="AI247" s="974"/>
      <c r="AJ247" s="664"/>
      <c r="AK247" s="664"/>
      <c r="AL247" s="664"/>
      <c r="AM247" s="664"/>
      <c r="AN247" s="664"/>
      <c r="AO247" s="664"/>
      <c r="AP247" s="664"/>
      <c r="AQ247" s="664"/>
      <c r="AR247" s="664"/>
      <c r="AS247" s="664"/>
      <c r="AT247" s="664"/>
      <c r="AU247" s="664"/>
      <c r="AV247" s="664"/>
      <c r="AW247" s="664"/>
      <c r="AX247" s="664"/>
      <c r="AY247" s="664"/>
      <c r="AZ247" s="216"/>
      <c r="BA247" s="477"/>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310"/>
      <c r="CC247" s="310"/>
      <c r="CD247" s="310"/>
      <c r="CE247" s="310"/>
      <c r="CF247" s="310"/>
      <c r="CG247" s="310"/>
      <c r="CH247" s="310"/>
      <c r="CI247" s="310"/>
      <c r="CJ247" s="2218"/>
      <c r="CK247" s="2218"/>
      <c r="CL247" s="2218"/>
      <c r="CM247" s="2218"/>
      <c r="CN247" s="2218"/>
      <c r="CO247" s="2218"/>
      <c r="CP247" s="2218"/>
      <c r="CQ247" s="2218"/>
      <c r="CR247" s="2218"/>
      <c r="CS247" s="2218"/>
      <c r="CT247" s="2218"/>
      <c r="CU247" s="2218"/>
      <c r="CV247" s="2218"/>
      <c r="CW247" s="2218"/>
      <c r="CX247" s="2218"/>
      <c r="CY247" s="2218"/>
      <c r="CZ247" s="2218"/>
    </row>
    <row r="248" s="693" customFormat="true" ht="15" customHeight="true" x14ac:dyDescent="0.2">
      <c r="A248" s="772"/>
      <c r="B248" s="898"/>
      <c r="C248" s="1059"/>
      <c r="D248" s="985"/>
      <c r="E248" s="985"/>
      <c r="F248" s="985"/>
      <c r="G248" s="986"/>
      <c r="H248" s="1060"/>
      <c r="I248" s="985"/>
      <c r="J248" s="985"/>
      <c r="K248" s="985"/>
      <c r="L248" s="1061"/>
      <c r="M248" s="1059"/>
      <c r="N248" s="985"/>
      <c r="O248" s="985"/>
      <c r="P248" s="985"/>
      <c r="Q248" s="986"/>
      <c r="R248" s="1060"/>
      <c r="S248" s="985"/>
      <c r="T248" s="985"/>
      <c r="U248" s="985"/>
      <c r="V248" s="985"/>
      <c r="W248" s="985"/>
      <c r="X248" s="985"/>
      <c r="Y248" s="985"/>
      <c r="Z248" s="985"/>
      <c r="AA248" s="985"/>
      <c r="AB248" s="985"/>
      <c r="AC248" s="985"/>
      <c r="AD248" s="985"/>
      <c r="AE248" s="985"/>
      <c r="AF248" s="985"/>
      <c r="AG248" s="985"/>
      <c r="AH248" s="985"/>
      <c r="AI248" s="1061"/>
      <c r="AJ248" s="664"/>
      <c r="AK248" s="664"/>
      <c r="AL248" s="664"/>
      <c r="AM248" s="664"/>
      <c r="AN248" s="664"/>
      <c r="AO248" s="664"/>
      <c r="AP248" s="664"/>
      <c r="AQ248" s="664"/>
      <c r="AR248" s="664"/>
      <c r="AS248" s="664"/>
      <c r="AT248" s="664"/>
      <c r="AU248" s="664"/>
      <c r="AV248" s="664"/>
      <c r="AW248" s="664"/>
      <c r="AX248" s="664"/>
      <c r="AY248" s="664"/>
      <c r="AZ248" s="216"/>
      <c r="BA248" s="477"/>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361"/>
      <c r="CC248" s="361"/>
      <c r="CD248" s="361"/>
      <c r="CE248" s="361"/>
      <c r="CF248" s="361"/>
      <c r="CG248" s="361"/>
      <c r="CH248" s="361"/>
      <c r="CI248" s="361"/>
      <c r="CJ248" s="2218"/>
      <c r="CK248" s="2218"/>
      <c r="CL248" s="2218"/>
      <c r="CM248" s="2218"/>
      <c r="CN248" s="2218"/>
      <c r="CO248" s="2218"/>
      <c r="CP248" s="2218"/>
      <c r="CQ248" s="2218"/>
      <c r="CR248" s="2218"/>
      <c r="CS248" s="2218"/>
      <c r="CT248" s="2218"/>
      <c r="CU248" s="2218"/>
      <c r="CV248" s="2218"/>
      <c r="CW248" s="2218"/>
      <c r="CX248" s="2218"/>
      <c r="CY248" s="2218"/>
      <c r="CZ248" s="2218"/>
    </row>
    <row r="249" s="693" customFormat="true" ht="250.15" customHeight="true" x14ac:dyDescent="0.2">
      <c r="B249" s="694"/>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2"/>
      <c r="AJ250" s="211"/>
      <c r="AK250" s="211"/>
      <c r="AL250" s="211"/>
      <c r="AM250" s="211"/>
      <c r="AN250" s="211"/>
      <c r="AO250" s="211"/>
      <c r="AP250" s="211"/>
      <c r="AQ250" s="211"/>
      <c r="AR250" s="211"/>
      <c r="AS250" s="211"/>
      <c r="AT250" s="211"/>
      <c r="AU250" s="211"/>
      <c r="AV250" s="211"/>
      <c r="AW250" s="211"/>
      <c r="AX250" s="211"/>
      <c r="AY250" s="211"/>
      <c r="AZ250" s="211"/>
      <c r="BA250" s="472"/>
      <c r="BB250" s="238"/>
      <c r="BC250" s="472"/>
      <c r="BD250" s="472"/>
      <c r="BE250" s="472"/>
      <c r="BF250" s="472"/>
      <c r="BG250" s="472"/>
      <c r="BH250" s="472"/>
      <c r="BI250" s="472"/>
      <c r="BJ250" s="472"/>
      <c r="BK250" s="472"/>
      <c r="BL250" s="472"/>
      <c r="BM250" s="472"/>
      <c r="BN250" s="472"/>
      <c r="BO250" s="472"/>
      <c r="BP250" s="472"/>
      <c r="BQ250" s="472"/>
      <c r="BR250" s="472"/>
      <c r="BS250" s="472"/>
      <c r="BT250" s="472"/>
      <c r="BU250" s="472"/>
      <c r="BV250" s="472"/>
      <c r="BW250" s="472"/>
      <c r="BX250" s="472"/>
      <c r="BY250" s="472"/>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2"/>
      <c r="AJ251" s="211"/>
      <c r="AK251" s="211"/>
      <c r="AL251" s="211"/>
      <c r="AM251" s="211"/>
      <c r="AN251" s="211"/>
      <c r="AO251" s="211"/>
      <c r="AP251" s="211"/>
      <c r="AQ251" s="211"/>
      <c r="AR251" s="211"/>
      <c r="AS251" s="211"/>
      <c r="AT251" s="211"/>
      <c r="AU251" s="211"/>
      <c r="AV251" s="211"/>
      <c r="AW251" s="211"/>
      <c r="AX251" s="211"/>
      <c r="AY251" s="211"/>
      <c r="AZ251" s="211"/>
      <c r="BA251" s="472"/>
      <c r="BB251" s="238"/>
      <c r="BC251" s="472"/>
      <c r="BD251" s="472"/>
      <c r="BE251" s="472"/>
      <c r="BF251" s="472"/>
      <c r="BG251" s="472"/>
      <c r="BH251" s="472"/>
      <c r="BI251" s="472"/>
      <c r="BJ251" s="472"/>
      <c r="BK251" s="472"/>
      <c r="BL251" s="472"/>
      <c r="BM251" s="472"/>
      <c r="BN251" s="472"/>
      <c r="BO251" s="472"/>
      <c r="BP251" s="472"/>
      <c r="BQ251" s="472"/>
      <c r="BR251" s="472"/>
      <c r="BS251" s="472"/>
      <c r="BT251" s="472"/>
      <c r="BU251" s="472"/>
      <c r="BV251" s="472"/>
      <c r="BW251" s="472"/>
      <c r="BX251" s="472"/>
      <c r="BY251" s="472"/>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2"/>
      <c r="AJ252" s="211"/>
      <c r="AK252" s="211"/>
      <c r="AL252" s="211"/>
      <c r="AM252" s="211"/>
      <c r="AN252" s="211"/>
      <c r="AO252" s="211"/>
      <c r="AP252" s="211"/>
      <c r="AQ252" s="211"/>
      <c r="AR252" s="211"/>
      <c r="AS252" s="211"/>
      <c r="AT252" s="211"/>
      <c r="AU252" s="211"/>
      <c r="AV252" s="211"/>
      <c r="AW252" s="211"/>
      <c r="AX252" s="211"/>
      <c r="AY252" s="211"/>
      <c r="AZ252" s="211"/>
      <c r="BA252" s="472"/>
      <c r="BB252" s="238"/>
      <c r="BC252" s="472"/>
      <c r="BD252" s="472"/>
      <c r="BE252" s="472"/>
      <c r="BF252" s="472"/>
      <c r="BG252" s="472"/>
      <c r="BH252" s="472"/>
      <c r="BI252" s="472"/>
      <c r="BJ252" s="472"/>
      <c r="BK252" s="472"/>
      <c r="BL252" s="472"/>
      <c r="BM252" s="472"/>
      <c r="BN252" s="472"/>
      <c r="BO252" s="472"/>
      <c r="BP252" s="472"/>
      <c r="BQ252" s="472"/>
      <c r="BR252" s="472"/>
      <c r="BS252" s="472"/>
      <c r="BT252" s="472"/>
      <c r="BU252" s="472"/>
      <c r="BV252" s="472"/>
      <c r="BW252" s="472"/>
      <c r="BX252" s="472"/>
      <c r="BY252" s="472"/>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2"/>
      <c r="AJ253" s="211"/>
      <c r="AK253" s="211"/>
      <c r="AL253" s="211"/>
      <c r="AM253" s="211"/>
      <c r="AN253" s="211"/>
      <c r="AO253" s="211"/>
      <c r="AP253" s="211"/>
      <c r="AQ253" s="211"/>
      <c r="AR253" s="211"/>
      <c r="AS253" s="211"/>
      <c r="AT253" s="211"/>
      <c r="AU253" s="211"/>
      <c r="AV253" s="211"/>
      <c r="AW253" s="211"/>
      <c r="AX253" s="211"/>
      <c r="AY253" s="211"/>
      <c r="AZ253" s="211"/>
      <c r="BA253" s="472"/>
      <c r="BB253" s="238"/>
      <c r="BC253" s="472"/>
      <c r="BD253" s="472"/>
      <c r="BE253" s="472"/>
      <c r="BF253" s="472"/>
      <c r="BG253" s="472"/>
      <c r="BH253" s="472"/>
      <c r="BI253" s="472"/>
      <c r="BJ253" s="472"/>
      <c r="BK253" s="472"/>
      <c r="BL253" s="472"/>
      <c r="BM253" s="472"/>
      <c r="BN253" s="472"/>
      <c r="BO253" s="472"/>
      <c r="BP253" s="472"/>
      <c r="BQ253" s="472"/>
      <c r="BR253" s="472"/>
      <c r="BS253" s="472"/>
      <c r="BT253" s="472"/>
      <c r="BU253" s="472"/>
      <c r="BV253" s="472"/>
      <c r="BW253" s="472"/>
      <c r="BX253" s="472"/>
      <c r="BY253" s="472"/>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2"/>
      <c r="AJ254" s="211"/>
      <c r="AK254" s="211"/>
      <c r="AL254" s="211"/>
      <c r="AM254" s="211"/>
      <c r="AN254" s="211"/>
      <c r="AO254" s="211"/>
      <c r="AP254" s="211"/>
      <c r="AQ254" s="211"/>
      <c r="AR254" s="211"/>
      <c r="AS254" s="211"/>
      <c r="AT254" s="211"/>
      <c r="AU254" s="211"/>
      <c r="AV254" s="211"/>
      <c r="AW254" s="211"/>
      <c r="AX254" s="211"/>
      <c r="AY254" s="211"/>
      <c r="AZ254" s="211"/>
      <c r="BA254" s="472"/>
      <c r="BB254" s="238"/>
      <c r="BC254" s="472"/>
      <c r="BD254" s="472"/>
      <c r="BE254" s="472"/>
      <c r="BF254" s="472"/>
      <c r="BG254" s="472"/>
      <c r="BH254" s="472"/>
      <c r="BI254" s="472"/>
      <c r="BJ254" s="472"/>
      <c r="BK254" s="472"/>
      <c r="BL254" s="472"/>
      <c r="BM254" s="472"/>
      <c r="BN254" s="472"/>
      <c r="BO254" s="472"/>
      <c r="BP254" s="472"/>
      <c r="BQ254" s="472"/>
      <c r="BR254" s="472"/>
      <c r="BS254" s="472"/>
      <c r="BT254" s="472"/>
      <c r="BU254" s="472"/>
      <c r="BV254" s="472"/>
      <c r="BW254" s="472"/>
      <c r="BX254" s="472"/>
      <c r="BY254" s="472"/>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2"/>
      <c r="AJ255" s="211"/>
      <c r="AK255" s="211"/>
      <c r="AL255" s="211"/>
      <c r="AM255" s="211"/>
      <c r="AN255" s="211"/>
      <c r="AO255" s="211"/>
      <c r="AP255" s="211"/>
      <c r="AQ255" s="211"/>
      <c r="AR255" s="211"/>
      <c r="AS255" s="211"/>
      <c r="AT255" s="211"/>
      <c r="AU255" s="211"/>
      <c r="AV255" s="211"/>
      <c r="AW255" s="211"/>
      <c r="AX255" s="211"/>
      <c r="AY255" s="211"/>
      <c r="AZ255" s="211"/>
      <c r="BA255" s="472"/>
      <c r="BB255" s="238"/>
      <c r="BC255" s="472"/>
      <c r="BD255" s="472"/>
      <c r="BE255" s="472"/>
      <c r="BF255" s="472"/>
      <c r="BG255" s="472"/>
      <c r="BH255" s="472"/>
      <c r="BI255" s="472"/>
      <c r="BJ255" s="472"/>
      <c r="BK255" s="472"/>
      <c r="BL255" s="472"/>
      <c r="BM255" s="472"/>
      <c r="BN255" s="472"/>
      <c r="BO255" s="472"/>
      <c r="BP255" s="472"/>
      <c r="BQ255" s="472"/>
      <c r="BR255" s="472"/>
      <c r="BS255" s="472"/>
      <c r="BT255" s="472"/>
      <c r="BU255" s="472"/>
      <c r="BV255" s="472"/>
      <c r="BW255" s="472"/>
      <c r="BX255" s="472"/>
      <c r="BY255" s="472"/>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2"/>
      <c r="AJ256" s="211"/>
      <c r="AK256" s="211"/>
      <c r="AL256" s="211"/>
      <c r="AM256" s="211"/>
      <c r="AN256" s="211"/>
      <c r="AO256" s="211"/>
      <c r="AP256" s="211"/>
      <c r="AQ256" s="211"/>
      <c r="AR256" s="211"/>
      <c r="AS256" s="211"/>
      <c r="AT256" s="211"/>
      <c r="AU256" s="211"/>
      <c r="AV256" s="211"/>
      <c r="AW256" s="211"/>
      <c r="AX256" s="211"/>
      <c r="AY256" s="211"/>
      <c r="AZ256" s="211"/>
      <c r="BA256" s="472"/>
      <c r="BB256" s="238"/>
      <c r="BC256" s="472"/>
      <c r="BD256" s="472"/>
      <c r="BE256" s="472"/>
      <c r="BF256" s="472"/>
      <c r="BG256" s="472"/>
      <c r="BH256" s="472"/>
      <c r="BI256" s="472"/>
      <c r="BJ256" s="472"/>
      <c r="BK256" s="472"/>
      <c r="BL256" s="472"/>
      <c r="BM256" s="472"/>
      <c r="BN256" s="472"/>
      <c r="BO256" s="472"/>
      <c r="BP256" s="472"/>
      <c r="BQ256" s="472"/>
      <c r="BR256" s="472"/>
      <c r="BS256" s="472"/>
      <c r="BT256" s="472"/>
      <c r="BU256" s="472"/>
      <c r="BV256" s="472"/>
      <c r="BW256" s="472"/>
      <c r="BX256" s="472"/>
      <c r="BY256" s="472"/>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2"/>
      <c r="AJ257" s="211"/>
      <c r="AK257" s="211"/>
      <c r="AL257" s="211"/>
      <c r="AM257" s="211"/>
      <c r="AN257" s="211"/>
      <c r="AO257" s="211"/>
      <c r="AP257" s="211"/>
      <c r="AQ257" s="211"/>
      <c r="AR257" s="211"/>
      <c r="AS257" s="211"/>
      <c r="AT257" s="211"/>
      <c r="AU257" s="211"/>
      <c r="AV257" s="211"/>
      <c r="AW257" s="211"/>
      <c r="AX257" s="211"/>
      <c r="AY257" s="211"/>
      <c r="AZ257" s="211"/>
      <c r="BA257" s="472"/>
      <c r="BB257" s="238"/>
      <c r="BC257" s="472"/>
      <c r="BD257" s="472"/>
      <c r="BE257" s="472"/>
      <c r="BF257" s="472"/>
      <c r="BG257" s="472"/>
      <c r="BH257" s="472"/>
      <c r="BI257" s="472"/>
      <c r="BJ257" s="472"/>
      <c r="BK257" s="472"/>
      <c r="BL257" s="472"/>
      <c r="BM257" s="472"/>
      <c r="BN257" s="472"/>
      <c r="BO257" s="472"/>
      <c r="BP257" s="472"/>
      <c r="BQ257" s="472"/>
      <c r="BR257" s="472"/>
      <c r="BS257" s="472"/>
      <c r="BT257" s="472"/>
      <c r="BU257" s="472"/>
      <c r="BV257" s="472"/>
      <c r="BW257" s="472"/>
      <c r="BX257" s="472"/>
      <c r="BY257" s="472"/>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2"/>
      <c r="AJ258" s="211"/>
      <c r="AK258" s="211"/>
      <c r="AL258" s="211"/>
      <c r="AM258" s="211"/>
      <c r="AN258" s="211"/>
      <c r="AO258" s="211"/>
      <c r="AP258" s="211"/>
      <c r="AQ258" s="211"/>
      <c r="AR258" s="211"/>
      <c r="AS258" s="211"/>
      <c r="AT258" s="211"/>
      <c r="AU258" s="211"/>
      <c r="AV258" s="211"/>
      <c r="AW258" s="211"/>
      <c r="AX258" s="211"/>
      <c r="AY258" s="211"/>
      <c r="AZ258" s="211"/>
      <c r="BA258" s="472"/>
      <c r="BB258" s="238"/>
      <c r="BC258" s="472"/>
      <c r="BD258" s="472"/>
      <c r="BE258" s="472"/>
      <c r="BF258" s="472"/>
      <c r="BG258" s="472"/>
      <c r="BH258" s="472"/>
      <c r="BI258" s="472"/>
      <c r="BJ258" s="472"/>
      <c r="BK258" s="472"/>
      <c r="BL258" s="472"/>
      <c r="BM258" s="472"/>
      <c r="BN258" s="472"/>
      <c r="BO258" s="472"/>
      <c r="BP258" s="472"/>
      <c r="BQ258" s="472"/>
      <c r="BR258" s="472"/>
      <c r="BS258" s="472"/>
      <c r="BT258" s="472"/>
      <c r="BU258" s="472"/>
      <c r="BV258" s="472"/>
      <c r="BW258" s="472"/>
      <c r="BX258" s="472"/>
      <c r="BY258" s="472"/>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693" customFormat="true" ht="15" customHeight="true" x14ac:dyDescent="0.2">
      <c r="B259" s="694"/>
      <c r="AJ259" s="216"/>
      <c r="AK259" s="216"/>
      <c r="AL259" s="216"/>
      <c r="AM259" s="216"/>
      <c r="AN259" s="216"/>
      <c r="AO259" s="216"/>
      <c r="AP259" s="216"/>
      <c r="AQ259" s="216"/>
      <c r="AR259" s="216"/>
      <c r="AS259" s="216"/>
      <c r="AT259" s="216"/>
      <c r="AU259" s="216"/>
      <c r="AV259" s="216"/>
      <c r="AW259" s="216"/>
      <c r="AX259" s="216"/>
      <c r="AY259" s="216"/>
      <c r="AZ259" s="216"/>
      <c r="BA259" s="217" t="s">
        <v>127</v>
      </c>
      <c r="BB259" s="137" t="s">
        <v>84</v>
      </c>
      <c r="BC259" s="2631" t="s">
        <v>113</v>
      </c>
      <c r="BD259" s="2632"/>
      <c r="BE259" s="2632"/>
      <c r="BF259" s="2632"/>
      <c r="BG259" s="2633"/>
      <c r="BH259" s="2634" t="s">
        <v>38</v>
      </c>
      <c r="BI259" s="2632"/>
      <c r="BJ259" s="2632"/>
      <c r="BK259" s="2632"/>
      <c r="BL259" s="2633"/>
      <c r="BM259" s="2634" t="s">
        <v>37</v>
      </c>
      <c r="BN259" s="2632"/>
      <c r="BO259" s="2632"/>
      <c r="BP259" s="2632"/>
      <c r="BQ259" s="2635"/>
      <c r="BR259" s="2058" t="s">
        <v>137</v>
      </c>
      <c r="BS259" s="2059"/>
      <c r="BT259" s="2059"/>
      <c r="BU259" s="2059"/>
      <c r="BV259" s="2059"/>
      <c r="BW259" s="2059"/>
      <c r="BX259" s="2059"/>
      <c r="BY259" s="2060"/>
      <c r="BZ259" s="313"/>
      <c r="CA259" s="313"/>
      <c r="CB259" s="313"/>
      <c r="CC259" s="313"/>
      <c r="CD259" s="313"/>
      <c r="CE259" s="313"/>
      <c r="CF259" s="313"/>
      <c r="CG259" s="313"/>
      <c r="CH259" s="313"/>
      <c r="CI259" s="313"/>
      <c r="CJ259" s="215"/>
      <c r="CK259" s="215"/>
      <c r="CL259" s="215"/>
      <c r="CM259" s="215"/>
      <c r="CN259" s="215"/>
      <c r="CO259" s="215"/>
      <c r="CP259" s="215"/>
      <c r="CQ259" s="215"/>
      <c r="CR259" s="215"/>
      <c r="CS259" s="215"/>
      <c r="CT259" s="215"/>
      <c r="CU259" s="215"/>
      <c r="CV259" s="215"/>
      <c r="CW259" s="215"/>
      <c r="CX259" s="215"/>
      <c r="CY259" s="215"/>
      <c r="CZ259" s="215"/>
    </row>
    <row r="260" s="693" customFormat="true" ht="24" x14ac:dyDescent="0.2">
      <c r="B260" s="694"/>
      <c r="AJ260" s="216"/>
      <c r="AK260" s="216"/>
      <c r="AL260" s="216"/>
      <c r="AM260" s="216"/>
      <c r="AN260" s="216"/>
      <c r="AO260" s="216"/>
      <c r="AP260" s="216"/>
      <c r="AQ260" s="216"/>
      <c r="AR260" s="216"/>
      <c r="AS260" s="216"/>
      <c r="AT260" s="216"/>
      <c r="AU260" s="216"/>
      <c r="AV260" s="216"/>
      <c r="AW260" s="216"/>
      <c r="AX260" s="216"/>
      <c r="AY260" s="216"/>
      <c r="AZ260" s="216"/>
      <c r="BA260" s="204" t="s">
        <v>117</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317</v>
      </c>
      <c r="BS260" s="178" t="s">
        <v>318</v>
      </c>
      <c r="BT260" s="178" t="s">
        <v>319</v>
      </c>
      <c r="BU260" s="178" t="s">
        <v>320</v>
      </c>
      <c r="BV260" s="178" t="s">
        <v>321</v>
      </c>
      <c r="BW260" s="178" t="s">
        <v>322</v>
      </c>
      <c r="BX260" s="178" t="s">
        <v>323</v>
      </c>
      <c r="BY260" s="179" t="s">
        <v>324</v>
      </c>
      <c r="BZ260" s="179" t="s">
        <v>325</v>
      </c>
      <c r="CA260" s="179" t="s">
        <v>326</v>
      </c>
      <c r="CB260" s="179" t="s">
        <v>231</v>
      </c>
      <c r="CC260" s="179" t="s">
        <v>327</v>
      </c>
      <c r="CD260" s="179" t="s">
        <v>328</v>
      </c>
      <c r="CE260" s="179" t="s">
        <v>329</v>
      </c>
      <c r="CF260" s="179" t="s">
        <v>330</v>
      </c>
      <c r="CG260" s="179" t="s">
        <v>331</v>
      </c>
      <c r="CH260" s="179" t="s">
        <v>332</v>
      </c>
      <c r="CI260" s="179" t="s">
        <v>333</v>
      </c>
      <c r="CJ260" s="2222"/>
      <c r="CK260" s="2222"/>
      <c r="CL260" s="2222"/>
      <c r="CM260" s="2222"/>
      <c r="CN260" s="2222"/>
      <c r="CO260" s="2222"/>
      <c r="CP260" s="2222"/>
      <c r="CQ260" s="2222"/>
      <c r="CR260" s="2222"/>
      <c r="CS260" s="2222"/>
      <c r="CT260" s="2222"/>
      <c r="CU260" s="2222"/>
      <c r="CV260" s="2222"/>
      <c r="CW260" s="2222"/>
      <c r="CX260" s="2222"/>
      <c r="CY260" s="2222"/>
      <c r="CZ260" s="2222"/>
    </row>
    <row r="261" s="693" customFormat="true" ht="15" customHeight="true" x14ac:dyDescent="0.2">
      <c r="B261" s="694"/>
      <c r="AJ261" s="216"/>
      <c r="AK261" s="216"/>
      <c r="AL261" s="216"/>
      <c r="AM261" s="216"/>
      <c r="AN261" s="216"/>
      <c r="AO261" s="216"/>
      <c r="AP261" s="216"/>
      <c r="AQ261" s="216"/>
      <c r="AR261" s="216"/>
      <c r="AS261" s="216"/>
      <c r="AT261" s="216"/>
      <c r="AU261" s="216"/>
      <c r="AV261" s="216"/>
      <c r="AW261" s="216"/>
      <c r="AX261" s="216"/>
      <c r="AY261" s="216"/>
      <c r="AZ261" s="216"/>
      <c r="BA261" s="2643" t="s">
        <v>72</v>
      </c>
      <c r="BB261" s="294" t="s">
        <v>49</v>
      </c>
      <c r="BC261" s="1211" t="s">
        <v>35</v>
      </c>
      <c r="BD261" s="1231" t="s">
        <v>35</v>
      </c>
      <c r="BE261" s="1231" t="s">
        <v>35</v>
      </c>
      <c r="BF261" s="1231" t="s">
        <v>35</v>
      </c>
      <c r="BG261" s="1252" t="s">
        <v>35</v>
      </c>
      <c r="BH261" s="1273" t="s">
        <v>35</v>
      </c>
      <c r="BI261" s="1231" t="s">
        <v>35</v>
      </c>
      <c r="BJ261" s="1231" t="s">
        <v>35</v>
      </c>
      <c r="BK261" s="1231" t="s">
        <v>35</v>
      </c>
      <c r="BL261" s="1252" t="s">
        <v>35</v>
      </c>
      <c r="BM261" s="1273" t="s">
        <v>35</v>
      </c>
      <c r="BN261" s="1231" t="s">
        <v>35</v>
      </c>
      <c r="BO261" s="1231" t="s">
        <v>35</v>
      </c>
      <c r="BP261" s="1231" t="s">
        <v>35</v>
      </c>
      <c r="BQ261" s="1252" t="s">
        <v>35</v>
      </c>
      <c r="BR261" s="1273" t="s">
        <v>35</v>
      </c>
      <c r="BS261" s="1231" t="s">
        <v>35</v>
      </c>
      <c r="BT261" s="1231" t="s">
        <v>35</v>
      </c>
      <c r="BU261" s="1231" t="s">
        <v>35</v>
      </c>
      <c r="BV261" s="1231" t="s">
        <v>35</v>
      </c>
      <c r="BW261" s="1231" t="s">
        <v>35</v>
      </c>
      <c r="BX261" s="1231" t="s">
        <v>35</v>
      </c>
      <c r="BY261" s="1290" t="s">
        <v>35</v>
      </c>
      <c r="BZ261" s="1290" t="s">
        <v>35</v>
      </c>
      <c r="CA261" s="1290" t="s">
        <v>35</v>
      </c>
      <c r="CB261" s="1290" t="s">
        <v>35</v>
      </c>
      <c r="CC261" s="1290" t="s">
        <v>35</v>
      </c>
      <c r="CD261" s="1290" t="s">
        <v>35</v>
      </c>
      <c r="CE261" s="1290" t="s">
        <v>35</v>
      </c>
      <c r="CF261" s="1290" t="s">
        <v>35</v>
      </c>
      <c r="CG261" s="1290" t="s">
        <v>35</v>
      </c>
      <c r="CH261" s="1290" t="s">
        <v>35</v>
      </c>
      <c r="CI261" s="1290" t="s">
        <v>35</v>
      </c>
      <c r="CJ261" s="2224"/>
      <c r="CK261" s="2224"/>
      <c r="CL261" s="2224"/>
      <c r="CM261" s="2224"/>
      <c r="CN261" s="2224"/>
      <c r="CO261" s="2224"/>
      <c r="CP261" s="2224"/>
      <c r="CQ261" s="2224"/>
      <c r="CR261" s="2224"/>
      <c r="CS261" s="2224"/>
      <c r="CT261" s="2224"/>
      <c r="CU261" s="2224"/>
      <c r="CV261" s="2224"/>
      <c r="CW261" s="2224"/>
      <c r="CX261" s="2224"/>
      <c r="CY261" s="2224"/>
      <c r="CZ261" s="2224"/>
    </row>
    <row r="262" s="693" customFormat="true" ht="15" customHeight="true" x14ac:dyDescent="0.2">
      <c r="B262" s="694"/>
      <c r="AJ262" s="216"/>
      <c r="AK262" s="216"/>
      <c r="AL262" s="216"/>
      <c r="AM262" s="216"/>
      <c r="AN262" s="216"/>
      <c r="AO262" s="216"/>
      <c r="AP262" s="216"/>
      <c r="AQ262" s="216"/>
      <c r="AR262" s="216"/>
      <c r="AS262" s="216"/>
      <c r="AT262" s="216"/>
      <c r="AU262" s="216"/>
      <c r="AV262" s="216"/>
      <c r="AW262" s="216"/>
      <c r="AX262" s="216"/>
      <c r="AY262" s="216"/>
      <c r="AZ262" s="216"/>
      <c r="BA262" s="2644"/>
      <c r="BB262" s="295" t="s">
        <v>48</v>
      </c>
      <c r="BC262" s="1212" t="s">
        <v>35</v>
      </c>
      <c r="BD262" s="1232" t="s">
        <v>35</v>
      </c>
      <c r="BE262" s="1232" t="s">
        <v>35</v>
      </c>
      <c r="BF262" s="1232" t="s">
        <v>35</v>
      </c>
      <c r="BG262" s="1253" t="s">
        <v>35</v>
      </c>
      <c r="BH262" s="1274" t="s">
        <v>35</v>
      </c>
      <c r="BI262" s="1232" t="s">
        <v>35</v>
      </c>
      <c r="BJ262" s="1232" t="s">
        <v>35</v>
      </c>
      <c r="BK262" s="1232" t="s">
        <v>35</v>
      </c>
      <c r="BL262" s="1253" t="s">
        <v>35</v>
      </c>
      <c r="BM262" s="1274" t="s">
        <v>35</v>
      </c>
      <c r="BN262" s="1232" t="s">
        <v>35</v>
      </c>
      <c r="BO262" s="1232" t="s">
        <v>35</v>
      </c>
      <c r="BP262" s="1232" t="s">
        <v>35</v>
      </c>
      <c r="BQ262" s="1253" t="s">
        <v>35</v>
      </c>
      <c r="BR262" s="1274" t="s">
        <v>35</v>
      </c>
      <c r="BS262" s="1232" t="s">
        <v>35</v>
      </c>
      <c r="BT262" s="1232" t="s">
        <v>35</v>
      </c>
      <c r="BU262" s="1232" t="s">
        <v>35</v>
      </c>
      <c r="BV262" s="1232" t="s">
        <v>35</v>
      </c>
      <c r="BW262" s="1232" t="s">
        <v>35</v>
      </c>
      <c r="BX262" s="1232" t="s">
        <v>35</v>
      </c>
      <c r="BY262" s="1291" t="s">
        <v>35</v>
      </c>
      <c r="BZ262" s="1291" t="s">
        <v>35</v>
      </c>
      <c r="CA262" s="1291" t="s">
        <v>35</v>
      </c>
      <c r="CB262" s="1291" t="s">
        <v>35</v>
      </c>
      <c r="CC262" s="1291" t="s">
        <v>35</v>
      </c>
      <c r="CD262" s="1291" t="s">
        <v>35</v>
      </c>
      <c r="CE262" s="1291" t="s">
        <v>35</v>
      </c>
      <c r="CF262" s="1291" t="s">
        <v>35</v>
      </c>
      <c r="CG262" s="1291" t="s">
        <v>35</v>
      </c>
      <c r="CH262" s="1291" t="s">
        <v>35</v>
      </c>
      <c r="CI262" s="1291" t="s">
        <v>35</v>
      </c>
      <c r="CJ262" s="2226"/>
      <c r="CK262" s="2226"/>
      <c r="CL262" s="2226"/>
      <c r="CM262" s="2226"/>
      <c r="CN262" s="2226"/>
      <c r="CO262" s="2226"/>
      <c r="CP262" s="2226"/>
      <c r="CQ262" s="2226"/>
      <c r="CR262" s="2226"/>
      <c r="CS262" s="2226"/>
      <c r="CT262" s="2226"/>
      <c r="CU262" s="2226"/>
      <c r="CV262" s="2226"/>
      <c r="CW262" s="2226"/>
      <c r="CX262" s="2226"/>
      <c r="CY262" s="2226"/>
      <c r="CZ262" s="2226"/>
    </row>
    <row r="263" s="693" customFormat="true" ht="15" customHeight="true" x14ac:dyDescent="0.2">
      <c r="B263" s="694"/>
      <c r="AJ263" s="216"/>
      <c r="AK263" s="216"/>
      <c r="AL263" s="216"/>
      <c r="AM263" s="216"/>
      <c r="AN263" s="216"/>
      <c r="AO263" s="216"/>
      <c r="AP263" s="216"/>
      <c r="AQ263" s="216"/>
      <c r="AR263" s="216"/>
      <c r="AS263" s="216"/>
      <c r="AT263" s="216"/>
      <c r="AU263" s="216"/>
      <c r="AV263" s="216"/>
      <c r="AW263" s="216"/>
      <c r="AX263" s="216"/>
      <c r="AY263" s="216"/>
      <c r="AZ263" s="216"/>
      <c r="BA263" s="2644"/>
      <c r="BB263" s="295" t="s">
        <v>111</v>
      </c>
      <c r="BC263" s="1212" t="s">
        <v>35</v>
      </c>
      <c r="BD263" s="1232" t="s">
        <v>35</v>
      </c>
      <c r="BE263" s="1232" t="s">
        <v>35</v>
      </c>
      <c r="BF263" s="1232" t="s">
        <v>35</v>
      </c>
      <c r="BG263" s="1253" t="s">
        <v>35</v>
      </c>
      <c r="BH263" s="1274" t="s">
        <v>35</v>
      </c>
      <c r="BI263" s="1232" t="s">
        <v>35</v>
      </c>
      <c r="BJ263" s="1232" t="s">
        <v>35</v>
      </c>
      <c r="BK263" s="1232" t="s">
        <v>35</v>
      </c>
      <c r="BL263" s="1253" t="s">
        <v>35</v>
      </c>
      <c r="BM263" s="1274" t="s">
        <v>35</v>
      </c>
      <c r="BN263" s="1232" t="s">
        <v>35</v>
      </c>
      <c r="BO263" s="1232" t="s">
        <v>35</v>
      </c>
      <c r="BP263" s="1232" t="s">
        <v>35</v>
      </c>
      <c r="BQ263" s="1253" t="s">
        <v>35</v>
      </c>
      <c r="BR263" s="1274" t="s">
        <v>35</v>
      </c>
      <c r="BS263" s="1232" t="s">
        <v>35</v>
      </c>
      <c r="BT263" s="1232" t="s">
        <v>35</v>
      </c>
      <c r="BU263" s="1232" t="s">
        <v>35</v>
      </c>
      <c r="BV263" s="1232" t="s">
        <v>35</v>
      </c>
      <c r="BW263" s="1232" t="s">
        <v>35</v>
      </c>
      <c r="BX263" s="1232" t="s">
        <v>35</v>
      </c>
      <c r="BY263" s="1291" t="s">
        <v>35</v>
      </c>
      <c r="BZ263" s="1291" t="s">
        <v>35</v>
      </c>
      <c r="CA263" s="1291" t="s">
        <v>35</v>
      </c>
      <c r="CB263" s="1291" t="s">
        <v>35</v>
      </c>
      <c r="CC263" s="1291" t="s">
        <v>35</v>
      </c>
      <c r="CD263" s="1291" t="s">
        <v>35</v>
      </c>
      <c r="CE263" s="1291" t="s">
        <v>35</v>
      </c>
      <c r="CF263" s="1291" t="s">
        <v>35</v>
      </c>
      <c r="CG263" s="1291" t="s">
        <v>35</v>
      </c>
      <c r="CH263" s="1291" t="s">
        <v>35</v>
      </c>
      <c r="CI263" s="1291" t="s">
        <v>35</v>
      </c>
      <c r="CJ263" s="2226"/>
      <c r="CK263" s="2226"/>
      <c r="CL263" s="2226"/>
      <c r="CM263" s="2226"/>
      <c r="CN263" s="2226"/>
      <c r="CO263" s="2226"/>
      <c r="CP263" s="2226"/>
      <c r="CQ263" s="2226"/>
      <c r="CR263" s="2226"/>
      <c r="CS263" s="2226"/>
      <c r="CT263" s="2226"/>
      <c r="CU263" s="2226"/>
      <c r="CV263" s="2226"/>
      <c r="CW263" s="2226"/>
      <c r="CX263" s="2226"/>
      <c r="CY263" s="2226"/>
      <c r="CZ263" s="2226"/>
    </row>
    <row r="264" s="693" customFormat="true" ht="15" customHeight="true" x14ac:dyDescent="0.2">
      <c r="B264" s="694"/>
      <c r="AJ264" s="216"/>
      <c r="AK264" s="216"/>
      <c r="AL264" s="216"/>
      <c r="AM264" s="216"/>
      <c r="AN264" s="216"/>
      <c r="AO264" s="216"/>
      <c r="AP264" s="216"/>
      <c r="AQ264" s="216"/>
      <c r="AR264" s="216"/>
      <c r="AS264" s="216"/>
      <c r="AT264" s="216"/>
      <c r="AU264" s="216"/>
      <c r="AV264" s="216"/>
      <c r="AW264" s="216"/>
      <c r="AX264" s="216"/>
      <c r="AY264" s="216"/>
      <c r="AZ264" s="216"/>
      <c r="BA264" s="2644" t="s">
        <v>73</v>
      </c>
      <c r="BB264" s="295" t="s">
        <v>87</v>
      </c>
      <c r="BC264" s="1212" t="s">
        <v>35</v>
      </c>
      <c r="BD264" s="1232" t="s">
        <v>35</v>
      </c>
      <c r="BE264" s="1232" t="s">
        <v>35</v>
      </c>
      <c r="BF264" s="1232" t="s">
        <v>35</v>
      </c>
      <c r="BG264" s="1253" t="s">
        <v>35</v>
      </c>
      <c r="BH264" s="1274" t="s">
        <v>35</v>
      </c>
      <c r="BI264" s="1232" t="s">
        <v>35</v>
      </c>
      <c r="BJ264" s="1232" t="s">
        <v>35</v>
      </c>
      <c r="BK264" s="1232" t="s">
        <v>35</v>
      </c>
      <c r="BL264" s="1253" t="s">
        <v>35</v>
      </c>
      <c r="BM264" s="1274" t="s">
        <v>35</v>
      </c>
      <c r="BN264" s="1232" t="s">
        <v>35</v>
      </c>
      <c r="BO264" s="1232" t="s">
        <v>35</v>
      </c>
      <c r="BP264" s="1232" t="s">
        <v>35</v>
      </c>
      <c r="BQ264" s="1253" t="s">
        <v>35</v>
      </c>
      <c r="BR264" s="1274" t="s">
        <v>35</v>
      </c>
      <c r="BS264" s="1232" t="s">
        <v>35</v>
      </c>
      <c r="BT264" s="1232" t="s">
        <v>35</v>
      </c>
      <c r="BU264" s="1232" t="s">
        <v>35</v>
      </c>
      <c r="BV264" s="1232" t="s">
        <v>35</v>
      </c>
      <c r="BW264" s="1232" t="s">
        <v>35</v>
      </c>
      <c r="BX264" s="1232" t="s">
        <v>35</v>
      </c>
      <c r="BY264" s="1291" t="s">
        <v>35</v>
      </c>
      <c r="BZ264" s="1291" t="s">
        <v>35</v>
      </c>
      <c r="CA264" s="1291" t="s">
        <v>35</v>
      </c>
      <c r="CB264" s="1291" t="s">
        <v>35</v>
      </c>
      <c r="CC264" s="1291" t="s">
        <v>35</v>
      </c>
      <c r="CD264" s="1291" t="s">
        <v>35</v>
      </c>
      <c r="CE264" s="1291" t="s">
        <v>35</v>
      </c>
      <c r="CF264" s="1291" t="s">
        <v>35</v>
      </c>
      <c r="CG264" s="1291" t="s">
        <v>35</v>
      </c>
      <c r="CH264" s="1291" t="s">
        <v>35</v>
      </c>
      <c r="CI264" s="1291" t="s">
        <v>35</v>
      </c>
      <c r="CJ264" s="2226"/>
      <c r="CK264" s="2226"/>
      <c r="CL264" s="2226"/>
      <c r="CM264" s="2226"/>
      <c r="CN264" s="2226"/>
      <c r="CO264" s="2226"/>
      <c r="CP264" s="2226"/>
      <c r="CQ264" s="2226"/>
      <c r="CR264" s="2226"/>
      <c r="CS264" s="2226"/>
      <c r="CT264" s="2226"/>
      <c r="CU264" s="2226"/>
      <c r="CV264" s="2226"/>
      <c r="CW264" s="2226"/>
      <c r="CX264" s="2226"/>
      <c r="CY264" s="2226"/>
      <c r="CZ264" s="2226"/>
    </row>
    <row r="265" s="693" customFormat="true" ht="15" customHeight="true" x14ac:dyDescent="0.2">
      <c r="B265" s="694"/>
      <c r="AJ265" s="216"/>
      <c r="AK265" s="216"/>
      <c r="AL265" s="216"/>
      <c r="AM265" s="216"/>
      <c r="AN265" s="216"/>
      <c r="AO265" s="216"/>
      <c r="AP265" s="216"/>
      <c r="AQ265" s="216"/>
      <c r="AR265" s="216"/>
      <c r="AS265" s="216"/>
      <c r="AT265" s="216"/>
      <c r="AU265" s="216"/>
      <c r="AV265" s="216"/>
      <c r="AW265" s="216"/>
      <c r="AX265" s="216"/>
      <c r="AY265" s="216"/>
      <c r="AZ265" s="216"/>
      <c r="BA265" s="2644"/>
      <c r="BB265" s="295" t="s">
        <v>88</v>
      </c>
      <c r="BC265" s="1212" t="s">
        <v>35</v>
      </c>
      <c r="BD265" s="1232" t="s">
        <v>35</v>
      </c>
      <c r="BE265" s="1232" t="s">
        <v>35</v>
      </c>
      <c r="BF265" s="1232" t="s">
        <v>35</v>
      </c>
      <c r="BG265" s="1253" t="s">
        <v>35</v>
      </c>
      <c r="BH265" s="1274" t="s">
        <v>35</v>
      </c>
      <c r="BI265" s="1232" t="s">
        <v>35</v>
      </c>
      <c r="BJ265" s="1232" t="s">
        <v>35</v>
      </c>
      <c r="BK265" s="1232" t="s">
        <v>35</v>
      </c>
      <c r="BL265" s="1253" t="s">
        <v>35</v>
      </c>
      <c r="BM265" s="1274" t="s">
        <v>35</v>
      </c>
      <c r="BN265" s="1232" t="s">
        <v>35</v>
      </c>
      <c r="BO265" s="1232" t="s">
        <v>35</v>
      </c>
      <c r="BP265" s="1232" t="s">
        <v>35</v>
      </c>
      <c r="BQ265" s="1253" t="s">
        <v>35</v>
      </c>
      <c r="BR265" s="1274" t="s">
        <v>35</v>
      </c>
      <c r="BS265" s="1232" t="s">
        <v>35</v>
      </c>
      <c r="BT265" s="1232" t="s">
        <v>35</v>
      </c>
      <c r="BU265" s="1232" t="s">
        <v>35</v>
      </c>
      <c r="BV265" s="1232" t="s">
        <v>35</v>
      </c>
      <c r="BW265" s="1232" t="s">
        <v>35</v>
      </c>
      <c r="BX265" s="1232" t="s">
        <v>35</v>
      </c>
      <c r="BY265" s="1291" t="s">
        <v>35</v>
      </c>
      <c r="BZ265" s="1291" t="s">
        <v>35</v>
      </c>
      <c r="CA265" s="1291" t="s">
        <v>35</v>
      </c>
      <c r="CB265" s="1291" t="s">
        <v>35</v>
      </c>
      <c r="CC265" s="1291" t="s">
        <v>35</v>
      </c>
      <c r="CD265" s="1291" t="s">
        <v>35</v>
      </c>
      <c r="CE265" s="1291" t="s">
        <v>35</v>
      </c>
      <c r="CF265" s="1291" t="s">
        <v>35</v>
      </c>
      <c r="CG265" s="1291" t="s">
        <v>35</v>
      </c>
      <c r="CH265" s="1291" t="s">
        <v>35</v>
      </c>
      <c r="CI265" s="1291" t="s">
        <v>35</v>
      </c>
      <c r="CJ265" s="2226"/>
      <c r="CK265" s="2226"/>
      <c r="CL265" s="2226"/>
      <c r="CM265" s="2226"/>
      <c r="CN265" s="2226"/>
      <c r="CO265" s="2226"/>
      <c r="CP265" s="2226"/>
      <c r="CQ265" s="2226"/>
      <c r="CR265" s="2226"/>
      <c r="CS265" s="2226"/>
      <c r="CT265" s="2226"/>
      <c r="CU265" s="2226"/>
      <c r="CV265" s="2226"/>
      <c r="CW265" s="2226"/>
      <c r="CX265" s="2226"/>
      <c r="CY265" s="2226"/>
      <c r="CZ265" s="2226"/>
    </row>
    <row r="266" s="693" customFormat="true" ht="15" customHeight="true" x14ac:dyDescent="0.2">
      <c r="B266" s="694"/>
      <c r="AJ266" s="216"/>
      <c r="AK266" s="216"/>
      <c r="AL266" s="216"/>
      <c r="AM266" s="216"/>
      <c r="AN266" s="216"/>
      <c r="AO266" s="216"/>
      <c r="AP266" s="216"/>
      <c r="AQ266" s="216"/>
      <c r="AR266" s="216"/>
      <c r="AS266" s="216"/>
      <c r="AT266" s="216"/>
      <c r="AU266" s="216"/>
      <c r="AV266" s="216"/>
      <c r="AW266" s="216"/>
      <c r="AX266" s="216"/>
      <c r="AY266" s="216"/>
      <c r="AZ266" s="216"/>
      <c r="BA266" s="2644"/>
      <c r="BB266" s="295" t="s">
        <v>89</v>
      </c>
      <c r="BC266" s="1212" t="s">
        <v>35</v>
      </c>
      <c r="BD266" s="1232" t="s">
        <v>35</v>
      </c>
      <c r="BE266" s="1232" t="s">
        <v>35</v>
      </c>
      <c r="BF266" s="1232" t="s">
        <v>35</v>
      </c>
      <c r="BG266" s="1253" t="s">
        <v>35</v>
      </c>
      <c r="BH266" s="1274" t="s">
        <v>35</v>
      </c>
      <c r="BI266" s="1232" t="s">
        <v>35</v>
      </c>
      <c r="BJ266" s="1232" t="s">
        <v>35</v>
      </c>
      <c r="BK266" s="1232" t="s">
        <v>35</v>
      </c>
      <c r="BL266" s="1253" t="s">
        <v>35</v>
      </c>
      <c r="BM266" s="1274" t="s">
        <v>35</v>
      </c>
      <c r="BN266" s="1232" t="s">
        <v>35</v>
      </c>
      <c r="BO266" s="1232" t="s">
        <v>35</v>
      </c>
      <c r="BP266" s="1232" t="s">
        <v>35</v>
      </c>
      <c r="BQ266" s="1253" t="s">
        <v>35</v>
      </c>
      <c r="BR266" s="1274" t="s">
        <v>35</v>
      </c>
      <c r="BS266" s="1232" t="s">
        <v>35</v>
      </c>
      <c r="BT266" s="1232" t="s">
        <v>35</v>
      </c>
      <c r="BU266" s="1232" t="s">
        <v>35</v>
      </c>
      <c r="BV266" s="1232" t="s">
        <v>35</v>
      </c>
      <c r="BW266" s="1232" t="s">
        <v>35</v>
      </c>
      <c r="BX266" s="1232" t="s">
        <v>35</v>
      </c>
      <c r="BY266" s="1291" t="s">
        <v>35</v>
      </c>
      <c r="BZ266" s="1291" t="s">
        <v>35</v>
      </c>
      <c r="CA266" s="1291" t="s">
        <v>35</v>
      </c>
      <c r="CB266" s="1291" t="s">
        <v>35</v>
      </c>
      <c r="CC266" s="1291" t="s">
        <v>35</v>
      </c>
      <c r="CD266" s="1291" t="s">
        <v>35</v>
      </c>
      <c r="CE266" s="1291" t="s">
        <v>35</v>
      </c>
      <c r="CF266" s="1291" t="s">
        <v>35</v>
      </c>
      <c r="CG266" s="1291" t="s">
        <v>35</v>
      </c>
      <c r="CH266" s="1291" t="s">
        <v>35</v>
      </c>
      <c r="CI266" s="1291" t="s">
        <v>35</v>
      </c>
      <c r="CJ266" s="2226"/>
      <c r="CK266" s="2226"/>
      <c r="CL266" s="2226"/>
      <c r="CM266" s="2226"/>
      <c r="CN266" s="2226"/>
      <c r="CO266" s="2226"/>
      <c r="CP266" s="2226"/>
      <c r="CQ266" s="2226"/>
      <c r="CR266" s="2226"/>
      <c r="CS266" s="2226"/>
      <c r="CT266" s="2226"/>
      <c r="CU266" s="2226"/>
      <c r="CV266" s="2226"/>
      <c r="CW266" s="2226"/>
      <c r="CX266" s="2226"/>
      <c r="CY266" s="2226"/>
      <c r="CZ266" s="2226"/>
    </row>
    <row r="267" s="693" customFormat="true" ht="15" customHeight="true" x14ac:dyDescent="0.2">
      <c r="B267" s="694"/>
      <c r="AJ267" s="216"/>
      <c r="AK267" s="216"/>
      <c r="AL267" s="216"/>
      <c r="AM267" s="216"/>
      <c r="AN267" s="216"/>
      <c r="AO267" s="216"/>
      <c r="AP267" s="216"/>
      <c r="AQ267" s="216"/>
      <c r="AR267" s="216"/>
      <c r="AS267" s="216"/>
      <c r="AT267" s="216"/>
      <c r="AU267" s="216"/>
      <c r="AV267" s="216"/>
      <c r="AW267" s="216"/>
      <c r="AX267" s="216"/>
      <c r="AY267" s="216"/>
      <c r="AZ267" s="216"/>
      <c r="BA267" s="2644"/>
      <c r="BB267" s="295" t="s">
        <v>111</v>
      </c>
      <c r="BC267" s="1212" t="s">
        <v>35</v>
      </c>
      <c r="BD267" s="1232" t="s">
        <v>35</v>
      </c>
      <c r="BE267" s="1232" t="s">
        <v>35</v>
      </c>
      <c r="BF267" s="1232" t="s">
        <v>35</v>
      </c>
      <c r="BG267" s="1253" t="s">
        <v>35</v>
      </c>
      <c r="BH267" s="1274" t="s">
        <v>35</v>
      </c>
      <c r="BI267" s="1232" t="s">
        <v>35</v>
      </c>
      <c r="BJ267" s="1232" t="s">
        <v>35</v>
      </c>
      <c r="BK267" s="1232" t="s">
        <v>35</v>
      </c>
      <c r="BL267" s="1253" t="s">
        <v>35</v>
      </c>
      <c r="BM267" s="1274" t="s">
        <v>35</v>
      </c>
      <c r="BN267" s="1232" t="s">
        <v>35</v>
      </c>
      <c r="BO267" s="1232" t="s">
        <v>35</v>
      </c>
      <c r="BP267" s="1232" t="s">
        <v>35</v>
      </c>
      <c r="BQ267" s="1253" t="s">
        <v>35</v>
      </c>
      <c r="BR267" s="1274" t="s">
        <v>35</v>
      </c>
      <c r="BS267" s="1232" t="s">
        <v>35</v>
      </c>
      <c r="BT267" s="1232" t="s">
        <v>35</v>
      </c>
      <c r="BU267" s="1232" t="s">
        <v>35</v>
      </c>
      <c r="BV267" s="1232" t="s">
        <v>35</v>
      </c>
      <c r="BW267" s="1232" t="s">
        <v>35</v>
      </c>
      <c r="BX267" s="1232" t="s">
        <v>35</v>
      </c>
      <c r="BY267" s="1291" t="s">
        <v>35</v>
      </c>
      <c r="BZ267" s="1291" t="s">
        <v>35</v>
      </c>
      <c r="CA267" s="1291" t="s">
        <v>35</v>
      </c>
      <c r="CB267" s="1291" t="s">
        <v>35</v>
      </c>
      <c r="CC267" s="1291" t="s">
        <v>35</v>
      </c>
      <c r="CD267" s="1291" t="s">
        <v>35</v>
      </c>
      <c r="CE267" s="1291" t="s">
        <v>35</v>
      </c>
      <c r="CF267" s="1291" t="s">
        <v>35</v>
      </c>
      <c r="CG267" s="1291" t="s">
        <v>35</v>
      </c>
      <c r="CH267" s="1291" t="s">
        <v>35</v>
      </c>
      <c r="CI267" s="1291" t="s">
        <v>35</v>
      </c>
      <c r="CJ267" s="2226"/>
      <c r="CK267" s="2226"/>
      <c r="CL267" s="2226"/>
      <c r="CM267" s="2226"/>
      <c r="CN267" s="2226"/>
      <c r="CO267" s="2226"/>
      <c r="CP267" s="2226"/>
      <c r="CQ267" s="2226"/>
      <c r="CR267" s="2226"/>
      <c r="CS267" s="2226"/>
      <c r="CT267" s="2226"/>
      <c r="CU267" s="2226"/>
      <c r="CV267" s="2226"/>
      <c r="CW267" s="2226"/>
      <c r="CX267" s="2226"/>
      <c r="CY267" s="2226"/>
      <c r="CZ267" s="2226"/>
    </row>
    <row r="268" s="693" customFormat="true" ht="15" customHeight="true" x14ac:dyDescent="0.2">
      <c r="B268" s="694"/>
      <c r="AJ268" s="216"/>
      <c r="AK268" s="216"/>
      <c r="AL268" s="216"/>
      <c r="AM268" s="216"/>
      <c r="AN268" s="216"/>
      <c r="AO268" s="216"/>
      <c r="AP268" s="216"/>
      <c r="AQ268" s="216"/>
      <c r="AR268" s="216"/>
      <c r="AS268" s="216"/>
      <c r="AT268" s="216"/>
      <c r="AU268" s="216"/>
      <c r="AV268" s="216"/>
      <c r="AW268" s="216"/>
      <c r="AX268" s="216"/>
      <c r="AY268" s="216"/>
      <c r="AZ268" s="216"/>
      <c r="BA268" s="2644" t="s">
        <v>114</v>
      </c>
      <c r="BB268" s="295" t="s">
        <v>87</v>
      </c>
      <c r="BC268" s="1212" t="s">
        <v>35</v>
      </c>
      <c r="BD268" s="1232" t="s">
        <v>35</v>
      </c>
      <c r="BE268" s="1232" t="s">
        <v>35</v>
      </c>
      <c r="BF268" s="1232" t="s">
        <v>35</v>
      </c>
      <c r="BG268" s="1253" t="s">
        <v>35</v>
      </c>
      <c r="BH268" s="1274" t="s">
        <v>35</v>
      </c>
      <c r="BI268" s="1232" t="s">
        <v>35</v>
      </c>
      <c r="BJ268" s="1232" t="s">
        <v>35</v>
      </c>
      <c r="BK268" s="1232" t="s">
        <v>35</v>
      </c>
      <c r="BL268" s="1253" t="s">
        <v>35</v>
      </c>
      <c r="BM268" s="1274" t="s">
        <v>35</v>
      </c>
      <c r="BN268" s="1232" t="s">
        <v>35</v>
      </c>
      <c r="BO268" s="1232" t="s">
        <v>35</v>
      </c>
      <c r="BP268" s="1232" t="s">
        <v>35</v>
      </c>
      <c r="BQ268" s="1253" t="s">
        <v>35</v>
      </c>
      <c r="BR268" s="1274" t="s">
        <v>35</v>
      </c>
      <c r="BS268" s="1232" t="s">
        <v>35</v>
      </c>
      <c r="BT268" s="1232" t="s">
        <v>35</v>
      </c>
      <c r="BU268" s="1232" t="s">
        <v>35</v>
      </c>
      <c r="BV268" s="1232" t="s">
        <v>35</v>
      </c>
      <c r="BW268" s="1232" t="s">
        <v>35</v>
      </c>
      <c r="BX268" s="1232" t="s">
        <v>35</v>
      </c>
      <c r="BY268" s="1291" t="s">
        <v>35</v>
      </c>
      <c r="BZ268" s="1291" t="s">
        <v>35</v>
      </c>
      <c r="CA268" s="1291" t="s">
        <v>35</v>
      </c>
      <c r="CB268" s="1291" t="s">
        <v>35</v>
      </c>
      <c r="CC268" s="1291" t="s">
        <v>35</v>
      </c>
      <c r="CD268" s="1291" t="s">
        <v>35</v>
      </c>
      <c r="CE268" s="1291" t="s">
        <v>35</v>
      </c>
      <c r="CF268" s="1291" t="s">
        <v>35</v>
      </c>
      <c r="CG268" s="1291" t="s">
        <v>35</v>
      </c>
      <c r="CH268" s="1291" t="s">
        <v>35</v>
      </c>
      <c r="CI268" s="1291" t="s">
        <v>35</v>
      </c>
      <c r="CJ268" s="2226"/>
      <c r="CK268" s="2226"/>
      <c r="CL268" s="2226"/>
      <c r="CM268" s="2226"/>
      <c r="CN268" s="2226"/>
      <c r="CO268" s="2226"/>
      <c r="CP268" s="2226"/>
      <c r="CQ268" s="2226"/>
      <c r="CR268" s="2226"/>
      <c r="CS268" s="2226"/>
      <c r="CT268" s="2226"/>
      <c r="CU268" s="2226"/>
      <c r="CV268" s="2226"/>
      <c r="CW268" s="2226"/>
      <c r="CX268" s="2226"/>
      <c r="CY268" s="2226"/>
      <c r="CZ268" s="2226"/>
    </row>
    <row r="269" s="693" customFormat="true" ht="15" customHeight="true" x14ac:dyDescent="0.2">
      <c r="B269" s="694"/>
      <c r="AJ269" s="216"/>
      <c r="AK269" s="216"/>
      <c r="AL269" s="216"/>
      <c r="AM269" s="216"/>
      <c r="AN269" s="216"/>
      <c r="AO269" s="216"/>
      <c r="AP269" s="216"/>
      <c r="AQ269" s="216"/>
      <c r="AR269" s="216"/>
      <c r="AS269" s="216"/>
      <c r="AT269" s="216"/>
      <c r="AU269" s="216"/>
      <c r="AV269" s="216"/>
      <c r="AW269" s="216"/>
      <c r="AX269" s="216"/>
      <c r="AY269" s="216"/>
      <c r="AZ269" s="216"/>
      <c r="BA269" s="2644"/>
      <c r="BB269" s="295" t="s">
        <v>88</v>
      </c>
      <c r="BC269" s="1212" t="s">
        <v>35</v>
      </c>
      <c r="BD269" s="1232" t="s">
        <v>35</v>
      </c>
      <c r="BE269" s="1232" t="s">
        <v>35</v>
      </c>
      <c r="BF269" s="1232" t="s">
        <v>35</v>
      </c>
      <c r="BG269" s="1253" t="s">
        <v>35</v>
      </c>
      <c r="BH269" s="1274" t="s">
        <v>35</v>
      </c>
      <c r="BI269" s="1232" t="s">
        <v>35</v>
      </c>
      <c r="BJ269" s="1232" t="s">
        <v>35</v>
      </c>
      <c r="BK269" s="1232" t="s">
        <v>35</v>
      </c>
      <c r="BL269" s="1253" t="s">
        <v>35</v>
      </c>
      <c r="BM269" s="1274" t="s">
        <v>35</v>
      </c>
      <c r="BN269" s="1232" t="s">
        <v>35</v>
      </c>
      <c r="BO269" s="1232" t="s">
        <v>35</v>
      </c>
      <c r="BP269" s="1232" t="s">
        <v>35</v>
      </c>
      <c r="BQ269" s="1253" t="s">
        <v>35</v>
      </c>
      <c r="BR269" s="1274" t="s">
        <v>35</v>
      </c>
      <c r="BS269" s="1232" t="s">
        <v>35</v>
      </c>
      <c r="BT269" s="1232" t="s">
        <v>35</v>
      </c>
      <c r="BU269" s="1232" t="s">
        <v>35</v>
      </c>
      <c r="BV269" s="1232" t="s">
        <v>35</v>
      </c>
      <c r="BW269" s="1232" t="s">
        <v>35</v>
      </c>
      <c r="BX269" s="1232" t="s">
        <v>35</v>
      </c>
      <c r="BY269" s="1291" t="s">
        <v>35</v>
      </c>
      <c r="BZ269" s="1291" t="s">
        <v>35</v>
      </c>
      <c r="CA269" s="1291" t="s">
        <v>35</v>
      </c>
      <c r="CB269" s="1291" t="s">
        <v>35</v>
      </c>
      <c r="CC269" s="1291" t="s">
        <v>35</v>
      </c>
      <c r="CD269" s="1291" t="s">
        <v>35</v>
      </c>
      <c r="CE269" s="1291" t="s">
        <v>35</v>
      </c>
      <c r="CF269" s="1291" t="s">
        <v>35</v>
      </c>
      <c r="CG269" s="1291" t="s">
        <v>35</v>
      </c>
      <c r="CH269" s="1291" t="s">
        <v>35</v>
      </c>
      <c r="CI269" s="1291" t="s">
        <v>35</v>
      </c>
      <c r="CJ269" s="2226"/>
      <c r="CK269" s="2226"/>
      <c r="CL269" s="2226"/>
      <c r="CM269" s="2226"/>
      <c r="CN269" s="2226"/>
      <c r="CO269" s="2226"/>
      <c r="CP269" s="2226"/>
      <c r="CQ269" s="2226"/>
      <c r="CR269" s="2226"/>
      <c r="CS269" s="2226"/>
      <c r="CT269" s="2226"/>
      <c r="CU269" s="2226"/>
      <c r="CV269" s="2226"/>
      <c r="CW269" s="2226"/>
      <c r="CX269" s="2226"/>
      <c r="CY269" s="2226"/>
      <c r="CZ269" s="2226"/>
    </row>
    <row r="270" s="693" customFormat="true" ht="15" customHeight="true" x14ac:dyDescent="0.2">
      <c r="B270" s="694"/>
      <c r="AJ270" s="216"/>
      <c r="AK270" s="216"/>
      <c r="AL270" s="216"/>
      <c r="AM270" s="216"/>
      <c r="AN270" s="216"/>
      <c r="AO270" s="216"/>
      <c r="AP270" s="216"/>
      <c r="AQ270" s="216"/>
      <c r="AR270" s="216"/>
      <c r="AS270" s="216"/>
      <c r="AT270" s="216"/>
      <c r="AU270" s="216"/>
      <c r="AV270" s="216"/>
      <c r="AW270" s="216"/>
      <c r="AX270" s="216"/>
      <c r="AY270" s="216"/>
      <c r="AZ270" s="216"/>
      <c r="BA270" s="2644"/>
      <c r="BB270" s="295" t="s">
        <v>89</v>
      </c>
      <c r="BC270" s="1212" t="s">
        <v>35</v>
      </c>
      <c r="BD270" s="1232" t="s">
        <v>35</v>
      </c>
      <c r="BE270" s="1232" t="s">
        <v>35</v>
      </c>
      <c r="BF270" s="1232" t="s">
        <v>35</v>
      </c>
      <c r="BG270" s="1253" t="s">
        <v>35</v>
      </c>
      <c r="BH270" s="1274" t="s">
        <v>35</v>
      </c>
      <c r="BI270" s="1232" t="s">
        <v>35</v>
      </c>
      <c r="BJ270" s="1232" t="s">
        <v>35</v>
      </c>
      <c r="BK270" s="1232" t="s">
        <v>35</v>
      </c>
      <c r="BL270" s="1253" t="s">
        <v>35</v>
      </c>
      <c r="BM270" s="1274" t="s">
        <v>35</v>
      </c>
      <c r="BN270" s="1232" t="s">
        <v>35</v>
      </c>
      <c r="BO270" s="1232" t="s">
        <v>35</v>
      </c>
      <c r="BP270" s="1232" t="s">
        <v>35</v>
      </c>
      <c r="BQ270" s="1253" t="s">
        <v>35</v>
      </c>
      <c r="BR270" s="1274" t="s">
        <v>35</v>
      </c>
      <c r="BS270" s="1232" t="s">
        <v>35</v>
      </c>
      <c r="BT270" s="1232" t="s">
        <v>35</v>
      </c>
      <c r="BU270" s="1232" t="s">
        <v>35</v>
      </c>
      <c r="BV270" s="1232" t="s">
        <v>35</v>
      </c>
      <c r="BW270" s="1232" t="s">
        <v>35</v>
      </c>
      <c r="BX270" s="1232" t="s">
        <v>35</v>
      </c>
      <c r="BY270" s="1291" t="s">
        <v>35</v>
      </c>
      <c r="BZ270" s="1291" t="s">
        <v>35</v>
      </c>
      <c r="CA270" s="1291" t="s">
        <v>35</v>
      </c>
      <c r="CB270" s="1291" t="s">
        <v>35</v>
      </c>
      <c r="CC270" s="1291" t="s">
        <v>35</v>
      </c>
      <c r="CD270" s="1291" t="s">
        <v>35</v>
      </c>
      <c r="CE270" s="1291" t="s">
        <v>35</v>
      </c>
      <c r="CF270" s="1291" t="s">
        <v>35</v>
      </c>
      <c r="CG270" s="1291" t="s">
        <v>35</v>
      </c>
      <c r="CH270" s="1291" t="s">
        <v>35</v>
      </c>
      <c r="CI270" s="1291" t="s">
        <v>35</v>
      </c>
      <c r="CJ270" s="2226"/>
      <c r="CK270" s="2226"/>
      <c r="CL270" s="2226"/>
      <c r="CM270" s="2226"/>
      <c r="CN270" s="2226"/>
      <c r="CO270" s="2226"/>
      <c r="CP270" s="2226"/>
      <c r="CQ270" s="2226"/>
      <c r="CR270" s="2226"/>
      <c r="CS270" s="2226"/>
      <c r="CT270" s="2226"/>
      <c r="CU270" s="2226"/>
      <c r="CV270" s="2226"/>
      <c r="CW270" s="2226"/>
      <c r="CX270" s="2226"/>
      <c r="CY270" s="2226"/>
      <c r="CZ270" s="2226"/>
    </row>
    <row r="271" s="693" customFormat="true" ht="15" customHeight="true" x14ac:dyDescent="0.2">
      <c r="B271" s="694"/>
      <c r="AJ271" s="216"/>
      <c r="AK271" s="216"/>
      <c r="AL271" s="216"/>
      <c r="AM271" s="216"/>
      <c r="AN271" s="216"/>
      <c r="AO271" s="216"/>
      <c r="AP271" s="216"/>
      <c r="AQ271" s="216"/>
      <c r="AR271" s="216"/>
      <c r="AS271" s="216"/>
      <c r="AT271" s="216"/>
      <c r="AU271" s="216"/>
      <c r="AV271" s="216"/>
      <c r="AW271" s="216"/>
      <c r="AX271" s="216"/>
      <c r="AY271" s="216"/>
      <c r="AZ271" s="216"/>
      <c r="BA271" s="2644" t="s">
        <v>74</v>
      </c>
      <c r="BB271" s="295" t="s">
        <v>49</v>
      </c>
      <c r="BC271" s="1212" t="s">
        <v>35</v>
      </c>
      <c r="BD271" s="1233" t="s">
        <v>35</v>
      </c>
      <c r="BE271" s="1233" t="s">
        <v>35</v>
      </c>
      <c r="BF271" s="1233" t="s">
        <v>35</v>
      </c>
      <c r="BG271" s="1254" t="s">
        <v>35</v>
      </c>
      <c r="BH271" s="1212" t="s">
        <v>35</v>
      </c>
      <c r="BI271" s="1233" t="s">
        <v>35</v>
      </c>
      <c r="BJ271" s="1233" t="s">
        <v>35</v>
      </c>
      <c r="BK271" s="1233" t="s">
        <v>35</v>
      </c>
      <c r="BL271" s="1254" t="s">
        <v>35</v>
      </c>
      <c r="BM271" s="1212" t="s">
        <v>35</v>
      </c>
      <c r="BN271" s="1233" t="s">
        <v>35</v>
      </c>
      <c r="BO271" s="1233" t="s">
        <v>35</v>
      </c>
      <c r="BP271" s="1233" t="s">
        <v>35</v>
      </c>
      <c r="BQ271" s="1254" t="s">
        <v>35</v>
      </c>
      <c r="BR271" s="1212" t="s">
        <v>35</v>
      </c>
      <c r="BS271" s="1233" t="s">
        <v>35</v>
      </c>
      <c r="BT271" s="1233" t="s">
        <v>35</v>
      </c>
      <c r="BU271" s="1233" t="s">
        <v>35</v>
      </c>
      <c r="BV271" s="1233" t="s">
        <v>35</v>
      </c>
      <c r="BW271" s="1233" t="s">
        <v>35</v>
      </c>
      <c r="BX271" s="1233" t="s">
        <v>35</v>
      </c>
      <c r="BY271" s="1292" t="s">
        <v>35</v>
      </c>
      <c r="BZ271" s="1292" t="s">
        <v>35</v>
      </c>
      <c r="CA271" s="1292" t="s">
        <v>35</v>
      </c>
      <c r="CB271" s="1292" t="s">
        <v>35</v>
      </c>
      <c r="CC271" s="1292" t="s">
        <v>35</v>
      </c>
      <c r="CD271" s="1292" t="s">
        <v>35</v>
      </c>
      <c r="CE271" s="1292" t="s">
        <v>35</v>
      </c>
      <c r="CF271" s="1292" t="s">
        <v>35</v>
      </c>
      <c r="CG271" s="1292" t="s">
        <v>35</v>
      </c>
      <c r="CH271" s="1292" t="s">
        <v>35</v>
      </c>
      <c r="CI271" s="1292" t="s">
        <v>35</v>
      </c>
      <c r="CJ271" s="2227"/>
      <c r="CK271" s="2227"/>
      <c r="CL271" s="2227"/>
      <c r="CM271" s="2227"/>
      <c r="CN271" s="2227"/>
      <c r="CO271" s="2227"/>
      <c r="CP271" s="2227"/>
      <c r="CQ271" s="2227"/>
      <c r="CR271" s="2227"/>
      <c r="CS271" s="2227"/>
      <c r="CT271" s="2227"/>
      <c r="CU271" s="2227"/>
      <c r="CV271" s="2227"/>
      <c r="CW271" s="2227"/>
      <c r="CX271" s="2227"/>
      <c r="CY271" s="2227"/>
      <c r="CZ271" s="2227"/>
    </row>
    <row r="272" s="693" customFormat="true" ht="15" customHeight="true" x14ac:dyDescent="0.2">
      <c r="B272" s="694"/>
      <c r="AJ272" s="216"/>
      <c r="AK272" s="216"/>
      <c r="AL272" s="216"/>
      <c r="AM272" s="216"/>
      <c r="AN272" s="216"/>
      <c r="AO272" s="216"/>
      <c r="AP272" s="216"/>
      <c r="AQ272" s="216"/>
      <c r="AR272" s="216"/>
      <c r="AS272" s="216"/>
      <c r="AT272" s="216"/>
      <c r="AU272" s="216"/>
      <c r="AV272" s="216"/>
      <c r="AW272" s="216"/>
      <c r="AX272" s="216"/>
      <c r="AY272" s="216"/>
      <c r="AZ272" s="216"/>
      <c r="BA272" s="2644"/>
      <c r="BB272" s="295" t="s">
        <v>48</v>
      </c>
      <c r="BC272" s="1212" t="s">
        <v>35</v>
      </c>
      <c r="BD272" s="1233" t="s">
        <v>35</v>
      </c>
      <c r="BE272" s="1233" t="s">
        <v>35</v>
      </c>
      <c r="BF272" s="1233" t="s">
        <v>35</v>
      </c>
      <c r="BG272" s="1254" t="s">
        <v>35</v>
      </c>
      <c r="BH272" s="1212" t="s">
        <v>35</v>
      </c>
      <c r="BI272" s="1233" t="s">
        <v>35</v>
      </c>
      <c r="BJ272" s="1233" t="s">
        <v>35</v>
      </c>
      <c r="BK272" s="1233" t="s">
        <v>35</v>
      </c>
      <c r="BL272" s="1254" t="s">
        <v>35</v>
      </c>
      <c r="BM272" s="1212" t="s">
        <v>35</v>
      </c>
      <c r="BN272" s="1233" t="s">
        <v>35</v>
      </c>
      <c r="BO272" s="1233" t="s">
        <v>35</v>
      </c>
      <c r="BP272" s="1233" t="s">
        <v>35</v>
      </c>
      <c r="BQ272" s="1254" t="s">
        <v>35</v>
      </c>
      <c r="BR272" s="1212" t="s">
        <v>35</v>
      </c>
      <c r="BS272" s="1233" t="s">
        <v>35</v>
      </c>
      <c r="BT272" s="1233" t="s">
        <v>35</v>
      </c>
      <c r="BU272" s="1233" t="s">
        <v>35</v>
      </c>
      <c r="BV272" s="1233" t="s">
        <v>35</v>
      </c>
      <c r="BW272" s="1233" t="s">
        <v>35</v>
      </c>
      <c r="BX272" s="1233" t="s">
        <v>35</v>
      </c>
      <c r="BY272" s="1292" t="s">
        <v>35</v>
      </c>
      <c r="BZ272" s="1292" t="s">
        <v>35</v>
      </c>
      <c r="CA272" s="1292" t="s">
        <v>35</v>
      </c>
      <c r="CB272" s="1292" t="s">
        <v>35</v>
      </c>
      <c r="CC272" s="1292" t="s">
        <v>35</v>
      </c>
      <c r="CD272" s="1292" t="s">
        <v>35</v>
      </c>
      <c r="CE272" s="1292" t="s">
        <v>35</v>
      </c>
      <c r="CF272" s="1292" t="s">
        <v>35</v>
      </c>
      <c r="CG272" s="1292" t="s">
        <v>35</v>
      </c>
      <c r="CH272" s="1292" t="s">
        <v>35</v>
      </c>
      <c r="CI272" s="1292" t="s">
        <v>35</v>
      </c>
      <c r="CJ272" s="2227"/>
      <c r="CK272" s="2227"/>
      <c r="CL272" s="2227"/>
      <c r="CM272" s="2227"/>
      <c r="CN272" s="2227"/>
      <c r="CO272" s="2227"/>
      <c r="CP272" s="2227"/>
      <c r="CQ272" s="2227"/>
      <c r="CR272" s="2227"/>
      <c r="CS272" s="2227"/>
      <c r="CT272" s="2227"/>
      <c r="CU272" s="2227"/>
      <c r="CV272" s="2227"/>
      <c r="CW272" s="2227"/>
      <c r="CX272" s="2227"/>
      <c r="CY272" s="2227"/>
      <c r="CZ272" s="2227"/>
    </row>
    <row r="273" s="693" customFormat="true" ht="15" customHeight="true" x14ac:dyDescent="0.2">
      <c r="B273" s="694"/>
      <c r="AJ273" s="216"/>
      <c r="AK273" s="216"/>
      <c r="AL273" s="216"/>
      <c r="AM273" s="216"/>
      <c r="AN273" s="216"/>
      <c r="AO273" s="216"/>
      <c r="AP273" s="216"/>
      <c r="AQ273" s="216"/>
      <c r="AR273" s="216"/>
      <c r="AS273" s="216"/>
      <c r="AT273" s="216"/>
      <c r="AU273" s="216"/>
      <c r="AV273" s="216"/>
      <c r="AW273" s="216"/>
      <c r="AX273" s="216"/>
      <c r="AY273" s="216"/>
      <c r="AZ273" s="216"/>
      <c r="BA273" s="2644"/>
      <c r="BB273" s="295" t="s">
        <v>111</v>
      </c>
      <c r="BC273" s="1212" t="s">
        <v>35</v>
      </c>
      <c r="BD273" s="1233" t="s">
        <v>35</v>
      </c>
      <c r="BE273" s="1233" t="s">
        <v>35</v>
      </c>
      <c r="BF273" s="1233" t="s">
        <v>35</v>
      </c>
      <c r="BG273" s="1254" t="s">
        <v>35</v>
      </c>
      <c r="BH273" s="1212" t="s">
        <v>35</v>
      </c>
      <c r="BI273" s="1233" t="s">
        <v>35</v>
      </c>
      <c r="BJ273" s="1233" t="s">
        <v>35</v>
      </c>
      <c r="BK273" s="1233" t="s">
        <v>35</v>
      </c>
      <c r="BL273" s="1254" t="s">
        <v>35</v>
      </c>
      <c r="BM273" s="1212" t="s">
        <v>35</v>
      </c>
      <c r="BN273" s="1233" t="s">
        <v>35</v>
      </c>
      <c r="BO273" s="1233" t="s">
        <v>35</v>
      </c>
      <c r="BP273" s="1233" t="s">
        <v>35</v>
      </c>
      <c r="BQ273" s="1254" t="s">
        <v>35</v>
      </c>
      <c r="BR273" s="1212" t="s">
        <v>35</v>
      </c>
      <c r="BS273" s="1233" t="s">
        <v>35</v>
      </c>
      <c r="BT273" s="1233" t="s">
        <v>35</v>
      </c>
      <c r="BU273" s="1233" t="s">
        <v>35</v>
      </c>
      <c r="BV273" s="1233" t="s">
        <v>35</v>
      </c>
      <c r="BW273" s="1233" t="s">
        <v>35</v>
      </c>
      <c r="BX273" s="1233" t="s">
        <v>35</v>
      </c>
      <c r="BY273" s="1292" t="s">
        <v>35</v>
      </c>
      <c r="BZ273" s="1292" t="s">
        <v>35</v>
      </c>
      <c r="CA273" s="1292" t="s">
        <v>35</v>
      </c>
      <c r="CB273" s="1292" t="s">
        <v>35</v>
      </c>
      <c r="CC273" s="1292" t="s">
        <v>35</v>
      </c>
      <c r="CD273" s="1292" t="s">
        <v>35</v>
      </c>
      <c r="CE273" s="1292" t="s">
        <v>35</v>
      </c>
      <c r="CF273" s="1292" t="s">
        <v>35</v>
      </c>
      <c r="CG273" s="1292" t="s">
        <v>35</v>
      </c>
      <c r="CH273" s="1292" t="s">
        <v>35</v>
      </c>
      <c r="CI273" s="1292" t="s">
        <v>35</v>
      </c>
      <c r="CJ273" s="2227"/>
      <c r="CK273" s="2227"/>
      <c r="CL273" s="2227"/>
      <c r="CM273" s="2227"/>
      <c r="CN273" s="2227"/>
      <c r="CO273" s="2227"/>
      <c r="CP273" s="2227"/>
      <c r="CQ273" s="2227"/>
      <c r="CR273" s="2227"/>
      <c r="CS273" s="2227"/>
      <c r="CT273" s="2227"/>
      <c r="CU273" s="2227"/>
      <c r="CV273" s="2227"/>
      <c r="CW273" s="2227"/>
      <c r="CX273" s="2227"/>
      <c r="CY273" s="2227"/>
      <c r="CZ273" s="2227"/>
    </row>
    <row r="274" s="693" customFormat="true" ht="15" customHeight="true" x14ac:dyDescent="0.2">
      <c r="B274" s="694"/>
      <c r="AJ274" s="216"/>
      <c r="AK274" s="216"/>
      <c r="AL274" s="216"/>
      <c r="AM274" s="216"/>
      <c r="AN274" s="216"/>
      <c r="AO274" s="216"/>
      <c r="AP274" s="216"/>
      <c r="AQ274" s="216"/>
      <c r="AR274" s="216"/>
      <c r="AS274" s="216"/>
      <c r="AT274" s="216"/>
      <c r="AU274" s="216"/>
      <c r="AV274" s="216"/>
      <c r="AW274" s="216"/>
      <c r="AX274" s="216"/>
      <c r="AY274" s="216"/>
      <c r="AZ274" s="216"/>
      <c r="BA274" s="2644" t="s">
        <v>75</v>
      </c>
      <c r="BB274" s="295" t="s">
        <v>49</v>
      </c>
      <c r="BC274" s="1212" t="s">
        <v>35</v>
      </c>
      <c r="BD274" s="1232" t="s">
        <v>35</v>
      </c>
      <c r="BE274" s="1232" t="s">
        <v>35</v>
      </c>
      <c r="BF274" s="1232" t="s">
        <v>35</v>
      </c>
      <c r="BG274" s="1253" t="s">
        <v>35</v>
      </c>
      <c r="BH274" s="1274" t="s">
        <v>35</v>
      </c>
      <c r="BI274" s="1232" t="s">
        <v>35</v>
      </c>
      <c r="BJ274" s="1232" t="s">
        <v>35</v>
      </c>
      <c r="BK274" s="1232" t="s">
        <v>35</v>
      </c>
      <c r="BL274" s="1253" t="s">
        <v>35</v>
      </c>
      <c r="BM274" s="1274" t="s">
        <v>35</v>
      </c>
      <c r="BN274" s="1232" t="s">
        <v>35</v>
      </c>
      <c r="BO274" s="1232" t="s">
        <v>35</v>
      </c>
      <c r="BP274" s="1232" t="s">
        <v>35</v>
      </c>
      <c r="BQ274" s="1253" t="s">
        <v>35</v>
      </c>
      <c r="BR274" s="1274" t="s">
        <v>35</v>
      </c>
      <c r="BS274" s="1232" t="s">
        <v>35</v>
      </c>
      <c r="BT274" s="1232" t="s">
        <v>35</v>
      </c>
      <c r="BU274" s="1232" t="s">
        <v>35</v>
      </c>
      <c r="BV274" s="1232" t="s">
        <v>35</v>
      </c>
      <c r="BW274" s="1232" t="s">
        <v>35</v>
      </c>
      <c r="BX274" s="1232" t="s">
        <v>35</v>
      </c>
      <c r="BY274" s="1291" t="s">
        <v>35</v>
      </c>
      <c r="BZ274" s="1291" t="s">
        <v>35</v>
      </c>
      <c r="CA274" s="1291" t="s">
        <v>35</v>
      </c>
      <c r="CB274" s="1291" t="s">
        <v>35</v>
      </c>
      <c r="CC274" s="1291" t="s">
        <v>35</v>
      </c>
      <c r="CD274" s="1291" t="s">
        <v>35</v>
      </c>
      <c r="CE274" s="1291" t="s">
        <v>35</v>
      </c>
      <c r="CF274" s="1291" t="s">
        <v>35</v>
      </c>
      <c r="CG274" s="1291" t="s">
        <v>35</v>
      </c>
      <c r="CH274" s="1291" t="s">
        <v>35</v>
      </c>
      <c r="CI274" s="1291" t="s">
        <v>35</v>
      </c>
      <c r="CJ274" s="2226"/>
      <c r="CK274" s="2226"/>
      <c r="CL274" s="2226"/>
      <c r="CM274" s="2226"/>
      <c r="CN274" s="2226"/>
      <c r="CO274" s="2226"/>
      <c r="CP274" s="2226"/>
      <c r="CQ274" s="2226"/>
      <c r="CR274" s="2226"/>
      <c r="CS274" s="2226"/>
      <c r="CT274" s="2226"/>
      <c r="CU274" s="2226"/>
      <c r="CV274" s="2226"/>
      <c r="CW274" s="2226"/>
      <c r="CX274" s="2226"/>
      <c r="CY274" s="2226"/>
      <c r="CZ274" s="2226"/>
    </row>
    <row r="275" s="693" customFormat="true" ht="15" customHeight="true" x14ac:dyDescent="0.2">
      <c r="B275" s="694"/>
      <c r="AJ275" s="216"/>
      <c r="AK275" s="216"/>
      <c r="AL275" s="216"/>
      <c r="AM275" s="216"/>
      <c r="AN275" s="216"/>
      <c r="AO275" s="216"/>
      <c r="AP275" s="216"/>
      <c r="AQ275" s="216"/>
      <c r="AR275" s="216"/>
      <c r="AS275" s="216"/>
      <c r="AT275" s="216"/>
      <c r="AU275" s="216"/>
      <c r="AV275" s="216"/>
      <c r="AW275" s="216"/>
      <c r="AX275" s="216"/>
      <c r="AY275" s="216"/>
      <c r="AZ275" s="216"/>
      <c r="BA275" s="2644"/>
      <c r="BB275" s="295" t="s">
        <v>48</v>
      </c>
      <c r="BC275" s="1212" t="s">
        <v>35</v>
      </c>
      <c r="BD275" s="1232" t="s">
        <v>35</v>
      </c>
      <c r="BE275" s="1232" t="s">
        <v>35</v>
      </c>
      <c r="BF275" s="1232" t="s">
        <v>35</v>
      </c>
      <c r="BG275" s="1253" t="s">
        <v>35</v>
      </c>
      <c r="BH275" s="1274" t="s">
        <v>35</v>
      </c>
      <c r="BI275" s="1232" t="s">
        <v>35</v>
      </c>
      <c r="BJ275" s="1232" t="s">
        <v>35</v>
      </c>
      <c r="BK275" s="1232" t="s">
        <v>35</v>
      </c>
      <c r="BL275" s="1253" t="s">
        <v>35</v>
      </c>
      <c r="BM275" s="1274" t="s">
        <v>35</v>
      </c>
      <c r="BN275" s="1232" t="s">
        <v>35</v>
      </c>
      <c r="BO275" s="1232" t="s">
        <v>35</v>
      </c>
      <c r="BP275" s="1232" t="s">
        <v>35</v>
      </c>
      <c r="BQ275" s="1253" t="s">
        <v>35</v>
      </c>
      <c r="BR275" s="1274" t="s">
        <v>35</v>
      </c>
      <c r="BS275" s="1232" t="s">
        <v>35</v>
      </c>
      <c r="BT275" s="1232" t="s">
        <v>35</v>
      </c>
      <c r="BU275" s="1232" t="s">
        <v>35</v>
      </c>
      <c r="BV275" s="1232" t="s">
        <v>35</v>
      </c>
      <c r="BW275" s="1232" t="s">
        <v>35</v>
      </c>
      <c r="BX275" s="1232" t="s">
        <v>35</v>
      </c>
      <c r="BY275" s="1291" t="s">
        <v>35</v>
      </c>
      <c r="BZ275" s="1291" t="s">
        <v>35</v>
      </c>
      <c r="CA275" s="1291" t="s">
        <v>35</v>
      </c>
      <c r="CB275" s="1291" t="s">
        <v>35</v>
      </c>
      <c r="CC275" s="1291" t="s">
        <v>35</v>
      </c>
      <c r="CD275" s="1291" t="s">
        <v>35</v>
      </c>
      <c r="CE275" s="1291" t="s">
        <v>35</v>
      </c>
      <c r="CF275" s="1291" t="s">
        <v>35</v>
      </c>
      <c r="CG275" s="1291" t="s">
        <v>35</v>
      </c>
      <c r="CH275" s="1291" t="s">
        <v>35</v>
      </c>
      <c r="CI275" s="1291" t="s">
        <v>35</v>
      </c>
      <c r="CJ275" s="2226"/>
      <c r="CK275" s="2226"/>
      <c r="CL275" s="2226"/>
      <c r="CM275" s="2226"/>
      <c r="CN275" s="2226"/>
      <c r="CO275" s="2226"/>
      <c r="CP275" s="2226"/>
      <c r="CQ275" s="2226"/>
      <c r="CR275" s="2226"/>
      <c r="CS275" s="2226"/>
      <c r="CT275" s="2226"/>
      <c r="CU275" s="2226"/>
      <c r="CV275" s="2226"/>
      <c r="CW275" s="2226"/>
      <c r="CX275" s="2226"/>
      <c r="CY275" s="2226"/>
      <c r="CZ275" s="2226"/>
    </row>
    <row r="276" s="693" customFormat="true" ht="15" customHeight="true" x14ac:dyDescent="0.2">
      <c r="B276" s="694"/>
      <c r="AJ276" s="216"/>
      <c r="AK276" s="216"/>
      <c r="AL276" s="216"/>
      <c r="AM276" s="216"/>
      <c r="AN276" s="216"/>
      <c r="AO276" s="216"/>
      <c r="AP276" s="216"/>
      <c r="AQ276" s="216"/>
      <c r="AR276" s="216"/>
      <c r="AS276" s="216"/>
      <c r="AT276" s="216"/>
      <c r="AU276" s="216"/>
      <c r="AV276" s="216"/>
      <c r="AW276" s="216"/>
      <c r="AX276" s="216"/>
      <c r="AY276" s="216"/>
      <c r="AZ276" s="216"/>
      <c r="BA276" s="2644"/>
      <c r="BB276" s="295" t="s">
        <v>112</v>
      </c>
      <c r="BC276" s="1212" t="s">
        <v>35</v>
      </c>
      <c r="BD276" s="1232" t="s">
        <v>35</v>
      </c>
      <c r="BE276" s="1232" t="s">
        <v>35</v>
      </c>
      <c r="BF276" s="1232" t="s">
        <v>35</v>
      </c>
      <c r="BG276" s="1253" t="s">
        <v>35</v>
      </c>
      <c r="BH276" s="1274" t="s">
        <v>35</v>
      </c>
      <c r="BI276" s="1232" t="s">
        <v>35</v>
      </c>
      <c r="BJ276" s="1232" t="s">
        <v>35</v>
      </c>
      <c r="BK276" s="1232" t="s">
        <v>35</v>
      </c>
      <c r="BL276" s="1253" t="s">
        <v>35</v>
      </c>
      <c r="BM276" s="1274" t="s">
        <v>35</v>
      </c>
      <c r="BN276" s="1232" t="s">
        <v>35</v>
      </c>
      <c r="BO276" s="1232" t="s">
        <v>35</v>
      </c>
      <c r="BP276" s="1232" t="s">
        <v>35</v>
      </c>
      <c r="BQ276" s="1253" t="s">
        <v>35</v>
      </c>
      <c r="BR276" s="1274" t="s">
        <v>35</v>
      </c>
      <c r="BS276" s="1232" t="s">
        <v>35</v>
      </c>
      <c r="BT276" s="1232" t="s">
        <v>35</v>
      </c>
      <c r="BU276" s="1232" t="s">
        <v>35</v>
      </c>
      <c r="BV276" s="1232" t="s">
        <v>35</v>
      </c>
      <c r="BW276" s="1232" t="s">
        <v>35</v>
      </c>
      <c r="BX276" s="1232" t="s">
        <v>35</v>
      </c>
      <c r="BY276" s="1291" t="s">
        <v>35</v>
      </c>
      <c r="BZ276" s="1291" t="s">
        <v>35</v>
      </c>
      <c r="CA276" s="1291" t="s">
        <v>35</v>
      </c>
      <c r="CB276" s="1291" t="s">
        <v>35</v>
      </c>
      <c r="CC276" s="1291" t="s">
        <v>35</v>
      </c>
      <c r="CD276" s="1291" t="s">
        <v>35</v>
      </c>
      <c r="CE276" s="1291" t="s">
        <v>35</v>
      </c>
      <c r="CF276" s="1291" t="s">
        <v>35</v>
      </c>
      <c r="CG276" s="1291" t="s">
        <v>35</v>
      </c>
      <c r="CH276" s="1291" t="s">
        <v>35</v>
      </c>
      <c r="CI276" s="1291" t="s">
        <v>35</v>
      </c>
      <c r="CJ276" s="2226"/>
      <c r="CK276" s="2226"/>
      <c r="CL276" s="2226"/>
      <c r="CM276" s="2226"/>
      <c r="CN276" s="2226"/>
      <c r="CO276" s="2226"/>
      <c r="CP276" s="2226"/>
      <c r="CQ276" s="2226"/>
      <c r="CR276" s="2226"/>
      <c r="CS276" s="2226"/>
      <c r="CT276" s="2226"/>
      <c r="CU276" s="2226"/>
      <c r="CV276" s="2226"/>
      <c r="CW276" s="2226"/>
      <c r="CX276" s="2226"/>
      <c r="CY276" s="2226"/>
      <c r="CZ276" s="2226"/>
    </row>
    <row r="277" s="693" customFormat="true" ht="15" customHeight="true" x14ac:dyDescent="0.2">
      <c r="B277" s="694"/>
      <c r="AJ277" s="216"/>
      <c r="AK277" s="216"/>
      <c r="AL277" s="216"/>
      <c r="AM277" s="216"/>
      <c r="AN277" s="216"/>
      <c r="AO277" s="216"/>
      <c r="AP277" s="216"/>
      <c r="AQ277" s="216"/>
      <c r="AR277" s="216"/>
      <c r="AS277" s="216"/>
      <c r="AT277" s="216"/>
      <c r="AU277" s="216"/>
      <c r="AV277" s="216"/>
      <c r="AW277" s="216"/>
      <c r="AX277" s="216"/>
      <c r="AY277" s="216"/>
      <c r="AZ277" s="216"/>
      <c r="BA277" s="2644" t="s">
        <v>76</v>
      </c>
      <c r="BB277" s="295" t="s">
        <v>77</v>
      </c>
      <c r="BC277" s="1212" t="s">
        <v>35</v>
      </c>
      <c r="BD277" s="1232" t="s">
        <v>35</v>
      </c>
      <c r="BE277" s="1232" t="s">
        <v>35</v>
      </c>
      <c r="BF277" s="1232" t="s">
        <v>35</v>
      </c>
      <c r="BG277" s="1253" t="s">
        <v>35</v>
      </c>
      <c r="BH277" s="1274" t="s">
        <v>35</v>
      </c>
      <c r="BI277" s="1232" t="s">
        <v>35</v>
      </c>
      <c r="BJ277" s="1232" t="s">
        <v>35</v>
      </c>
      <c r="BK277" s="1232" t="s">
        <v>35</v>
      </c>
      <c r="BL277" s="1253" t="s">
        <v>35</v>
      </c>
      <c r="BM277" s="1274" t="s">
        <v>35</v>
      </c>
      <c r="BN277" s="1232" t="s">
        <v>35</v>
      </c>
      <c r="BO277" s="1232" t="s">
        <v>35</v>
      </c>
      <c r="BP277" s="1232" t="s">
        <v>35</v>
      </c>
      <c r="BQ277" s="1253" t="s">
        <v>35</v>
      </c>
      <c r="BR277" s="1274" t="s">
        <v>35</v>
      </c>
      <c r="BS277" s="1232" t="s">
        <v>35</v>
      </c>
      <c r="BT277" s="1232" t="s">
        <v>35</v>
      </c>
      <c r="BU277" s="1232" t="s">
        <v>35</v>
      </c>
      <c r="BV277" s="1232" t="s">
        <v>35</v>
      </c>
      <c r="BW277" s="1232" t="s">
        <v>35</v>
      </c>
      <c r="BX277" s="1232" t="s">
        <v>35</v>
      </c>
      <c r="BY277" s="1291" t="s">
        <v>35</v>
      </c>
      <c r="BZ277" s="1291" t="s">
        <v>35</v>
      </c>
      <c r="CA277" s="1291" t="s">
        <v>35</v>
      </c>
      <c r="CB277" s="1291" t="s">
        <v>35</v>
      </c>
      <c r="CC277" s="1291" t="s">
        <v>35</v>
      </c>
      <c r="CD277" s="1291" t="s">
        <v>35</v>
      </c>
      <c r="CE277" s="1291" t="s">
        <v>35</v>
      </c>
      <c r="CF277" s="1291" t="s">
        <v>35</v>
      </c>
      <c r="CG277" s="1291" t="s">
        <v>35</v>
      </c>
      <c r="CH277" s="1291" t="s">
        <v>35</v>
      </c>
      <c r="CI277" s="1291" t="s">
        <v>35</v>
      </c>
      <c r="CJ277" s="2226"/>
      <c r="CK277" s="2226"/>
      <c r="CL277" s="2226"/>
      <c r="CM277" s="2226"/>
      <c r="CN277" s="2226"/>
      <c r="CO277" s="2226"/>
      <c r="CP277" s="2226"/>
      <c r="CQ277" s="2226"/>
      <c r="CR277" s="2226"/>
      <c r="CS277" s="2226"/>
      <c r="CT277" s="2226"/>
      <c r="CU277" s="2226"/>
      <c r="CV277" s="2226"/>
      <c r="CW277" s="2226"/>
      <c r="CX277" s="2226"/>
      <c r="CY277" s="2226"/>
      <c r="CZ277" s="2226"/>
    </row>
    <row r="278" s="693" customFormat="true" ht="15" customHeight="true" x14ac:dyDescent="0.2">
      <c r="B278" s="694"/>
      <c r="AJ278" s="216"/>
      <c r="AK278" s="216"/>
      <c r="AL278" s="216"/>
      <c r="AM278" s="216"/>
      <c r="AN278" s="216"/>
      <c r="AO278" s="216"/>
      <c r="AP278" s="216"/>
      <c r="AQ278" s="216"/>
      <c r="AR278" s="216"/>
      <c r="AS278" s="216"/>
      <c r="AT278" s="216"/>
      <c r="AU278" s="216"/>
      <c r="AV278" s="216"/>
      <c r="AW278" s="216"/>
      <c r="AX278" s="216"/>
      <c r="AY278" s="216"/>
      <c r="AZ278" s="216"/>
      <c r="BA278" s="2644"/>
      <c r="BB278" s="295" t="s">
        <v>78</v>
      </c>
      <c r="BC278" s="1212" t="s">
        <v>35</v>
      </c>
      <c r="BD278" s="1232" t="s">
        <v>35</v>
      </c>
      <c r="BE278" s="1232" t="s">
        <v>35</v>
      </c>
      <c r="BF278" s="1232" t="s">
        <v>35</v>
      </c>
      <c r="BG278" s="1253" t="s">
        <v>35</v>
      </c>
      <c r="BH278" s="1274" t="s">
        <v>35</v>
      </c>
      <c r="BI278" s="1232" t="s">
        <v>35</v>
      </c>
      <c r="BJ278" s="1232" t="s">
        <v>35</v>
      </c>
      <c r="BK278" s="1232" t="s">
        <v>35</v>
      </c>
      <c r="BL278" s="1253" t="s">
        <v>35</v>
      </c>
      <c r="BM278" s="1274" t="s">
        <v>35</v>
      </c>
      <c r="BN278" s="1232" t="s">
        <v>35</v>
      </c>
      <c r="BO278" s="1232" t="s">
        <v>35</v>
      </c>
      <c r="BP278" s="1232" t="s">
        <v>35</v>
      </c>
      <c r="BQ278" s="1253" t="s">
        <v>35</v>
      </c>
      <c r="BR278" s="1274" t="s">
        <v>35</v>
      </c>
      <c r="BS278" s="1232" t="s">
        <v>35</v>
      </c>
      <c r="BT278" s="1232" t="s">
        <v>35</v>
      </c>
      <c r="BU278" s="1232" t="s">
        <v>35</v>
      </c>
      <c r="BV278" s="1232" t="s">
        <v>35</v>
      </c>
      <c r="BW278" s="1232" t="s">
        <v>35</v>
      </c>
      <c r="BX278" s="1232" t="s">
        <v>35</v>
      </c>
      <c r="BY278" s="1291" t="s">
        <v>35</v>
      </c>
      <c r="BZ278" s="1291" t="s">
        <v>35</v>
      </c>
      <c r="CA278" s="1291" t="s">
        <v>35</v>
      </c>
      <c r="CB278" s="1291" t="s">
        <v>35</v>
      </c>
      <c r="CC278" s="1291" t="s">
        <v>35</v>
      </c>
      <c r="CD278" s="1291" t="s">
        <v>35</v>
      </c>
      <c r="CE278" s="1291" t="s">
        <v>35</v>
      </c>
      <c r="CF278" s="1291" t="s">
        <v>35</v>
      </c>
      <c r="CG278" s="1291" t="s">
        <v>35</v>
      </c>
      <c r="CH278" s="1291" t="s">
        <v>35</v>
      </c>
      <c r="CI278" s="1291" t="s">
        <v>35</v>
      </c>
      <c r="CJ278" s="2226"/>
      <c r="CK278" s="2226"/>
      <c r="CL278" s="2226"/>
      <c r="CM278" s="2226"/>
      <c r="CN278" s="2226"/>
      <c r="CO278" s="2226"/>
      <c r="CP278" s="2226"/>
      <c r="CQ278" s="2226"/>
      <c r="CR278" s="2226"/>
      <c r="CS278" s="2226"/>
      <c r="CT278" s="2226"/>
      <c r="CU278" s="2226"/>
      <c r="CV278" s="2226"/>
      <c r="CW278" s="2226"/>
      <c r="CX278" s="2226"/>
      <c r="CY278" s="2226"/>
      <c r="CZ278" s="2226"/>
    </row>
    <row r="279" s="693" customFormat="true" ht="15" customHeight="true" x14ac:dyDescent="0.2">
      <c r="B279" s="694"/>
      <c r="AJ279" s="216"/>
      <c r="AK279" s="216"/>
      <c r="AL279" s="216"/>
      <c r="AM279" s="216"/>
      <c r="AN279" s="216"/>
      <c r="AO279" s="216"/>
      <c r="AP279" s="216"/>
      <c r="AQ279" s="216"/>
      <c r="AR279" s="216"/>
      <c r="AS279" s="216"/>
      <c r="AT279" s="216"/>
      <c r="AU279" s="216"/>
      <c r="AV279" s="216"/>
      <c r="AW279" s="216"/>
      <c r="AX279" s="216"/>
      <c r="AY279" s="216"/>
      <c r="AZ279" s="216"/>
      <c r="BA279" s="2644"/>
      <c r="BB279" s="295" t="s">
        <v>79</v>
      </c>
      <c r="BC279" s="1212" t="s">
        <v>35</v>
      </c>
      <c r="BD279" s="1233" t="s">
        <v>35</v>
      </c>
      <c r="BE279" s="1233" t="s">
        <v>35</v>
      </c>
      <c r="BF279" s="1233" t="s">
        <v>35</v>
      </c>
      <c r="BG279" s="1254" t="s">
        <v>35</v>
      </c>
      <c r="BH279" s="1212" t="s">
        <v>35</v>
      </c>
      <c r="BI279" s="1233" t="s">
        <v>35</v>
      </c>
      <c r="BJ279" s="1233" t="s">
        <v>35</v>
      </c>
      <c r="BK279" s="1233" t="s">
        <v>35</v>
      </c>
      <c r="BL279" s="1254" t="s">
        <v>35</v>
      </c>
      <c r="BM279" s="1212" t="s">
        <v>35</v>
      </c>
      <c r="BN279" s="1233" t="s">
        <v>35</v>
      </c>
      <c r="BO279" s="1233" t="s">
        <v>35</v>
      </c>
      <c r="BP279" s="1233" t="s">
        <v>35</v>
      </c>
      <c r="BQ279" s="1254" t="s">
        <v>35</v>
      </c>
      <c r="BR279" s="1212" t="s">
        <v>35</v>
      </c>
      <c r="BS279" s="1233" t="s">
        <v>35</v>
      </c>
      <c r="BT279" s="1233" t="s">
        <v>35</v>
      </c>
      <c r="BU279" s="1233" t="s">
        <v>35</v>
      </c>
      <c r="BV279" s="1233" t="s">
        <v>35</v>
      </c>
      <c r="BW279" s="1233" t="s">
        <v>35</v>
      </c>
      <c r="BX279" s="1233" t="s">
        <v>35</v>
      </c>
      <c r="BY279" s="1292" t="s">
        <v>35</v>
      </c>
      <c r="BZ279" s="1292" t="s">
        <v>35</v>
      </c>
      <c r="CA279" s="1292" t="s">
        <v>35</v>
      </c>
      <c r="CB279" s="1292" t="s">
        <v>35</v>
      </c>
      <c r="CC279" s="1292" t="s">
        <v>35</v>
      </c>
      <c r="CD279" s="1292" t="s">
        <v>35</v>
      </c>
      <c r="CE279" s="1292" t="s">
        <v>35</v>
      </c>
      <c r="CF279" s="1292" t="s">
        <v>35</v>
      </c>
      <c r="CG279" s="1292" t="s">
        <v>35</v>
      </c>
      <c r="CH279" s="1292" t="s">
        <v>35</v>
      </c>
      <c r="CI279" s="1292" t="s">
        <v>35</v>
      </c>
      <c r="CJ279" s="2227"/>
      <c r="CK279" s="2227"/>
      <c r="CL279" s="2227"/>
      <c r="CM279" s="2227"/>
      <c r="CN279" s="2227"/>
      <c r="CO279" s="2227"/>
      <c r="CP279" s="2227"/>
      <c r="CQ279" s="2227"/>
      <c r="CR279" s="2227"/>
      <c r="CS279" s="2227"/>
      <c r="CT279" s="2227"/>
      <c r="CU279" s="2227"/>
      <c r="CV279" s="2227"/>
      <c r="CW279" s="2227"/>
      <c r="CX279" s="2227"/>
      <c r="CY279" s="2227"/>
      <c r="CZ279" s="2227"/>
    </row>
    <row r="280" s="693" customFormat="true" ht="15" customHeight="true" x14ac:dyDescent="0.2">
      <c r="B280" s="694"/>
      <c r="AJ280" s="216"/>
      <c r="AK280" s="216"/>
      <c r="AL280" s="216"/>
      <c r="AM280" s="216"/>
      <c r="AN280" s="216"/>
      <c r="AO280" s="216"/>
      <c r="AP280" s="216"/>
      <c r="AQ280" s="216"/>
      <c r="AR280" s="216"/>
      <c r="AS280" s="216"/>
      <c r="AT280" s="216"/>
      <c r="AU280" s="216"/>
      <c r="AV280" s="216"/>
      <c r="AW280" s="216"/>
      <c r="AX280" s="216"/>
      <c r="AY280" s="216"/>
      <c r="AZ280" s="216"/>
      <c r="BA280" s="2644"/>
      <c r="BB280" s="295" t="s">
        <v>80</v>
      </c>
      <c r="BC280" s="1212" t="s">
        <v>35</v>
      </c>
      <c r="BD280" s="1233" t="s">
        <v>35</v>
      </c>
      <c r="BE280" s="1233" t="s">
        <v>35</v>
      </c>
      <c r="BF280" s="1233" t="s">
        <v>35</v>
      </c>
      <c r="BG280" s="1254" t="s">
        <v>35</v>
      </c>
      <c r="BH280" s="1212" t="s">
        <v>35</v>
      </c>
      <c r="BI280" s="1233" t="s">
        <v>35</v>
      </c>
      <c r="BJ280" s="1233" t="s">
        <v>35</v>
      </c>
      <c r="BK280" s="1233" t="s">
        <v>35</v>
      </c>
      <c r="BL280" s="1254" t="s">
        <v>35</v>
      </c>
      <c r="BM280" s="1212" t="s">
        <v>35</v>
      </c>
      <c r="BN280" s="1233" t="s">
        <v>35</v>
      </c>
      <c r="BO280" s="1233" t="s">
        <v>35</v>
      </c>
      <c r="BP280" s="1233" t="s">
        <v>35</v>
      </c>
      <c r="BQ280" s="1254" t="s">
        <v>35</v>
      </c>
      <c r="BR280" s="1212" t="s">
        <v>35</v>
      </c>
      <c r="BS280" s="1233" t="s">
        <v>35</v>
      </c>
      <c r="BT280" s="1233" t="s">
        <v>35</v>
      </c>
      <c r="BU280" s="1233" t="s">
        <v>35</v>
      </c>
      <c r="BV280" s="1233" t="s">
        <v>35</v>
      </c>
      <c r="BW280" s="1233" t="s">
        <v>35</v>
      </c>
      <c r="BX280" s="1233" t="s">
        <v>35</v>
      </c>
      <c r="BY280" s="1292" t="s">
        <v>35</v>
      </c>
      <c r="BZ280" s="1292" t="s">
        <v>35</v>
      </c>
      <c r="CA280" s="1292" t="s">
        <v>35</v>
      </c>
      <c r="CB280" s="1292" t="s">
        <v>35</v>
      </c>
      <c r="CC280" s="1292" t="s">
        <v>35</v>
      </c>
      <c r="CD280" s="1292" t="s">
        <v>35</v>
      </c>
      <c r="CE280" s="1292" t="s">
        <v>35</v>
      </c>
      <c r="CF280" s="1292" t="s">
        <v>35</v>
      </c>
      <c r="CG280" s="1292" t="s">
        <v>35</v>
      </c>
      <c r="CH280" s="1292" t="s">
        <v>35</v>
      </c>
      <c r="CI280" s="1292" t="s">
        <v>35</v>
      </c>
      <c r="CJ280" s="2227"/>
      <c r="CK280" s="2227"/>
      <c r="CL280" s="2227"/>
      <c r="CM280" s="2227"/>
      <c r="CN280" s="2227"/>
      <c r="CO280" s="2227"/>
      <c r="CP280" s="2227"/>
      <c r="CQ280" s="2227"/>
      <c r="CR280" s="2227"/>
      <c r="CS280" s="2227"/>
      <c r="CT280" s="2227"/>
      <c r="CU280" s="2227"/>
      <c r="CV280" s="2227"/>
      <c r="CW280" s="2227"/>
      <c r="CX280" s="2227"/>
      <c r="CY280" s="2227"/>
      <c r="CZ280" s="2227"/>
    </row>
    <row r="281" s="693" customFormat="true" ht="15" customHeight="true" x14ac:dyDescent="0.2">
      <c r="B281" s="694"/>
      <c r="AJ281" s="216"/>
      <c r="AK281" s="216"/>
      <c r="AL281" s="216"/>
      <c r="AM281" s="216"/>
      <c r="AN281" s="216"/>
      <c r="AO281" s="216"/>
      <c r="AP281" s="216"/>
      <c r="AQ281" s="216"/>
      <c r="AR281" s="216"/>
      <c r="AS281" s="216"/>
      <c r="AT281" s="216"/>
      <c r="AU281" s="216"/>
      <c r="AV281" s="216"/>
      <c r="AW281" s="216"/>
      <c r="AX281" s="216"/>
      <c r="AY281" s="216"/>
      <c r="AZ281" s="216"/>
      <c r="BA281" s="2644"/>
      <c r="BB281" s="295" t="s">
        <v>81</v>
      </c>
      <c r="BC281" s="1212" t="s">
        <v>35</v>
      </c>
      <c r="BD281" s="1233" t="s">
        <v>35</v>
      </c>
      <c r="BE281" s="1233" t="s">
        <v>35</v>
      </c>
      <c r="BF281" s="1233" t="s">
        <v>35</v>
      </c>
      <c r="BG281" s="1254" t="s">
        <v>35</v>
      </c>
      <c r="BH281" s="1212" t="s">
        <v>35</v>
      </c>
      <c r="BI281" s="1233" t="s">
        <v>35</v>
      </c>
      <c r="BJ281" s="1233" t="s">
        <v>35</v>
      </c>
      <c r="BK281" s="1233" t="s">
        <v>35</v>
      </c>
      <c r="BL281" s="1254" t="s">
        <v>35</v>
      </c>
      <c r="BM281" s="1212" t="s">
        <v>35</v>
      </c>
      <c r="BN281" s="1233" t="s">
        <v>35</v>
      </c>
      <c r="BO281" s="1233" t="s">
        <v>35</v>
      </c>
      <c r="BP281" s="1233" t="s">
        <v>35</v>
      </c>
      <c r="BQ281" s="1254" t="s">
        <v>35</v>
      </c>
      <c r="BR281" s="1212" t="s">
        <v>35</v>
      </c>
      <c r="BS281" s="1233" t="s">
        <v>35</v>
      </c>
      <c r="BT281" s="1233" t="s">
        <v>35</v>
      </c>
      <c r="BU281" s="1233" t="s">
        <v>35</v>
      </c>
      <c r="BV281" s="1233" t="s">
        <v>35</v>
      </c>
      <c r="BW281" s="1233" t="s">
        <v>35</v>
      </c>
      <c r="BX281" s="1233" t="s">
        <v>35</v>
      </c>
      <c r="BY281" s="1292" t="s">
        <v>35</v>
      </c>
      <c r="BZ281" s="1292" t="s">
        <v>35</v>
      </c>
      <c r="CA281" s="1292" t="s">
        <v>35</v>
      </c>
      <c r="CB281" s="1292" t="s">
        <v>35</v>
      </c>
      <c r="CC281" s="1292" t="s">
        <v>35</v>
      </c>
      <c r="CD281" s="1292" t="s">
        <v>35</v>
      </c>
      <c r="CE281" s="1292" t="s">
        <v>35</v>
      </c>
      <c r="CF281" s="1292" t="s">
        <v>35</v>
      </c>
      <c r="CG281" s="1292" t="s">
        <v>35</v>
      </c>
      <c r="CH281" s="1292" t="s">
        <v>35</v>
      </c>
      <c r="CI281" s="1292" t="s">
        <v>35</v>
      </c>
      <c r="CJ281" s="2227"/>
      <c r="CK281" s="2227"/>
      <c r="CL281" s="2227"/>
      <c r="CM281" s="2227"/>
      <c r="CN281" s="2227"/>
      <c r="CO281" s="2227"/>
      <c r="CP281" s="2227"/>
      <c r="CQ281" s="2227"/>
      <c r="CR281" s="2227"/>
      <c r="CS281" s="2227"/>
      <c r="CT281" s="2227"/>
      <c r="CU281" s="2227"/>
      <c r="CV281" s="2227"/>
      <c r="CW281" s="2227"/>
      <c r="CX281" s="2227"/>
      <c r="CY281" s="2227"/>
      <c r="CZ281" s="2227"/>
    </row>
    <row r="282" s="693" customFormat="true" ht="15" customHeight="true" x14ac:dyDescent="0.2">
      <c r="B282" s="694"/>
      <c r="AJ282" s="216"/>
      <c r="AK282" s="216"/>
      <c r="AL282" s="216"/>
      <c r="AM282" s="216"/>
      <c r="AN282" s="216"/>
      <c r="AO282" s="216"/>
      <c r="AP282" s="216"/>
      <c r="AQ282" s="216"/>
      <c r="AR282" s="216"/>
      <c r="AS282" s="216"/>
      <c r="AT282" s="216"/>
      <c r="AU282" s="216"/>
      <c r="AV282" s="216"/>
      <c r="AW282" s="216"/>
      <c r="AX282" s="216"/>
      <c r="AY282" s="216"/>
      <c r="AZ282" s="216"/>
      <c r="BA282" s="2644"/>
      <c r="BB282" s="295" t="s">
        <v>82</v>
      </c>
      <c r="BC282" s="1212" t="s">
        <v>35</v>
      </c>
      <c r="BD282" s="1233" t="s">
        <v>35</v>
      </c>
      <c r="BE282" s="1233" t="s">
        <v>35</v>
      </c>
      <c r="BF282" s="1233" t="s">
        <v>35</v>
      </c>
      <c r="BG282" s="1254" t="s">
        <v>35</v>
      </c>
      <c r="BH282" s="1212" t="s">
        <v>35</v>
      </c>
      <c r="BI282" s="1233" t="s">
        <v>35</v>
      </c>
      <c r="BJ282" s="1233" t="s">
        <v>35</v>
      </c>
      <c r="BK282" s="1233" t="s">
        <v>35</v>
      </c>
      <c r="BL282" s="1254" t="s">
        <v>35</v>
      </c>
      <c r="BM282" s="1212" t="s">
        <v>35</v>
      </c>
      <c r="BN282" s="1233" t="s">
        <v>35</v>
      </c>
      <c r="BO282" s="1233" t="s">
        <v>35</v>
      </c>
      <c r="BP282" s="1233" t="s">
        <v>35</v>
      </c>
      <c r="BQ282" s="1254" t="s">
        <v>35</v>
      </c>
      <c r="BR282" s="1212" t="s">
        <v>35</v>
      </c>
      <c r="BS282" s="1233" t="s">
        <v>35</v>
      </c>
      <c r="BT282" s="1233" t="s">
        <v>35</v>
      </c>
      <c r="BU282" s="1233" t="s">
        <v>35</v>
      </c>
      <c r="BV282" s="1233" t="s">
        <v>35</v>
      </c>
      <c r="BW282" s="1233" t="s">
        <v>35</v>
      </c>
      <c r="BX282" s="1233" t="s">
        <v>35</v>
      </c>
      <c r="BY282" s="1292" t="s">
        <v>35</v>
      </c>
      <c r="BZ282" s="1292" t="s">
        <v>35</v>
      </c>
      <c r="CA282" s="1292" t="s">
        <v>35</v>
      </c>
      <c r="CB282" s="1292" t="s">
        <v>35</v>
      </c>
      <c r="CC282" s="1292" t="s">
        <v>35</v>
      </c>
      <c r="CD282" s="1292" t="s">
        <v>35</v>
      </c>
      <c r="CE282" s="1292" t="s">
        <v>35</v>
      </c>
      <c r="CF282" s="1292" t="s">
        <v>35</v>
      </c>
      <c r="CG282" s="1292" t="s">
        <v>35</v>
      </c>
      <c r="CH282" s="1292" t="s">
        <v>35</v>
      </c>
      <c r="CI282" s="1292" t="s">
        <v>35</v>
      </c>
      <c r="CJ282" s="2227"/>
      <c r="CK282" s="2227"/>
      <c r="CL282" s="2227"/>
      <c r="CM282" s="2227"/>
      <c r="CN282" s="2227"/>
      <c r="CO282" s="2227"/>
      <c r="CP282" s="2227"/>
      <c r="CQ282" s="2227"/>
      <c r="CR282" s="2227"/>
      <c r="CS282" s="2227"/>
      <c r="CT282" s="2227"/>
      <c r="CU282" s="2227"/>
      <c r="CV282" s="2227"/>
      <c r="CW282" s="2227"/>
      <c r="CX282" s="2227"/>
      <c r="CY282" s="2227"/>
      <c r="CZ282" s="2227"/>
    </row>
    <row r="283" s="693" customFormat="true" ht="15" customHeight="true" x14ac:dyDescent="0.2">
      <c r="B283" s="694"/>
      <c r="AJ283" s="216"/>
      <c r="AK283" s="216"/>
      <c r="AL283" s="216"/>
      <c r="AM283" s="216"/>
      <c r="AN283" s="216"/>
      <c r="AO283" s="216"/>
      <c r="AP283" s="216"/>
      <c r="AQ283" s="216"/>
      <c r="AR283" s="216"/>
      <c r="AS283" s="216"/>
      <c r="AT283" s="216"/>
      <c r="AU283" s="216"/>
      <c r="AV283" s="216"/>
      <c r="AW283" s="216"/>
      <c r="AX283" s="216"/>
      <c r="AY283" s="216"/>
      <c r="AZ283" s="216"/>
      <c r="BA283" s="2644"/>
      <c r="BB283" s="295" t="s">
        <v>83</v>
      </c>
      <c r="BC283" s="1212" t="s">
        <v>35</v>
      </c>
      <c r="BD283" s="1233" t="s">
        <v>35</v>
      </c>
      <c r="BE283" s="1233" t="s">
        <v>35</v>
      </c>
      <c r="BF283" s="1233" t="s">
        <v>35</v>
      </c>
      <c r="BG283" s="1254" t="s">
        <v>35</v>
      </c>
      <c r="BH283" s="1212" t="s">
        <v>35</v>
      </c>
      <c r="BI283" s="1233" t="s">
        <v>35</v>
      </c>
      <c r="BJ283" s="1233" t="s">
        <v>35</v>
      </c>
      <c r="BK283" s="1233" t="s">
        <v>35</v>
      </c>
      <c r="BL283" s="1254" t="s">
        <v>35</v>
      </c>
      <c r="BM283" s="1212" t="s">
        <v>35</v>
      </c>
      <c r="BN283" s="1233" t="s">
        <v>35</v>
      </c>
      <c r="BO283" s="1233" t="s">
        <v>35</v>
      </c>
      <c r="BP283" s="1233" t="s">
        <v>35</v>
      </c>
      <c r="BQ283" s="1254" t="s">
        <v>35</v>
      </c>
      <c r="BR283" s="1212" t="s">
        <v>35</v>
      </c>
      <c r="BS283" s="1233" t="s">
        <v>35</v>
      </c>
      <c r="BT283" s="1233" t="s">
        <v>35</v>
      </c>
      <c r="BU283" s="1233" t="s">
        <v>35</v>
      </c>
      <c r="BV283" s="1233" t="s">
        <v>35</v>
      </c>
      <c r="BW283" s="1233" t="s">
        <v>35</v>
      </c>
      <c r="BX283" s="1233" t="s">
        <v>35</v>
      </c>
      <c r="BY283" s="1292" t="s">
        <v>35</v>
      </c>
      <c r="BZ283" s="1292" t="s">
        <v>35</v>
      </c>
      <c r="CA283" s="1292" t="s">
        <v>35</v>
      </c>
      <c r="CB283" s="1292" t="s">
        <v>35</v>
      </c>
      <c r="CC283" s="1292" t="s">
        <v>35</v>
      </c>
      <c r="CD283" s="1292" t="s">
        <v>35</v>
      </c>
      <c r="CE283" s="1292" t="s">
        <v>35</v>
      </c>
      <c r="CF283" s="1292" t="s">
        <v>35</v>
      </c>
      <c r="CG283" s="1292" t="s">
        <v>35</v>
      </c>
      <c r="CH283" s="1292" t="s">
        <v>35</v>
      </c>
      <c r="CI283" s="1292" t="s">
        <v>35</v>
      </c>
      <c r="CJ283" s="2227"/>
      <c r="CK283" s="2227"/>
      <c r="CL283" s="2227"/>
      <c r="CM283" s="2227"/>
      <c r="CN283" s="2227"/>
      <c r="CO283" s="2227"/>
      <c r="CP283" s="2227"/>
      <c r="CQ283" s="2227"/>
      <c r="CR283" s="2227"/>
      <c r="CS283" s="2227"/>
      <c r="CT283" s="2227"/>
      <c r="CU283" s="2227"/>
      <c r="CV283" s="2227"/>
      <c r="CW283" s="2227"/>
      <c r="CX283" s="2227"/>
      <c r="CY283" s="2227"/>
      <c r="CZ283" s="2227"/>
    </row>
    <row r="284" s="693" customFormat="true" ht="15" customHeight="true" x14ac:dyDescent="0.2">
      <c r="B284" s="694"/>
      <c r="AJ284" s="216"/>
      <c r="AK284" s="216"/>
      <c r="AL284" s="216"/>
      <c r="AM284" s="216"/>
      <c r="AN284" s="216"/>
      <c r="AO284" s="216"/>
      <c r="AP284" s="216"/>
      <c r="AQ284" s="216"/>
      <c r="AR284" s="216"/>
      <c r="AS284" s="216"/>
      <c r="AT284" s="216"/>
      <c r="AU284" s="216"/>
      <c r="AV284" s="216"/>
      <c r="AW284" s="216"/>
      <c r="AX284" s="216"/>
      <c r="AY284" s="216"/>
      <c r="AZ284" s="216"/>
      <c r="BA284" s="2645"/>
      <c r="BB284" s="296" t="s">
        <v>112</v>
      </c>
      <c r="BC284" s="1213" t="s">
        <v>35</v>
      </c>
      <c r="BD284" s="1234" t="s">
        <v>35</v>
      </c>
      <c r="BE284" s="1234" t="s">
        <v>35</v>
      </c>
      <c r="BF284" s="1234" t="s">
        <v>35</v>
      </c>
      <c r="BG284" s="1255" t="s">
        <v>35</v>
      </c>
      <c r="BH284" s="1275" t="s">
        <v>35</v>
      </c>
      <c r="BI284" s="1234" t="s">
        <v>35</v>
      </c>
      <c r="BJ284" s="1234" t="s">
        <v>35</v>
      </c>
      <c r="BK284" s="1234" t="s">
        <v>35</v>
      </c>
      <c r="BL284" s="1255" t="s">
        <v>35</v>
      </c>
      <c r="BM284" s="1275" t="s">
        <v>35</v>
      </c>
      <c r="BN284" s="1234" t="s">
        <v>35</v>
      </c>
      <c r="BO284" s="1234" t="s">
        <v>35</v>
      </c>
      <c r="BP284" s="1234" t="s">
        <v>35</v>
      </c>
      <c r="BQ284" s="1255" t="s">
        <v>35</v>
      </c>
      <c r="BR284" s="1275" t="s">
        <v>35</v>
      </c>
      <c r="BS284" s="1234" t="s">
        <v>35</v>
      </c>
      <c r="BT284" s="1234" t="s">
        <v>35</v>
      </c>
      <c r="BU284" s="1234" t="s">
        <v>35</v>
      </c>
      <c r="BV284" s="1234" t="s">
        <v>35</v>
      </c>
      <c r="BW284" s="1234" t="s">
        <v>35</v>
      </c>
      <c r="BX284" s="1234" t="s">
        <v>35</v>
      </c>
      <c r="BY284" s="1293" t="s">
        <v>35</v>
      </c>
      <c r="BZ284" s="1293" t="s">
        <v>35</v>
      </c>
      <c r="CA284" s="1293" t="s">
        <v>35</v>
      </c>
      <c r="CB284" s="1293" t="s">
        <v>35</v>
      </c>
      <c r="CC284" s="1293" t="s">
        <v>35</v>
      </c>
      <c r="CD284" s="1293" t="s">
        <v>35</v>
      </c>
      <c r="CE284" s="1293" t="s">
        <v>35</v>
      </c>
      <c r="CF284" s="1293" t="s">
        <v>35</v>
      </c>
      <c r="CG284" s="1293" t="s">
        <v>35</v>
      </c>
      <c r="CH284" s="1293" t="s">
        <v>35</v>
      </c>
      <c r="CI284" s="1293" t="s">
        <v>35</v>
      </c>
      <c r="CJ284" s="2229"/>
      <c r="CK284" s="2229"/>
      <c r="CL284" s="2229"/>
      <c r="CM284" s="2229"/>
      <c r="CN284" s="2229"/>
      <c r="CO284" s="2229"/>
      <c r="CP284" s="2229"/>
      <c r="CQ284" s="2229"/>
      <c r="CR284" s="2229"/>
      <c r="CS284" s="2229"/>
      <c r="CT284" s="2229"/>
      <c r="CU284" s="2229"/>
      <c r="CV284" s="2229"/>
      <c r="CW284" s="2229"/>
      <c r="CX284" s="2229"/>
      <c r="CY284" s="2229"/>
      <c r="CZ284" s="2229"/>
    </row>
    <row r="285" s="693" customFormat="true" ht="15" customHeight="true" x14ac:dyDescent="0.2">
      <c r="B285" s="694"/>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693" customFormat="true" ht="15" customHeight="true" x14ac:dyDescent="0.2">
      <c r="B286" s="694"/>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693" customFormat="true" ht="15" customHeight="true" x14ac:dyDescent="0.2">
      <c r="B287" s="694"/>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693" customFormat="true" ht="15" customHeight="true" x14ac:dyDescent="0.2">
      <c r="B288" s="694"/>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693" customFormat="true" ht="15" customHeight="true" x14ac:dyDescent="0.2">
      <c r="A289" s="403"/>
      <c r="B289" s="404"/>
      <c r="C289" s="405"/>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693" customFormat="true" ht="15" customHeight="true" x14ac:dyDescent="0.2">
      <c r="A290" s="707"/>
      <c r="B290" s="708"/>
      <c r="C290" s="709"/>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693" customFormat="true" ht="15" customHeight="true" x14ac:dyDescent="0.2">
      <c r="A291" s="710"/>
      <c r="B291" s="711"/>
      <c r="C291" s="712"/>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693" customFormat="true" ht="15" customHeight="true" x14ac:dyDescent="0.2">
      <c r="A292" s="713"/>
      <c r="B292" s="714"/>
      <c r="C292" s="715"/>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693" customFormat="true" ht="15" customHeight="true" x14ac:dyDescent="0.2">
      <c r="A293" s="716"/>
      <c r="B293" s="717"/>
      <c r="C293" s="718"/>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693" customFormat="true" ht="15" customHeight="true" x14ac:dyDescent="0.2">
      <c r="A294" s="719"/>
      <c r="B294" s="720"/>
      <c r="C294" s="721"/>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693" customFormat="true" ht="15" customHeight="true" x14ac:dyDescent="0.2">
      <c r="A295" s="719"/>
      <c r="B295" s="720"/>
      <c r="C295" s="721"/>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693" customFormat="true" ht="15" customHeight="true" x14ac:dyDescent="0.2">
      <c r="A296" s="719"/>
      <c r="B296" s="722"/>
      <c r="C296" s="721"/>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693" customFormat="true" ht="15" customHeight="true" x14ac:dyDescent="0.2">
      <c r="A297" s="723"/>
      <c r="B297" s="724"/>
      <c r="C297" s="725"/>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693" customFormat="true" ht="15" customHeight="true" x14ac:dyDescent="0.2">
      <c r="B298" s="694"/>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693" customFormat="true" ht="15" customHeight="true" x14ac:dyDescent="0.2">
      <c r="A299" s="406"/>
      <c r="B299" s="407"/>
      <c r="C299" s="408"/>
      <c r="D299" s="409"/>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693" customFormat="true" ht="15" customHeight="true" x14ac:dyDescent="0.2">
      <c r="A300" s="726"/>
      <c r="B300" s="727"/>
      <c r="C300" s="728"/>
      <c r="D300" s="729"/>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693" customFormat="true" ht="15" customHeight="true" x14ac:dyDescent="0.2">
      <c r="A301" s="730"/>
      <c r="B301" s="731"/>
      <c r="C301" s="732"/>
      <c r="D301" s="733"/>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693" customFormat="true" ht="15" customHeight="true" x14ac:dyDescent="0.2">
      <c r="A302" s="734"/>
      <c r="B302" s="735"/>
      <c r="C302" s="736"/>
      <c r="D302" s="737"/>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693" customFormat="true" ht="15" customHeight="true" x14ac:dyDescent="0.2">
      <c r="A303" s="738"/>
      <c r="B303" s="739"/>
      <c r="C303" s="740"/>
      <c r="D303" s="741"/>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693" customFormat="true" ht="15" customHeight="true" x14ac:dyDescent="0.2">
      <c r="A304" s="742"/>
      <c r="B304" s="743"/>
      <c r="C304" s="744"/>
      <c r="D304" s="745"/>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693" customFormat="true" ht="15" customHeight="true" x14ac:dyDescent="0.2">
      <c r="A305" s="746"/>
      <c r="B305" s="747"/>
      <c r="C305" s="748"/>
      <c r="D305" s="749"/>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693" customFormat="true" ht="15" customHeight="true" x14ac:dyDescent="0.2">
      <c r="B306" s="694"/>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693" customFormat="true" ht="15" customHeight="true" x14ac:dyDescent="0.2">
      <c r="B307" s="694"/>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693" customFormat="true" ht="15" customHeight="true" x14ac:dyDescent="0.2">
      <c r="B308" s="694"/>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693" customFormat="true" ht="15" customHeight="true" x14ac:dyDescent="0.2">
      <c r="B309" s="694"/>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693" customFormat="true" ht="15" customHeight="true" x14ac:dyDescent="0.2">
      <c r="B310" s="694"/>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693" customFormat="true" ht="15" customHeight="true" x14ac:dyDescent="0.2">
      <c r="B311" s="694"/>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693" customFormat="true" ht="15" customHeight="true" x14ac:dyDescent="0.2">
      <c r="B312" s="694"/>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693" customFormat="true" ht="15" customHeight="true" x14ac:dyDescent="0.2">
      <c r="B313" s="694"/>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693" customFormat="true" ht="15" customHeight="true" x14ac:dyDescent="0.2">
      <c r="B314" s="694"/>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693" customFormat="true" ht="15" customHeight="true" x14ac:dyDescent="0.2">
      <c r="B315" s="694"/>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693" customFormat="true" ht="15" customHeight="true" x14ac:dyDescent="0.2">
      <c r="B316" s="694"/>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693" customFormat="true" ht="15" customHeight="true" x14ac:dyDescent="0.2">
      <c r="B317" s="694"/>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693" customFormat="true" ht="15" customHeight="true" x14ac:dyDescent="0.2">
      <c r="B318" s="694"/>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693" customFormat="true" ht="15" customHeight="true" x14ac:dyDescent="0.2">
      <c r="B319" s="694"/>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693" customFormat="true" ht="15" customHeight="true" x14ac:dyDescent="0.2">
      <c r="B320" s="694"/>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693" customFormat="true" ht="15" customHeight="true" x14ac:dyDescent="0.2">
      <c r="B321" s="694"/>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693" customFormat="true" ht="15" customHeight="true" x14ac:dyDescent="0.2">
      <c r="B322" s="694"/>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693" customFormat="true" ht="15" customHeight="true" x14ac:dyDescent="0.2">
      <c r="B323" s="694"/>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693" customFormat="true" ht="15" customHeight="true" x14ac:dyDescent="0.2">
      <c r="B324" s="694"/>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693" customFormat="true" ht="15" customHeight="true" x14ac:dyDescent="0.2">
      <c r="B325" s="694"/>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693" customFormat="true" ht="15" customHeight="true" x14ac:dyDescent="0.2">
      <c r="B326" s="694"/>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693" customFormat="true" ht="15" customHeight="true" x14ac:dyDescent="0.2">
      <c r="B327" s="694"/>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693" customFormat="true" ht="15" customHeight="true" x14ac:dyDescent="0.2">
      <c r="B328" s="694"/>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693" customFormat="true" ht="250.15" customHeight="true" x14ac:dyDescent="0.2">
      <c r="B329" s="694"/>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2"/>
      <c r="AJ330" s="211"/>
      <c r="AK330" s="211"/>
      <c r="AL330" s="211"/>
      <c r="AM330" s="211"/>
      <c r="AN330" s="211"/>
      <c r="AO330" s="211"/>
      <c r="AP330" s="211"/>
      <c r="AQ330" s="211"/>
      <c r="AR330" s="211"/>
      <c r="AS330" s="211"/>
      <c r="AT330" s="211"/>
      <c r="AU330" s="211"/>
      <c r="AV330" s="211"/>
      <c r="AW330" s="211"/>
      <c r="AX330" s="211"/>
      <c r="AY330" s="211"/>
      <c r="AZ330" s="211"/>
      <c r="BA330" s="135"/>
      <c r="BB330" s="135"/>
      <c r="BC330" s="472"/>
      <c r="BD330" s="472"/>
      <c r="BE330" s="472"/>
      <c r="BF330" s="472"/>
      <c r="BG330" s="472"/>
      <c r="BH330" s="472"/>
      <c r="BI330" s="472"/>
      <c r="BJ330" s="472"/>
      <c r="BK330" s="472"/>
      <c r="BL330" s="472"/>
      <c r="BM330" s="472"/>
      <c r="BN330" s="472"/>
      <c r="BO330" s="472"/>
      <c r="BP330" s="472"/>
      <c r="BQ330" s="472"/>
      <c r="BR330" s="472"/>
      <c r="BS330" s="472"/>
      <c r="BT330" s="472"/>
      <c r="BU330" s="472"/>
      <c r="BV330" s="472"/>
      <c r="BW330" s="472"/>
      <c r="BX330" s="472"/>
      <c r="BY330" s="472"/>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2"/>
      <c r="AJ331" s="211"/>
      <c r="AK331" s="211"/>
      <c r="AL331" s="211"/>
      <c r="AM331" s="211"/>
      <c r="AN331" s="211"/>
      <c r="AO331" s="211"/>
      <c r="AP331" s="211"/>
      <c r="AQ331" s="211"/>
      <c r="AR331" s="211"/>
      <c r="AS331" s="211"/>
      <c r="AT331" s="211"/>
      <c r="AU331" s="211"/>
      <c r="AV331" s="211"/>
      <c r="AW331" s="211"/>
      <c r="AX331" s="211"/>
      <c r="AY331" s="211"/>
      <c r="AZ331" s="211"/>
      <c r="BA331" s="135"/>
      <c r="BB331" s="135"/>
      <c r="BC331" s="472"/>
      <c r="BD331" s="472"/>
      <c r="BE331" s="472"/>
      <c r="BF331" s="472"/>
      <c r="BG331" s="472"/>
      <c r="BH331" s="472"/>
      <c r="BI331" s="472"/>
      <c r="BJ331" s="472"/>
      <c r="BK331" s="472"/>
      <c r="BL331" s="472"/>
      <c r="BM331" s="472"/>
      <c r="BN331" s="472"/>
      <c r="BO331" s="472"/>
      <c r="BP331" s="472"/>
      <c r="BQ331" s="472"/>
      <c r="BR331" s="472"/>
      <c r="BS331" s="472"/>
      <c r="BT331" s="472"/>
      <c r="BU331" s="472"/>
      <c r="BV331" s="472"/>
      <c r="BW331" s="472"/>
      <c r="BX331" s="472"/>
      <c r="BY331" s="472"/>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2"/>
      <c r="AJ332" s="211"/>
      <c r="AK332" s="211"/>
      <c r="AL332" s="211"/>
      <c r="AM332" s="211"/>
      <c r="AN332" s="211"/>
      <c r="AO332" s="211"/>
      <c r="AP332" s="211"/>
      <c r="AQ332" s="211"/>
      <c r="AR332" s="211"/>
      <c r="AS332" s="211"/>
      <c r="AT332" s="211"/>
      <c r="AU332" s="211"/>
      <c r="AV332" s="211"/>
      <c r="AW332" s="211"/>
      <c r="AX332" s="211"/>
      <c r="AY332" s="211"/>
      <c r="AZ332" s="211"/>
      <c r="BA332" s="135"/>
      <c r="BB332" s="135"/>
      <c r="BC332" s="472"/>
      <c r="BD332" s="472"/>
      <c r="BE332" s="472"/>
      <c r="BF332" s="472"/>
      <c r="BG332" s="472"/>
      <c r="BH332" s="472"/>
      <c r="BI332" s="472"/>
      <c r="BJ332" s="472"/>
      <c r="BK332" s="472"/>
      <c r="BL332" s="472"/>
      <c r="BM332" s="472"/>
      <c r="BN332" s="472"/>
      <c r="BO332" s="472"/>
      <c r="BP332" s="472"/>
      <c r="BQ332" s="472"/>
      <c r="BR332" s="472"/>
      <c r="BS332" s="472"/>
      <c r="BT332" s="472"/>
      <c r="BU332" s="472"/>
      <c r="BV332" s="472"/>
      <c r="BW332" s="472"/>
      <c r="BX332" s="472"/>
      <c r="BY332" s="472"/>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2"/>
      <c r="AJ333" s="211"/>
      <c r="AK333" s="211"/>
      <c r="AL333" s="211"/>
      <c r="AM333" s="211"/>
      <c r="AN333" s="211"/>
      <c r="AO333" s="211"/>
      <c r="AP333" s="211"/>
      <c r="AQ333" s="211"/>
      <c r="AR333" s="211"/>
      <c r="AS333" s="211"/>
      <c r="AT333" s="211"/>
      <c r="AU333" s="211"/>
      <c r="AV333" s="211"/>
      <c r="AW333" s="211"/>
      <c r="AX333" s="211"/>
      <c r="AY333" s="211"/>
      <c r="AZ333" s="211"/>
      <c r="BA333" s="135"/>
      <c r="BB333" s="135"/>
      <c r="BC333" s="472"/>
      <c r="BD333" s="472"/>
      <c r="BE333" s="472"/>
      <c r="BF333" s="472"/>
      <c r="BG333" s="472"/>
      <c r="BH333" s="472"/>
      <c r="BI333" s="472"/>
      <c r="BJ333" s="472"/>
      <c r="BK333" s="472"/>
      <c r="BL333" s="472"/>
      <c r="BM333" s="472"/>
      <c r="BN333" s="472"/>
      <c r="BO333" s="472"/>
      <c r="BP333" s="472"/>
      <c r="BQ333" s="472"/>
      <c r="BR333" s="472"/>
      <c r="BS333" s="472"/>
      <c r="BT333" s="472"/>
      <c r="BU333" s="472"/>
      <c r="BV333" s="472"/>
      <c r="BW333" s="472"/>
      <c r="BX333" s="472"/>
      <c r="BY333" s="472"/>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2"/>
      <c r="AJ334" s="211"/>
      <c r="AK334" s="211"/>
      <c r="AL334" s="211"/>
      <c r="AM334" s="211"/>
      <c r="AN334" s="211"/>
      <c r="AO334" s="211"/>
      <c r="AP334" s="211"/>
      <c r="AQ334" s="211"/>
      <c r="AR334" s="211"/>
      <c r="AS334" s="211"/>
      <c r="AT334" s="211"/>
      <c r="AU334" s="211"/>
      <c r="AV334" s="211"/>
      <c r="AW334" s="211"/>
      <c r="AX334" s="211"/>
      <c r="AY334" s="211"/>
      <c r="AZ334" s="211"/>
      <c r="BA334" s="135"/>
      <c r="BB334" s="135"/>
      <c r="BC334" s="472"/>
      <c r="BD334" s="472"/>
      <c r="BE334" s="472"/>
      <c r="BF334" s="472"/>
      <c r="BG334" s="472"/>
      <c r="BH334" s="472"/>
      <c r="BI334" s="472"/>
      <c r="BJ334" s="472"/>
      <c r="BK334" s="472"/>
      <c r="BL334" s="472"/>
      <c r="BM334" s="472"/>
      <c r="BN334" s="472"/>
      <c r="BO334" s="472"/>
      <c r="BP334" s="472"/>
      <c r="BQ334" s="472"/>
      <c r="BR334" s="472"/>
      <c r="BS334" s="472"/>
      <c r="BT334" s="472"/>
      <c r="BU334" s="472"/>
      <c r="BV334" s="472"/>
      <c r="BW334" s="472"/>
      <c r="BX334" s="472"/>
      <c r="BY334" s="472"/>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2"/>
      <c r="AJ335" s="211"/>
      <c r="AK335" s="211"/>
      <c r="AL335" s="211"/>
      <c r="AM335" s="211"/>
      <c r="AN335" s="211"/>
      <c r="AO335" s="211"/>
      <c r="AP335" s="211"/>
      <c r="AQ335" s="211"/>
      <c r="AR335" s="211"/>
      <c r="AS335" s="211"/>
      <c r="AT335" s="211"/>
      <c r="AU335" s="211"/>
      <c r="AV335" s="211"/>
      <c r="AW335" s="211"/>
      <c r="AX335" s="211"/>
      <c r="AY335" s="211"/>
      <c r="AZ335" s="211"/>
      <c r="BA335" s="135"/>
      <c r="BB335" s="135"/>
      <c r="BC335" s="472"/>
      <c r="BD335" s="472"/>
      <c r="BE335" s="472"/>
      <c r="BF335" s="472"/>
      <c r="BG335" s="472"/>
      <c r="BH335" s="472"/>
      <c r="BI335" s="472"/>
      <c r="BJ335" s="472"/>
      <c r="BK335" s="472"/>
      <c r="BL335" s="472"/>
      <c r="BM335" s="472"/>
      <c r="BN335" s="472"/>
      <c r="BO335" s="472"/>
      <c r="BP335" s="472"/>
      <c r="BQ335" s="472"/>
      <c r="BR335" s="472"/>
      <c r="BS335" s="472"/>
      <c r="BT335" s="472"/>
      <c r="BU335" s="472"/>
      <c r="BV335" s="472"/>
      <c r="BW335" s="472"/>
      <c r="BX335" s="472"/>
      <c r="BY335" s="472"/>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2"/>
      <c r="AJ336" s="211"/>
      <c r="AK336" s="211"/>
      <c r="AL336" s="211"/>
      <c r="AM336" s="211"/>
      <c r="AN336" s="211"/>
      <c r="AO336" s="211"/>
      <c r="AP336" s="211"/>
      <c r="AQ336" s="211"/>
      <c r="AR336" s="211"/>
      <c r="AS336" s="211"/>
      <c r="AT336" s="211"/>
      <c r="AU336" s="211"/>
      <c r="AV336" s="211"/>
      <c r="AW336" s="211"/>
      <c r="AX336" s="211"/>
      <c r="AY336" s="211"/>
      <c r="AZ336" s="211"/>
      <c r="BA336" s="135"/>
      <c r="BB336" s="135"/>
      <c r="BC336" s="472"/>
      <c r="BD336" s="472"/>
      <c r="BE336" s="472"/>
      <c r="BF336" s="472"/>
      <c r="BG336" s="472"/>
      <c r="BH336" s="472"/>
      <c r="BI336" s="472"/>
      <c r="BJ336" s="472"/>
      <c r="BK336" s="472"/>
      <c r="BL336" s="472"/>
      <c r="BM336" s="472"/>
      <c r="BN336" s="472"/>
      <c r="BO336" s="472"/>
      <c r="BP336" s="472"/>
      <c r="BQ336" s="472"/>
      <c r="BR336" s="472"/>
      <c r="BS336" s="472"/>
      <c r="BT336" s="472"/>
      <c r="BU336" s="472"/>
      <c r="BV336" s="472"/>
      <c r="BW336" s="472"/>
      <c r="BX336" s="472"/>
      <c r="BY336" s="472"/>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2"/>
      <c r="AJ337" s="211"/>
      <c r="AK337" s="211"/>
      <c r="AL337" s="211"/>
      <c r="AM337" s="211"/>
      <c r="AN337" s="211"/>
      <c r="AO337" s="211"/>
      <c r="AP337" s="211"/>
      <c r="AQ337" s="211"/>
      <c r="AR337" s="211"/>
      <c r="AS337" s="211"/>
      <c r="AT337" s="211"/>
      <c r="AU337" s="211"/>
      <c r="AV337" s="211"/>
      <c r="AW337" s="211"/>
      <c r="AX337" s="211"/>
      <c r="AY337" s="211"/>
      <c r="AZ337" s="211"/>
      <c r="BA337" s="135"/>
      <c r="BB337" s="135"/>
      <c r="BC337" s="472"/>
      <c r="BD337" s="472"/>
      <c r="BE337" s="472"/>
      <c r="BF337" s="472"/>
      <c r="BG337" s="472"/>
      <c r="BH337" s="472"/>
      <c r="BI337" s="472"/>
      <c r="BJ337" s="472"/>
      <c r="BK337" s="472"/>
      <c r="BL337" s="472"/>
      <c r="BM337" s="472"/>
      <c r="BN337" s="472"/>
      <c r="BO337" s="472"/>
      <c r="BP337" s="472"/>
      <c r="BQ337" s="472"/>
      <c r="BR337" s="472"/>
      <c r="BS337" s="472"/>
      <c r="BT337" s="472"/>
      <c r="BU337" s="472"/>
      <c r="BV337" s="472"/>
      <c r="BW337" s="472"/>
      <c r="BX337" s="472"/>
      <c r="BY337" s="472"/>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2"/>
      <c r="AJ338" s="211"/>
      <c r="AK338" s="211"/>
      <c r="AL338" s="211"/>
      <c r="AM338" s="211"/>
      <c r="AN338" s="211"/>
      <c r="AO338" s="211"/>
      <c r="AP338" s="211"/>
      <c r="AQ338" s="211"/>
      <c r="AR338" s="211"/>
      <c r="AS338" s="211"/>
      <c r="AT338" s="211"/>
      <c r="AU338" s="211"/>
      <c r="AV338" s="211"/>
      <c r="AW338" s="211"/>
      <c r="AX338" s="211"/>
      <c r="AY338" s="211"/>
      <c r="AZ338" s="211"/>
      <c r="BA338" s="135"/>
      <c r="BB338" s="135"/>
      <c r="BC338" s="472"/>
      <c r="BD338" s="472"/>
      <c r="BE338" s="472"/>
      <c r="BF338" s="472"/>
      <c r="BG338" s="472"/>
      <c r="BH338" s="472"/>
      <c r="BI338" s="472"/>
      <c r="BJ338" s="472"/>
      <c r="BK338" s="472"/>
      <c r="BL338" s="472"/>
      <c r="BM338" s="472"/>
      <c r="BN338" s="472"/>
      <c r="BO338" s="472"/>
      <c r="BP338" s="472"/>
      <c r="BQ338" s="472"/>
      <c r="BR338" s="472"/>
      <c r="BS338" s="472"/>
      <c r="BT338" s="472"/>
      <c r="BU338" s="472"/>
      <c r="BV338" s="472"/>
      <c r="BW338" s="472"/>
      <c r="BX338" s="472"/>
      <c r="BY338" s="472"/>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693" customFormat="true" ht="15" customHeight="true" x14ac:dyDescent="0.2">
      <c r="B339" s="694"/>
      <c r="AJ339" s="216"/>
      <c r="AK339" s="216"/>
      <c r="AL339" s="216"/>
      <c r="AM339" s="216"/>
      <c r="AN339" s="216"/>
      <c r="AO339" s="216"/>
      <c r="AP339" s="216"/>
      <c r="AQ339" s="216"/>
      <c r="AR339" s="216"/>
      <c r="AS339" s="216"/>
      <c r="AT339" s="216"/>
      <c r="AU339" s="216"/>
      <c r="AV339" s="216"/>
      <c r="AW339" s="216"/>
      <c r="AX339" s="216"/>
      <c r="AY339" s="216"/>
      <c r="AZ339" s="216"/>
      <c r="BA339" s="217" t="s">
        <v>127</v>
      </c>
      <c r="BB339" s="117" t="s">
        <v>126</v>
      </c>
      <c r="BC339" s="2619" t="s">
        <v>113</v>
      </c>
      <c r="BD339" s="2620"/>
      <c r="BE339" s="2620"/>
      <c r="BF339" s="2620"/>
      <c r="BG339" s="2621"/>
      <c r="BH339" s="2622" t="s">
        <v>38</v>
      </c>
      <c r="BI339" s="2620"/>
      <c r="BJ339" s="2620"/>
      <c r="BK339" s="2620"/>
      <c r="BL339" s="2621"/>
      <c r="BM339" s="2622" t="s">
        <v>37</v>
      </c>
      <c r="BN339" s="2620"/>
      <c r="BO339" s="2620"/>
      <c r="BP339" s="2620"/>
      <c r="BQ339" s="2623"/>
      <c r="BR339" s="2061" t="s">
        <v>137</v>
      </c>
      <c r="BS339" s="2062"/>
      <c r="BT339" s="2062"/>
      <c r="BU339" s="2062"/>
      <c r="BV339" s="2062"/>
      <c r="BW339" s="2062"/>
      <c r="BX339" s="2062"/>
      <c r="BY339" s="2063"/>
      <c r="BZ339" s="313"/>
      <c r="CA339" s="313"/>
      <c r="CB339" s="313"/>
      <c r="CC339" s="313"/>
      <c r="CD339" s="313"/>
      <c r="CE339" s="313"/>
      <c r="CF339" s="313"/>
      <c r="CG339" s="313"/>
      <c r="CH339" s="313"/>
      <c r="CI339" s="313"/>
      <c r="CJ339" s="215"/>
      <c r="CK339" s="215"/>
      <c r="CL339" s="215"/>
      <c r="CM339" s="215"/>
      <c r="CN339" s="215"/>
      <c r="CO339" s="215"/>
      <c r="CP339" s="215"/>
      <c r="CQ339" s="215"/>
      <c r="CR339" s="215"/>
      <c r="CS339" s="215"/>
      <c r="CT339" s="215"/>
      <c r="CU339" s="215"/>
      <c r="CV339" s="215"/>
      <c r="CW339" s="215"/>
      <c r="CX339" s="215"/>
      <c r="CY339" s="215"/>
      <c r="CZ339" s="215"/>
    </row>
    <row r="340" s="693" customFormat="true" ht="24" x14ac:dyDescent="0.2">
      <c r="B340" s="694"/>
      <c r="AJ340" s="216"/>
      <c r="AK340" s="216"/>
      <c r="AL340" s="216"/>
      <c r="AM340" s="216"/>
      <c r="AN340" s="216"/>
      <c r="AO340" s="216"/>
      <c r="AP340" s="216"/>
      <c r="AQ340" s="216"/>
      <c r="AR340" s="216"/>
      <c r="AS340" s="216"/>
      <c r="AT340" s="216"/>
      <c r="AU340" s="216"/>
      <c r="AV340" s="216"/>
      <c r="AW340" s="216"/>
      <c r="AX340" s="216"/>
      <c r="AY340" s="216"/>
      <c r="AZ340" s="216"/>
      <c r="BA340" s="205" t="s">
        <v>125</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317</v>
      </c>
      <c r="BS340" s="180" t="s">
        <v>318</v>
      </c>
      <c r="BT340" s="180" t="s">
        <v>319</v>
      </c>
      <c r="BU340" s="180" t="s">
        <v>320</v>
      </c>
      <c r="BV340" s="180" t="s">
        <v>321</v>
      </c>
      <c r="BW340" s="180" t="s">
        <v>322</v>
      </c>
      <c r="BX340" s="180" t="s">
        <v>323</v>
      </c>
      <c r="BY340" s="181" t="s">
        <v>324</v>
      </c>
      <c r="BZ340" s="181" t="s">
        <v>325</v>
      </c>
      <c r="CA340" s="181" t="s">
        <v>326</v>
      </c>
      <c r="CB340" s="181" t="s">
        <v>231</v>
      </c>
      <c r="CC340" s="181" t="s">
        <v>327</v>
      </c>
      <c r="CD340" s="181" t="s">
        <v>328</v>
      </c>
      <c r="CE340" s="181" t="s">
        <v>329</v>
      </c>
      <c r="CF340" s="181" t="s">
        <v>330</v>
      </c>
      <c r="CG340" s="181" t="s">
        <v>331</v>
      </c>
      <c r="CH340" s="181" t="s">
        <v>332</v>
      </c>
      <c r="CI340" s="181" t="s">
        <v>333</v>
      </c>
      <c r="CJ340" s="2233"/>
      <c r="CK340" s="2233"/>
      <c r="CL340" s="2233"/>
      <c r="CM340" s="2233"/>
      <c r="CN340" s="2233"/>
      <c r="CO340" s="2233"/>
      <c r="CP340" s="2233"/>
      <c r="CQ340" s="2233"/>
      <c r="CR340" s="2233"/>
      <c r="CS340" s="2233"/>
      <c r="CT340" s="2233"/>
      <c r="CU340" s="2233"/>
      <c r="CV340" s="2233"/>
      <c r="CW340" s="2233"/>
      <c r="CX340" s="2233"/>
      <c r="CY340" s="2233"/>
      <c r="CZ340" s="2233"/>
    </row>
    <row r="341" s="693" customFormat="true" ht="15" customHeight="true" x14ac:dyDescent="0.2">
      <c r="B341" s="694"/>
      <c r="AJ341" s="216"/>
      <c r="AK341" s="216"/>
      <c r="AL341" s="216"/>
      <c r="AM341" s="216"/>
      <c r="AN341" s="216"/>
      <c r="AO341" s="216"/>
      <c r="AP341" s="216"/>
      <c r="AQ341" s="216"/>
      <c r="AR341" s="216"/>
      <c r="AS341" s="216"/>
      <c r="AT341" s="216"/>
      <c r="AU341" s="216"/>
      <c r="AV341" s="216"/>
      <c r="AW341" s="216"/>
      <c r="AX341" s="216"/>
      <c r="AY341" s="216"/>
      <c r="AZ341" s="216"/>
      <c r="BA341" s="2636" t="s">
        <v>144</v>
      </c>
      <c r="BB341" s="162" t="s">
        <v>49</v>
      </c>
      <c r="BC341" s="1214" t="s">
        <v>35</v>
      </c>
      <c r="BD341" s="1235" t="s">
        <v>35</v>
      </c>
      <c r="BE341" s="1235" t="s">
        <v>35</v>
      </c>
      <c r="BF341" s="1235" t="s">
        <v>35</v>
      </c>
      <c r="BG341" s="1256" t="s">
        <v>35</v>
      </c>
      <c r="BH341" s="1276" t="s">
        <v>35</v>
      </c>
      <c r="BI341" s="1235" t="s">
        <v>35</v>
      </c>
      <c r="BJ341" s="1235" t="s">
        <v>35</v>
      </c>
      <c r="BK341" s="1235" t="s">
        <v>35</v>
      </c>
      <c r="BL341" s="1256" t="s">
        <v>35</v>
      </c>
      <c r="BM341" s="1276" t="s">
        <v>35</v>
      </c>
      <c r="BN341" s="1235" t="s">
        <v>35</v>
      </c>
      <c r="BO341" s="1235" t="s">
        <v>35</v>
      </c>
      <c r="BP341" s="1235" t="s">
        <v>35</v>
      </c>
      <c r="BQ341" s="1256" t="s">
        <v>35</v>
      </c>
      <c r="BR341" s="1276" t="s">
        <v>35</v>
      </c>
      <c r="BS341" s="1235" t="s">
        <v>35</v>
      </c>
      <c r="BT341" s="1235" t="s">
        <v>35</v>
      </c>
      <c r="BU341" s="1235" t="s">
        <v>35</v>
      </c>
      <c r="BV341" s="1235" t="s">
        <v>35</v>
      </c>
      <c r="BW341" s="1235" t="s">
        <v>35</v>
      </c>
      <c r="BX341" s="1235" t="s">
        <v>35</v>
      </c>
      <c r="BY341" s="1294" t="s">
        <v>35</v>
      </c>
      <c r="BZ341" s="1294" t="s">
        <v>35</v>
      </c>
      <c r="CA341" s="1294" t="s">
        <v>35</v>
      </c>
      <c r="CB341" s="1294" t="s">
        <v>35</v>
      </c>
      <c r="CC341" s="1294" t="s">
        <v>35</v>
      </c>
      <c r="CD341" s="1294" t="s">
        <v>35</v>
      </c>
      <c r="CE341" s="1294" t="s">
        <v>35</v>
      </c>
      <c r="CF341" s="1294" t="s">
        <v>35</v>
      </c>
      <c r="CG341" s="1294" t="s">
        <v>35</v>
      </c>
      <c r="CH341" s="1294" t="s">
        <v>35</v>
      </c>
      <c r="CI341" s="1294" t="s">
        <v>35</v>
      </c>
      <c r="CJ341" s="2235"/>
      <c r="CK341" s="2235"/>
      <c r="CL341" s="2235"/>
      <c r="CM341" s="2235"/>
      <c r="CN341" s="2235"/>
      <c r="CO341" s="2235"/>
      <c r="CP341" s="2235"/>
      <c r="CQ341" s="2235"/>
      <c r="CR341" s="2235"/>
      <c r="CS341" s="2235"/>
      <c r="CT341" s="2235"/>
      <c r="CU341" s="2235"/>
      <c r="CV341" s="2235"/>
      <c r="CW341" s="2235"/>
      <c r="CX341" s="2235"/>
      <c r="CY341" s="2235"/>
      <c r="CZ341" s="2235"/>
    </row>
    <row r="342" s="693" customFormat="true" ht="15" customHeight="true" x14ac:dyDescent="0.2">
      <c r="B342" s="694"/>
      <c r="AJ342" s="216"/>
      <c r="AK342" s="216"/>
      <c r="AL342" s="216"/>
      <c r="AM342" s="216"/>
      <c r="AN342" s="216"/>
      <c r="AO342" s="216"/>
      <c r="AP342" s="216"/>
      <c r="AQ342" s="216"/>
      <c r="AR342" s="216"/>
      <c r="AS342" s="216"/>
      <c r="AT342" s="216"/>
      <c r="AU342" s="216"/>
      <c r="AV342" s="216"/>
      <c r="AW342" s="216"/>
      <c r="AX342" s="216"/>
      <c r="AY342" s="216"/>
      <c r="AZ342" s="216"/>
      <c r="BA342" s="2637"/>
      <c r="BB342" s="163" t="s">
        <v>48</v>
      </c>
      <c r="BC342" s="1215" t="s">
        <v>35</v>
      </c>
      <c r="BD342" s="1236" t="s">
        <v>35</v>
      </c>
      <c r="BE342" s="1236" t="s">
        <v>35</v>
      </c>
      <c r="BF342" s="1236" t="s">
        <v>35</v>
      </c>
      <c r="BG342" s="1257" t="s">
        <v>35</v>
      </c>
      <c r="BH342" s="1277" t="s">
        <v>35</v>
      </c>
      <c r="BI342" s="1236" t="s">
        <v>35</v>
      </c>
      <c r="BJ342" s="1236" t="s">
        <v>35</v>
      </c>
      <c r="BK342" s="1236" t="s">
        <v>35</v>
      </c>
      <c r="BL342" s="1257" t="s">
        <v>35</v>
      </c>
      <c r="BM342" s="1277" t="s">
        <v>35</v>
      </c>
      <c r="BN342" s="1236" t="s">
        <v>35</v>
      </c>
      <c r="BO342" s="1236" t="s">
        <v>35</v>
      </c>
      <c r="BP342" s="1236" t="s">
        <v>35</v>
      </c>
      <c r="BQ342" s="1257" t="s">
        <v>35</v>
      </c>
      <c r="BR342" s="1277" t="s">
        <v>35</v>
      </c>
      <c r="BS342" s="1236" t="s">
        <v>35</v>
      </c>
      <c r="BT342" s="1236" t="s">
        <v>35</v>
      </c>
      <c r="BU342" s="1236" t="s">
        <v>35</v>
      </c>
      <c r="BV342" s="1236" t="s">
        <v>35</v>
      </c>
      <c r="BW342" s="1236" t="s">
        <v>35</v>
      </c>
      <c r="BX342" s="1236" t="s">
        <v>35</v>
      </c>
      <c r="BY342" s="1295" t="s">
        <v>35</v>
      </c>
      <c r="BZ342" s="1295" t="s">
        <v>35</v>
      </c>
      <c r="CA342" s="1295" t="s">
        <v>35</v>
      </c>
      <c r="CB342" s="1295" t="s">
        <v>35</v>
      </c>
      <c r="CC342" s="1295" t="s">
        <v>35</v>
      </c>
      <c r="CD342" s="1295" t="s">
        <v>35</v>
      </c>
      <c r="CE342" s="1295" t="s">
        <v>35</v>
      </c>
      <c r="CF342" s="1295" t="s">
        <v>35</v>
      </c>
      <c r="CG342" s="1295" t="s">
        <v>35</v>
      </c>
      <c r="CH342" s="1295" t="s">
        <v>35</v>
      </c>
      <c r="CI342" s="1295" t="s">
        <v>35</v>
      </c>
      <c r="CJ342" s="2237"/>
      <c r="CK342" s="2237"/>
      <c r="CL342" s="2237"/>
      <c r="CM342" s="2237"/>
      <c r="CN342" s="2237"/>
      <c r="CO342" s="2237"/>
      <c r="CP342" s="2237"/>
      <c r="CQ342" s="2237"/>
      <c r="CR342" s="2237"/>
      <c r="CS342" s="2237"/>
      <c r="CT342" s="2237"/>
      <c r="CU342" s="2237"/>
      <c r="CV342" s="2237"/>
      <c r="CW342" s="2237"/>
      <c r="CX342" s="2237"/>
      <c r="CY342" s="2237"/>
      <c r="CZ342" s="2237"/>
    </row>
    <row r="343" s="693" customFormat="true" ht="15" customHeight="true" x14ac:dyDescent="0.2">
      <c r="B343" s="694"/>
      <c r="AJ343" s="216"/>
      <c r="AK343" s="216"/>
      <c r="AL343" s="216"/>
      <c r="AM343" s="216"/>
      <c r="AN343" s="216"/>
      <c r="AO343" s="216"/>
      <c r="AP343" s="216"/>
      <c r="AQ343" s="216"/>
      <c r="AR343" s="216"/>
      <c r="AS343" s="216"/>
      <c r="AT343" s="216"/>
      <c r="AU343" s="216"/>
      <c r="AV343" s="216"/>
      <c r="AW343" s="216"/>
      <c r="AX343" s="216"/>
      <c r="AY343" s="216"/>
      <c r="AZ343" s="216"/>
      <c r="BA343" s="2638" t="s">
        <v>139</v>
      </c>
      <c r="BB343" s="163" t="s">
        <v>49</v>
      </c>
      <c r="BC343" s="1215" t="s">
        <v>35</v>
      </c>
      <c r="BD343" s="1236" t="s">
        <v>35</v>
      </c>
      <c r="BE343" s="1236" t="s">
        <v>35</v>
      </c>
      <c r="BF343" s="1236" t="s">
        <v>35</v>
      </c>
      <c r="BG343" s="1257" t="s">
        <v>35</v>
      </c>
      <c r="BH343" s="1277" t="s">
        <v>35</v>
      </c>
      <c r="BI343" s="1236" t="s">
        <v>35</v>
      </c>
      <c r="BJ343" s="1236" t="s">
        <v>35</v>
      </c>
      <c r="BK343" s="1236" t="s">
        <v>35</v>
      </c>
      <c r="BL343" s="1257" t="s">
        <v>35</v>
      </c>
      <c r="BM343" s="1277" t="s">
        <v>35</v>
      </c>
      <c r="BN343" s="1236" t="s">
        <v>35</v>
      </c>
      <c r="BO343" s="1236" t="s">
        <v>35</v>
      </c>
      <c r="BP343" s="1236" t="s">
        <v>35</v>
      </c>
      <c r="BQ343" s="1257" t="s">
        <v>35</v>
      </c>
      <c r="BR343" s="1277" t="s">
        <v>35</v>
      </c>
      <c r="BS343" s="1236" t="s">
        <v>35</v>
      </c>
      <c r="BT343" s="1236" t="s">
        <v>35</v>
      </c>
      <c r="BU343" s="1236" t="s">
        <v>35</v>
      </c>
      <c r="BV343" s="1236" t="s">
        <v>35</v>
      </c>
      <c r="BW343" s="1236" t="s">
        <v>35</v>
      </c>
      <c r="BX343" s="1236" t="s">
        <v>35</v>
      </c>
      <c r="BY343" s="1295" t="s">
        <v>35</v>
      </c>
      <c r="BZ343" s="1295" t="s">
        <v>35</v>
      </c>
      <c r="CA343" s="1295" t="s">
        <v>35</v>
      </c>
      <c r="CB343" s="1295" t="s">
        <v>35</v>
      </c>
      <c r="CC343" s="1295" t="s">
        <v>35</v>
      </c>
      <c r="CD343" s="1295" t="s">
        <v>35</v>
      </c>
      <c r="CE343" s="1295" t="s">
        <v>35</v>
      </c>
      <c r="CF343" s="1295" t="s">
        <v>35</v>
      </c>
      <c r="CG343" s="1295" t="s">
        <v>35</v>
      </c>
      <c r="CH343" s="1295" t="s">
        <v>35</v>
      </c>
      <c r="CI343" s="1295" t="s">
        <v>35</v>
      </c>
      <c r="CJ343" s="2237"/>
      <c r="CK343" s="2237"/>
      <c r="CL343" s="2237"/>
      <c r="CM343" s="2237"/>
      <c r="CN343" s="2237"/>
      <c r="CO343" s="2237"/>
      <c r="CP343" s="2237"/>
      <c r="CQ343" s="2237"/>
      <c r="CR343" s="2237"/>
      <c r="CS343" s="2237"/>
      <c r="CT343" s="2237"/>
      <c r="CU343" s="2237"/>
      <c r="CV343" s="2237"/>
      <c r="CW343" s="2237"/>
      <c r="CX343" s="2237"/>
      <c r="CY343" s="2237"/>
      <c r="CZ343" s="2237"/>
    </row>
    <row r="344" s="693" customFormat="true" ht="15" customHeight="true" x14ac:dyDescent="0.2">
      <c r="B344" s="694"/>
      <c r="AJ344" s="216"/>
      <c r="AK344" s="216"/>
      <c r="AL344" s="216"/>
      <c r="AM344" s="216"/>
      <c r="AN344" s="216"/>
      <c r="AO344" s="216"/>
      <c r="AP344" s="216"/>
      <c r="AQ344" s="216"/>
      <c r="AR344" s="216"/>
      <c r="AS344" s="216"/>
      <c r="AT344" s="216"/>
      <c r="AU344" s="216"/>
      <c r="AV344" s="216"/>
      <c r="AW344" s="216"/>
      <c r="AX344" s="216"/>
      <c r="AY344" s="216"/>
      <c r="AZ344" s="216"/>
      <c r="BA344" s="2637"/>
      <c r="BB344" s="163" t="s">
        <v>48</v>
      </c>
      <c r="BC344" s="1215" t="s">
        <v>35</v>
      </c>
      <c r="BD344" s="1236" t="s">
        <v>35</v>
      </c>
      <c r="BE344" s="1236" t="s">
        <v>35</v>
      </c>
      <c r="BF344" s="1236" t="s">
        <v>35</v>
      </c>
      <c r="BG344" s="1257" t="s">
        <v>35</v>
      </c>
      <c r="BH344" s="1277" t="s">
        <v>35</v>
      </c>
      <c r="BI344" s="1236" t="s">
        <v>35</v>
      </c>
      <c r="BJ344" s="1236" t="s">
        <v>35</v>
      </c>
      <c r="BK344" s="1236" t="s">
        <v>35</v>
      </c>
      <c r="BL344" s="1257" t="s">
        <v>35</v>
      </c>
      <c r="BM344" s="1277" t="s">
        <v>35</v>
      </c>
      <c r="BN344" s="1236" t="s">
        <v>35</v>
      </c>
      <c r="BO344" s="1236" t="s">
        <v>35</v>
      </c>
      <c r="BP344" s="1236" t="s">
        <v>35</v>
      </c>
      <c r="BQ344" s="1257" t="s">
        <v>35</v>
      </c>
      <c r="BR344" s="1277" t="s">
        <v>35</v>
      </c>
      <c r="BS344" s="1236" t="s">
        <v>35</v>
      </c>
      <c r="BT344" s="1236" t="s">
        <v>35</v>
      </c>
      <c r="BU344" s="1236" t="s">
        <v>35</v>
      </c>
      <c r="BV344" s="1236" t="s">
        <v>35</v>
      </c>
      <c r="BW344" s="1236" t="s">
        <v>35</v>
      </c>
      <c r="BX344" s="1236" t="s">
        <v>35</v>
      </c>
      <c r="BY344" s="1295" t="s">
        <v>35</v>
      </c>
      <c r="BZ344" s="1295" t="s">
        <v>35</v>
      </c>
      <c r="CA344" s="1295" t="s">
        <v>35</v>
      </c>
      <c r="CB344" s="1295" t="s">
        <v>35</v>
      </c>
      <c r="CC344" s="1295" t="s">
        <v>35</v>
      </c>
      <c r="CD344" s="1295" t="s">
        <v>35</v>
      </c>
      <c r="CE344" s="1295" t="s">
        <v>35</v>
      </c>
      <c r="CF344" s="1295" t="s">
        <v>35</v>
      </c>
      <c r="CG344" s="1295" t="s">
        <v>35</v>
      </c>
      <c r="CH344" s="1295" t="s">
        <v>35</v>
      </c>
      <c r="CI344" s="1295" t="s">
        <v>35</v>
      </c>
      <c r="CJ344" s="2237"/>
      <c r="CK344" s="2237"/>
      <c r="CL344" s="2237"/>
      <c r="CM344" s="2237"/>
      <c r="CN344" s="2237"/>
      <c r="CO344" s="2237"/>
      <c r="CP344" s="2237"/>
      <c r="CQ344" s="2237"/>
      <c r="CR344" s="2237"/>
      <c r="CS344" s="2237"/>
      <c r="CT344" s="2237"/>
      <c r="CU344" s="2237"/>
      <c r="CV344" s="2237"/>
      <c r="CW344" s="2237"/>
      <c r="CX344" s="2237"/>
      <c r="CY344" s="2237"/>
      <c r="CZ344" s="2237"/>
    </row>
    <row r="345" s="693" customFormat="true" ht="15" customHeight="true" x14ac:dyDescent="0.2">
      <c r="B345" s="694"/>
      <c r="AJ345" s="216"/>
      <c r="AK345" s="216"/>
      <c r="AL345" s="216"/>
      <c r="AM345" s="216"/>
      <c r="AN345" s="216"/>
      <c r="AO345" s="216"/>
      <c r="AP345" s="216"/>
      <c r="AQ345" s="216"/>
      <c r="AR345" s="216"/>
      <c r="AS345" s="216"/>
      <c r="AT345" s="216"/>
      <c r="AU345" s="216"/>
      <c r="AV345" s="216"/>
      <c r="AW345" s="216"/>
      <c r="AX345" s="216"/>
      <c r="AY345" s="216"/>
      <c r="AZ345" s="216"/>
      <c r="BA345" s="2638" t="s">
        <v>140</v>
      </c>
      <c r="BB345" s="163" t="s">
        <v>49</v>
      </c>
      <c r="BC345" s="1215" t="s">
        <v>35</v>
      </c>
      <c r="BD345" s="1236" t="s">
        <v>35</v>
      </c>
      <c r="BE345" s="1236" t="s">
        <v>35</v>
      </c>
      <c r="BF345" s="1236" t="s">
        <v>35</v>
      </c>
      <c r="BG345" s="1257" t="s">
        <v>35</v>
      </c>
      <c r="BH345" s="1277" t="s">
        <v>35</v>
      </c>
      <c r="BI345" s="1236" t="s">
        <v>35</v>
      </c>
      <c r="BJ345" s="1236" t="s">
        <v>35</v>
      </c>
      <c r="BK345" s="1236" t="s">
        <v>35</v>
      </c>
      <c r="BL345" s="1257" t="s">
        <v>35</v>
      </c>
      <c r="BM345" s="1277" t="s">
        <v>35</v>
      </c>
      <c r="BN345" s="1236" t="s">
        <v>35</v>
      </c>
      <c r="BO345" s="1236" t="s">
        <v>35</v>
      </c>
      <c r="BP345" s="1236" t="s">
        <v>35</v>
      </c>
      <c r="BQ345" s="1257" t="s">
        <v>35</v>
      </c>
      <c r="BR345" s="1277" t="s">
        <v>35</v>
      </c>
      <c r="BS345" s="1236" t="s">
        <v>35</v>
      </c>
      <c r="BT345" s="1236" t="s">
        <v>35</v>
      </c>
      <c r="BU345" s="1236" t="s">
        <v>35</v>
      </c>
      <c r="BV345" s="1236" t="s">
        <v>35</v>
      </c>
      <c r="BW345" s="1236" t="s">
        <v>35</v>
      </c>
      <c r="BX345" s="1236" t="s">
        <v>35</v>
      </c>
      <c r="BY345" s="1295" t="s">
        <v>35</v>
      </c>
      <c r="BZ345" s="1295" t="s">
        <v>35</v>
      </c>
      <c r="CA345" s="1295" t="s">
        <v>35</v>
      </c>
      <c r="CB345" s="1295" t="s">
        <v>35</v>
      </c>
      <c r="CC345" s="1295" t="s">
        <v>35</v>
      </c>
      <c r="CD345" s="1295" t="s">
        <v>35</v>
      </c>
      <c r="CE345" s="1295" t="s">
        <v>35</v>
      </c>
      <c r="CF345" s="1295" t="s">
        <v>35</v>
      </c>
      <c r="CG345" s="1295" t="s">
        <v>35</v>
      </c>
      <c r="CH345" s="1295" t="s">
        <v>35</v>
      </c>
      <c r="CI345" s="1295" t="s">
        <v>35</v>
      </c>
      <c r="CJ345" s="2237"/>
      <c r="CK345" s="2237"/>
      <c r="CL345" s="2237"/>
      <c r="CM345" s="2237"/>
      <c r="CN345" s="2237"/>
      <c r="CO345" s="2237"/>
      <c r="CP345" s="2237"/>
      <c r="CQ345" s="2237"/>
      <c r="CR345" s="2237"/>
      <c r="CS345" s="2237"/>
      <c r="CT345" s="2237"/>
      <c r="CU345" s="2237"/>
      <c r="CV345" s="2237"/>
      <c r="CW345" s="2237"/>
      <c r="CX345" s="2237"/>
      <c r="CY345" s="2237"/>
      <c r="CZ345" s="2237"/>
    </row>
    <row r="346" s="693" customFormat="true" ht="15" customHeight="true" x14ac:dyDescent="0.2">
      <c r="B346" s="694"/>
      <c r="AJ346" s="216"/>
      <c r="AK346" s="216"/>
      <c r="AL346" s="216"/>
      <c r="AM346" s="216"/>
      <c r="AN346" s="216"/>
      <c r="AO346" s="216"/>
      <c r="AP346" s="216"/>
      <c r="AQ346" s="216"/>
      <c r="AR346" s="216"/>
      <c r="AS346" s="216"/>
      <c r="AT346" s="216"/>
      <c r="AU346" s="216"/>
      <c r="AV346" s="216"/>
      <c r="AW346" s="216"/>
      <c r="AX346" s="216"/>
      <c r="AY346" s="216"/>
      <c r="AZ346" s="216"/>
      <c r="BA346" s="2637"/>
      <c r="BB346" s="163" t="s">
        <v>48</v>
      </c>
      <c r="BC346" s="1215" t="s">
        <v>35</v>
      </c>
      <c r="BD346" s="1236" t="s">
        <v>35</v>
      </c>
      <c r="BE346" s="1236" t="s">
        <v>35</v>
      </c>
      <c r="BF346" s="1236" t="s">
        <v>35</v>
      </c>
      <c r="BG346" s="1257" t="s">
        <v>35</v>
      </c>
      <c r="BH346" s="1277" t="s">
        <v>35</v>
      </c>
      <c r="BI346" s="1236" t="s">
        <v>35</v>
      </c>
      <c r="BJ346" s="1236" t="s">
        <v>35</v>
      </c>
      <c r="BK346" s="1236" t="s">
        <v>35</v>
      </c>
      <c r="BL346" s="1257" t="s">
        <v>35</v>
      </c>
      <c r="BM346" s="1277" t="s">
        <v>35</v>
      </c>
      <c r="BN346" s="1236" t="s">
        <v>35</v>
      </c>
      <c r="BO346" s="1236" t="s">
        <v>35</v>
      </c>
      <c r="BP346" s="1236" t="s">
        <v>35</v>
      </c>
      <c r="BQ346" s="1257" t="s">
        <v>35</v>
      </c>
      <c r="BR346" s="1277" t="s">
        <v>35</v>
      </c>
      <c r="BS346" s="1236" t="s">
        <v>35</v>
      </c>
      <c r="BT346" s="1236" t="s">
        <v>35</v>
      </c>
      <c r="BU346" s="1236" t="s">
        <v>35</v>
      </c>
      <c r="BV346" s="1236" t="s">
        <v>35</v>
      </c>
      <c r="BW346" s="1236" t="s">
        <v>35</v>
      </c>
      <c r="BX346" s="1236" t="s">
        <v>35</v>
      </c>
      <c r="BY346" s="1295" t="s">
        <v>35</v>
      </c>
      <c r="BZ346" s="1295" t="s">
        <v>35</v>
      </c>
      <c r="CA346" s="1295" t="s">
        <v>35</v>
      </c>
      <c r="CB346" s="1295" t="s">
        <v>35</v>
      </c>
      <c r="CC346" s="1295" t="s">
        <v>35</v>
      </c>
      <c r="CD346" s="1295" t="s">
        <v>35</v>
      </c>
      <c r="CE346" s="1295" t="s">
        <v>35</v>
      </c>
      <c r="CF346" s="1295" t="s">
        <v>35</v>
      </c>
      <c r="CG346" s="1295" t="s">
        <v>35</v>
      </c>
      <c r="CH346" s="1295" t="s">
        <v>35</v>
      </c>
      <c r="CI346" s="1295" t="s">
        <v>35</v>
      </c>
      <c r="CJ346" s="2237"/>
      <c r="CK346" s="2237"/>
      <c r="CL346" s="2237"/>
      <c r="CM346" s="2237"/>
      <c r="CN346" s="2237"/>
      <c r="CO346" s="2237"/>
      <c r="CP346" s="2237"/>
      <c r="CQ346" s="2237"/>
      <c r="CR346" s="2237"/>
      <c r="CS346" s="2237"/>
      <c r="CT346" s="2237"/>
      <c r="CU346" s="2237"/>
      <c r="CV346" s="2237"/>
      <c r="CW346" s="2237"/>
      <c r="CX346" s="2237"/>
      <c r="CY346" s="2237"/>
      <c r="CZ346" s="2237"/>
    </row>
    <row r="347" s="693" customFormat="true" ht="15" customHeight="true" x14ac:dyDescent="0.2">
      <c r="B347" s="694"/>
      <c r="AJ347" s="216"/>
      <c r="AK347" s="216"/>
      <c r="AL347" s="216"/>
      <c r="AM347" s="216"/>
      <c r="AN347" s="216"/>
      <c r="AO347" s="216"/>
      <c r="AP347" s="216"/>
      <c r="AQ347" s="216"/>
      <c r="AR347" s="216"/>
      <c r="AS347" s="216"/>
      <c r="AT347" s="216"/>
      <c r="AU347" s="216"/>
      <c r="AV347" s="216"/>
      <c r="AW347" s="216"/>
      <c r="AX347" s="216"/>
      <c r="AY347" s="216"/>
      <c r="AZ347" s="216"/>
      <c r="BA347" s="2638" t="s">
        <v>141</v>
      </c>
      <c r="BB347" s="163" t="s">
        <v>49</v>
      </c>
      <c r="BC347" s="1215" t="s">
        <v>35</v>
      </c>
      <c r="BD347" s="1236" t="s">
        <v>35</v>
      </c>
      <c r="BE347" s="1236" t="s">
        <v>35</v>
      </c>
      <c r="BF347" s="1236" t="s">
        <v>35</v>
      </c>
      <c r="BG347" s="1257" t="s">
        <v>35</v>
      </c>
      <c r="BH347" s="1277" t="s">
        <v>35</v>
      </c>
      <c r="BI347" s="1236" t="s">
        <v>35</v>
      </c>
      <c r="BJ347" s="1236" t="s">
        <v>35</v>
      </c>
      <c r="BK347" s="1236" t="s">
        <v>35</v>
      </c>
      <c r="BL347" s="1257" t="s">
        <v>35</v>
      </c>
      <c r="BM347" s="1277" t="s">
        <v>35</v>
      </c>
      <c r="BN347" s="1236" t="s">
        <v>35</v>
      </c>
      <c r="BO347" s="1236" t="s">
        <v>35</v>
      </c>
      <c r="BP347" s="1236" t="s">
        <v>35</v>
      </c>
      <c r="BQ347" s="1257" t="s">
        <v>35</v>
      </c>
      <c r="BR347" s="1277" t="s">
        <v>35</v>
      </c>
      <c r="BS347" s="1236" t="s">
        <v>35</v>
      </c>
      <c r="BT347" s="1236" t="s">
        <v>35</v>
      </c>
      <c r="BU347" s="1236" t="s">
        <v>35</v>
      </c>
      <c r="BV347" s="1236" t="s">
        <v>35</v>
      </c>
      <c r="BW347" s="1236" t="s">
        <v>35</v>
      </c>
      <c r="BX347" s="1236" t="s">
        <v>35</v>
      </c>
      <c r="BY347" s="1295" t="s">
        <v>35</v>
      </c>
      <c r="BZ347" s="1295" t="s">
        <v>35</v>
      </c>
      <c r="CA347" s="1295" t="s">
        <v>35</v>
      </c>
      <c r="CB347" s="1295" t="s">
        <v>35</v>
      </c>
      <c r="CC347" s="1295" t="s">
        <v>35</v>
      </c>
      <c r="CD347" s="1295" t="s">
        <v>35</v>
      </c>
      <c r="CE347" s="1295" t="s">
        <v>35</v>
      </c>
      <c r="CF347" s="1295" t="s">
        <v>35</v>
      </c>
      <c r="CG347" s="1295" t="s">
        <v>35</v>
      </c>
      <c r="CH347" s="1295" t="s">
        <v>35</v>
      </c>
      <c r="CI347" s="1295" t="s">
        <v>35</v>
      </c>
      <c r="CJ347" s="2237"/>
      <c r="CK347" s="2237"/>
      <c r="CL347" s="2237"/>
      <c r="CM347" s="2237"/>
      <c r="CN347" s="2237"/>
      <c r="CO347" s="2237"/>
      <c r="CP347" s="2237"/>
      <c r="CQ347" s="2237"/>
      <c r="CR347" s="2237"/>
      <c r="CS347" s="2237"/>
      <c r="CT347" s="2237"/>
      <c r="CU347" s="2237"/>
      <c r="CV347" s="2237"/>
      <c r="CW347" s="2237"/>
      <c r="CX347" s="2237"/>
      <c r="CY347" s="2237"/>
      <c r="CZ347" s="2237"/>
    </row>
    <row r="348" s="693" customFormat="true" ht="15" customHeight="true" x14ac:dyDescent="0.2">
      <c r="B348" s="694"/>
      <c r="AJ348" s="216"/>
      <c r="AK348" s="216"/>
      <c r="AL348" s="216"/>
      <c r="AM348" s="216"/>
      <c r="AN348" s="216"/>
      <c r="AO348" s="216"/>
      <c r="AP348" s="216"/>
      <c r="AQ348" s="216"/>
      <c r="AR348" s="216"/>
      <c r="AS348" s="216"/>
      <c r="AT348" s="216"/>
      <c r="AU348" s="216"/>
      <c r="AV348" s="216"/>
      <c r="AW348" s="216"/>
      <c r="AX348" s="216"/>
      <c r="AY348" s="216"/>
      <c r="AZ348" s="216"/>
      <c r="BA348" s="2637"/>
      <c r="BB348" s="163" t="s">
        <v>48</v>
      </c>
      <c r="BC348" s="1215" t="s">
        <v>35</v>
      </c>
      <c r="BD348" s="1236" t="s">
        <v>35</v>
      </c>
      <c r="BE348" s="1236" t="s">
        <v>35</v>
      </c>
      <c r="BF348" s="1236" t="s">
        <v>35</v>
      </c>
      <c r="BG348" s="1257" t="s">
        <v>35</v>
      </c>
      <c r="BH348" s="1277" t="s">
        <v>35</v>
      </c>
      <c r="BI348" s="1236" t="s">
        <v>35</v>
      </c>
      <c r="BJ348" s="1236" t="s">
        <v>35</v>
      </c>
      <c r="BK348" s="1236" t="s">
        <v>35</v>
      </c>
      <c r="BL348" s="1257" t="s">
        <v>35</v>
      </c>
      <c r="BM348" s="1277" t="s">
        <v>35</v>
      </c>
      <c r="BN348" s="1236" t="s">
        <v>35</v>
      </c>
      <c r="BO348" s="1236" t="s">
        <v>35</v>
      </c>
      <c r="BP348" s="1236" t="s">
        <v>35</v>
      </c>
      <c r="BQ348" s="1257" t="s">
        <v>35</v>
      </c>
      <c r="BR348" s="1277" t="s">
        <v>35</v>
      </c>
      <c r="BS348" s="1236" t="s">
        <v>35</v>
      </c>
      <c r="BT348" s="1236" t="s">
        <v>35</v>
      </c>
      <c r="BU348" s="1236" t="s">
        <v>35</v>
      </c>
      <c r="BV348" s="1236" t="s">
        <v>35</v>
      </c>
      <c r="BW348" s="1236" t="s">
        <v>35</v>
      </c>
      <c r="BX348" s="1236" t="s">
        <v>35</v>
      </c>
      <c r="BY348" s="1295" t="s">
        <v>35</v>
      </c>
      <c r="BZ348" s="1295" t="s">
        <v>35</v>
      </c>
      <c r="CA348" s="1295" t="s">
        <v>35</v>
      </c>
      <c r="CB348" s="1295" t="s">
        <v>35</v>
      </c>
      <c r="CC348" s="1295" t="s">
        <v>35</v>
      </c>
      <c r="CD348" s="1295" t="s">
        <v>35</v>
      </c>
      <c r="CE348" s="1295" t="s">
        <v>35</v>
      </c>
      <c r="CF348" s="1295" t="s">
        <v>35</v>
      </c>
      <c r="CG348" s="1295" t="s">
        <v>35</v>
      </c>
      <c r="CH348" s="1295" t="s">
        <v>35</v>
      </c>
      <c r="CI348" s="1295" t="s">
        <v>35</v>
      </c>
      <c r="CJ348" s="2237"/>
      <c r="CK348" s="2237"/>
      <c r="CL348" s="2237"/>
      <c r="CM348" s="2237"/>
      <c r="CN348" s="2237"/>
      <c r="CO348" s="2237"/>
      <c r="CP348" s="2237"/>
      <c r="CQ348" s="2237"/>
      <c r="CR348" s="2237"/>
      <c r="CS348" s="2237"/>
      <c r="CT348" s="2237"/>
      <c r="CU348" s="2237"/>
      <c r="CV348" s="2237"/>
      <c r="CW348" s="2237"/>
      <c r="CX348" s="2237"/>
      <c r="CY348" s="2237"/>
      <c r="CZ348" s="2237"/>
    </row>
    <row r="349" s="693" customFormat="true" ht="15" customHeight="true" x14ac:dyDescent="0.2">
      <c r="B349" s="694"/>
      <c r="AJ349" s="216"/>
      <c r="AK349" s="216"/>
      <c r="AL349" s="216"/>
      <c r="AM349" s="216"/>
      <c r="AN349" s="216"/>
      <c r="AO349" s="216"/>
      <c r="AP349" s="216"/>
      <c r="AQ349" s="216"/>
      <c r="AR349" s="216"/>
      <c r="AS349" s="216"/>
      <c r="AT349" s="216"/>
      <c r="AU349" s="216"/>
      <c r="AV349" s="216"/>
      <c r="AW349" s="216"/>
      <c r="AX349" s="216"/>
      <c r="AY349" s="216"/>
      <c r="AZ349" s="216"/>
      <c r="BA349" s="2638" t="s">
        <v>142</v>
      </c>
      <c r="BB349" s="163" t="s">
        <v>49</v>
      </c>
      <c r="BC349" s="1215" t="s">
        <v>35</v>
      </c>
      <c r="BD349" s="1236" t="s">
        <v>35</v>
      </c>
      <c r="BE349" s="1236" t="s">
        <v>35</v>
      </c>
      <c r="BF349" s="1236" t="s">
        <v>35</v>
      </c>
      <c r="BG349" s="1257" t="s">
        <v>35</v>
      </c>
      <c r="BH349" s="1277" t="s">
        <v>35</v>
      </c>
      <c r="BI349" s="1236" t="s">
        <v>35</v>
      </c>
      <c r="BJ349" s="1236" t="s">
        <v>35</v>
      </c>
      <c r="BK349" s="1236" t="s">
        <v>35</v>
      </c>
      <c r="BL349" s="1257" t="s">
        <v>35</v>
      </c>
      <c r="BM349" s="1277" t="s">
        <v>35</v>
      </c>
      <c r="BN349" s="1236" t="s">
        <v>35</v>
      </c>
      <c r="BO349" s="1236" t="s">
        <v>35</v>
      </c>
      <c r="BP349" s="1236" t="s">
        <v>35</v>
      </c>
      <c r="BQ349" s="1257" t="s">
        <v>35</v>
      </c>
      <c r="BR349" s="1277" t="s">
        <v>35</v>
      </c>
      <c r="BS349" s="1236" t="s">
        <v>35</v>
      </c>
      <c r="BT349" s="1236" t="s">
        <v>35</v>
      </c>
      <c r="BU349" s="1236" t="s">
        <v>35</v>
      </c>
      <c r="BV349" s="1236" t="s">
        <v>35</v>
      </c>
      <c r="BW349" s="1236" t="s">
        <v>35</v>
      </c>
      <c r="BX349" s="1236" t="s">
        <v>35</v>
      </c>
      <c r="BY349" s="1295" t="s">
        <v>35</v>
      </c>
      <c r="BZ349" s="1295" t="s">
        <v>35</v>
      </c>
      <c r="CA349" s="1295" t="s">
        <v>35</v>
      </c>
      <c r="CB349" s="1295" t="s">
        <v>35</v>
      </c>
      <c r="CC349" s="1295" t="s">
        <v>35</v>
      </c>
      <c r="CD349" s="1295" t="s">
        <v>35</v>
      </c>
      <c r="CE349" s="1295" t="s">
        <v>35</v>
      </c>
      <c r="CF349" s="1295" t="s">
        <v>35</v>
      </c>
      <c r="CG349" s="1295" t="s">
        <v>35</v>
      </c>
      <c r="CH349" s="1295" t="s">
        <v>35</v>
      </c>
      <c r="CI349" s="1295" t="s">
        <v>35</v>
      </c>
      <c r="CJ349" s="2237"/>
      <c r="CK349" s="2237"/>
      <c r="CL349" s="2237"/>
      <c r="CM349" s="2237"/>
      <c r="CN349" s="2237"/>
      <c r="CO349" s="2237"/>
      <c r="CP349" s="2237"/>
      <c r="CQ349" s="2237"/>
      <c r="CR349" s="2237"/>
      <c r="CS349" s="2237"/>
      <c r="CT349" s="2237"/>
      <c r="CU349" s="2237"/>
      <c r="CV349" s="2237"/>
      <c r="CW349" s="2237"/>
      <c r="CX349" s="2237"/>
      <c r="CY349" s="2237"/>
      <c r="CZ349" s="2237"/>
    </row>
    <row r="350" s="693" customFormat="true" ht="15" customHeight="true" x14ac:dyDescent="0.2">
      <c r="B350" s="694"/>
      <c r="AJ350" s="216"/>
      <c r="AK350" s="216"/>
      <c r="AL350" s="216"/>
      <c r="AM350" s="216"/>
      <c r="AN350" s="216"/>
      <c r="AO350" s="216"/>
      <c r="AP350" s="216"/>
      <c r="AQ350" s="216"/>
      <c r="AR350" s="216"/>
      <c r="AS350" s="216"/>
      <c r="AT350" s="216"/>
      <c r="AU350" s="216"/>
      <c r="AV350" s="216"/>
      <c r="AW350" s="216"/>
      <c r="AX350" s="216"/>
      <c r="AY350" s="216"/>
      <c r="AZ350" s="216"/>
      <c r="BA350" s="2637"/>
      <c r="BB350" s="163" t="s">
        <v>48</v>
      </c>
      <c r="BC350" s="1215" t="s">
        <v>35</v>
      </c>
      <c r="BD350" s="1236" t="s">
        <v>35</v>
      </c>
      <c r="BE350" s="1236" t="s">
        <v>35</v>
      </c>
      <c r="BF350" s="1236" t="s">
        <v>35</v>
      </c>
      <c r="BG350" s="1257" t="s">
        <v>35</v>
      </c>
      <c r="BH350" s="1277" t="s">
        <v>35</v>
      </c>
      <c r="BI350" s="1236" t="s">
        <v>35</v>
      </c>
      <c r="BJ350" s="1236" t="s">
        <v>35</v>
      </c>
      <c r="BK350" s="1236" t="s">
        <v>35</v>
      </c>
      <c r="BL350" s="1257" t="s">
        <v>35</v>
      </c>
      <c r="BM350" s="1277" t="s">
        <v>35</v>
      </c>
      <c r="BN350" s="1236" t="s">
        <v>35</v>
      </c>
      <c r="BO350" s="1236" t="s">
        <v>35</v>
      </c>
      <c r="BP350" s="1236" t="s">
        <v>35</v>
      </c>
      <c r="BQ350" s="1257" t="s">
        <v>35</v>
      </c>
      <c r="BR350" s="1277" t="s">
        <v>35</v>
      </c>
      <c r="BS350" s="1236" t="s">
        <v>35</v>
      </c>
      <c r="BT350" s="1236" t="s">
        <v>35</v>
      </c>
      <c r="BU350" s="1236" t="s">
        <v>35</v>
      </c>
      <c r="BV350" s="1236" t="s">
        <v>35</v>
      </c>
      <c r="BW350" s="1236" t="s">
        <v>35</v>
      </c>
      <c r="BX350" s="1236" t="s">
        <v>35</v>
      </c>
      <c r="BY350" s="1295" t="s">
        <v>35</v>
      </c>
      <c r="BZ350" s="1295" t="s">
        <v>35</v>
      </c>
      <c r="CA350" s="1295" t="s">
        <v>35</v>
      </c>
      <c r="CB350" s="1295" t="s">
        <v>35</v>
      </c>
      <c r="CC350" s="1295" t="s">
        <v>35</v>
      </c>
      <c r="CD350" s="1295" t="s">
        <v>35</v>
      </c>
      <c r="CE350" s="1295" t="s">
        <v>35</v>
      </c>
      <c r="CF350" s="1295" t="s">
        <v>35</v>
      </c>
      <c r="CG350" s="1295" t="s">
        <v>35</v>
      </c>
      <c r="CH350" s="1295" t="s">
        <v>35</v>
      </c>
      <c r="CI350" s="1295" t="s">
        <v>35</v>
      </c>
      <c r="CJ350" s="2237"/>
      <c r="CK350" s="2237"/>
      <c r="CL350" s="2237"/>
      <c r="CM350" s="2237"/>
      <c r="CN350" s="2237"/>
      <c r="CO350" s="2237"/>
      <c r="CP350" s="2237"/>
      <c r="CQ350" s="2237"/>
      <c r="CR350" s="2237"/>
      <c r="CS350" s="2237"/>
      <c r="CT350" s="2237"/>
      <c r="CU350" s="2237"/>
      <c r="CV350" s="2237"/>
      <c r="CW350" s="2237"/>
      <c r="CX350" s="2237"/>
      <c r="CY350" s="2237"/>
      <c r="CZ350" s="2237"/>
    </row>
    <row r="351" s="693" customFormat="true" ht="15" customHeight="true" x14ac:dyDescent="0.2">
      <c r="B351" s="694"/>
      <c r="AJ351" s="216"/>
      <c r="AK351" s="216"/>
      <c r="AL351" s="216"/>
      <c r="AM351" s="216"/>
      <c r="AN351" s="216"/>
      <c r="AO351" s="216"/>
      <c r="AP351" s="216"/>
      <c r="AQ351" s="216"/>
      <c r="AR351" s="216"/>
      <c r="AS351" s="216"/>
      <c r="AT351" s="216"/>
      <c r="AU351" s="216"/>
      <c r="AV351" s="216"/>
      <c r="AW351" s="216"/>
      <c r="AX351" s="216"/>
      <c r="AY351" s="216"/>
      <c r="AZ351" s="216"/>
      <c r="BA351" s="2638" t="s">
        <v>143</v>
      </c>
      <c r="BB351" s="163" t="s">
        <v>49</v>
      </c>
      <c r="BC351" s="1215" t="s">
        <v>35</v>
      </c>
      <c r="BD351" s="1236" t="s">
        <v>35</v>
      </c>
      <c r="BE351" s="1236" t="s">
        <v>35</v>
      </c>
      <c r="BF351" s="1236" t="s">
        <v>35</v>
      </c>
      <c r="BG351" s="1257" t="s">
        <v>35</v>
      </c>
      <c r="BH351" s="1277" t="s">
        <v>35</v>
      </c>
      <c r="BI351" s="1236" t="s">
        <v>35</v>
      </c>
      <c r="BJ351" s="1236" t="s">
        <v>35</v>
      </c>
      <c r="BK351" s="1236" t="s">
        <v>35</v>
      </c>
      <c r="BL351" s="1257" t="s">
        <v>35</v>
      </c>
      <c r="BM351" s="1277" t="s">
        <v>35</v>
      </c>
      <c r="BN351" s="1236" t="s">
        <v>35</v>
      </c>
      <c r="BO351" s="1236" t="s">
        <v>35</v>
      </c>
      <c r="BP351" s="1236" t="s">
        <v>35</v>
      </c>
      <c r="BQ351" s="1257" t="s">
        <v>35</v>
      </c>
      <c r="BR351" s="1277" t="s">
        <v>35</v>
      </c>
      <c r="BS351" s="1236" t="s">
        <v>35</v>
      </c>
      <c r="BT351" s="1236" t="s">
        <v>35</v>
      </c>
      <c r="BU351" s="1236" t="s">
        <v>35</v>
      </c>
      <c r="BV351" s="1236" t="s">
        <v>35</v>
      </c>
      <c r="BW351" s="1236" t="s">
        <v>35</v>
      </c>
      <c r="BX351" s="1236" t="s">
        <v>35</v>
      </c>
      <c r="BY351" s="1295" t="s">
        <v>35</v>
      </c>
      <c r="BZ351" s="1295" t="s">
        <v>35</v>
      </c>
      <c r="CA351" s="1295" t="s">
        <v>35</v>
      </c>
      <c r="CB351" s="1295" t="s">
        <v>35</v>
      </c>
      <c r="CC351" s="1295" t="s">
        <v>35</v>
      </c>
      <c r="CD351" s="1295" t="s">
        <v>35</v>
      </c>
      <c r="CE351" s="1295" t="s">
        <v>35</v>
      </c>
      <c r="CF351" s="1295" t="s">
        <v>35</v>
      </c>
      <c r="CG351" s="1295" t="s">
        <v>35</v>
      </c>
      <c r="CH351" s="1295" t="s">
        <v>35</v>
      </c>
      <c r="CI351" s="1295" t="s">
        <v>35</v>
      </c>
      <c r="CJ351" s="2237"/>
      <c r="CK351" s="2237"/>
      <c r="CL351" s="2237"/>
      <c r="CM351" s="2237"/>
      <c r="CN351" s="2237"/>
      <c r="CO351" s="2237"/>
      <c r="CP351" s="2237"/>
      <c r="CQ351" s="2237"/>
      <c r="CR351" s="2237"/>
      <c r="CS351" s="2237"/>
      <c r="CT351" s="2237"/>
      <c r="CU351" s="2237"/>
      <c r="CV351" s="2237"/>
      <c r="CW351" s="2237"/>
      <c r="CX351" s="2237"/>
      <c r="CY351" s="2237"/>
      <c r="CZ351" s="2237"/>
    </row>
    <row r="352" s="693" customFormat="true" ht="15" customHeight="true" x14ac:dyDescent="0.2">
      <c r="B352" s="694"/>
      <c r="AJ352" s="216"/>
      <c r="AK352" s="216"/>
      <c r="AL352" s="216"/>
      <c r="AM352" s="216"/>
      <c r="AN352" s="216"/>
      <c r="AO352" s="216"/>
      <c r="AP352" s="216"/>
      <c r="AQ352" s="216"/>
      <c r="AR352" s="216"/>
      <c r="AS352" s="216"/>
      <c r="AT352" s="216"/>
      <c r="AU352" s="216"/>
      <c r="AV352" s="216"/>
      <c r="AW352" s="216"/>
      <c r="AX352" s="216"/>
      <c r="AY352" s="216"/>
      <c r="AZ352" s="216"/>
      <c r="BA352" s="2637"/>
      <c r="BB352" s="163" t="s">
        <v>48</v>
      </c>
      <c r="BC352" s="1215" t="s">
        <v>35</v>
      </c>
      <c r="BD352" s="1236" t="s">
        <v>35</v>
      </c>
      <c r="BE352" s="1236" t="s">
        <v>35</v>
      </c>
      <c r="BF352" s="1236" t="s">
        <v>35</v>
      </c>
      <c r="BG352" s="1257" t="s">
        <v>35</v>
      </c>
      <c r="BH352" s="1277" t="s">
        <v>35</v>
      </c>
      <c r="BI352" s="1236" t="s">
        <v>35</v>
      </c>
      <c r="BJ352" s="1236" t="s">
        <v>35</v>
      </c>
      <c r="BK352" s="1236" t="s">
        <v>35</v>
      </c>
      <c r="BL352" s="1257" t="s">
        <v>35</v>
      </c>
      <c r="BM352" s="1277" t="s">
        <v>35</v>
      </c>
      <c r="BN352" s="1236" t="s">
        <v>35</v>
      </c>
      <c r="BO352" s="1236" t="s">
        <v>35</v>
      </c>
      <c r="BP352" s="1236" t="s">
        <v>35</v>
      </c>
      <c r="BQ352" s="1257" t="s">
        <v>35</v>
      </c>
      <c r="BR352" s="1277" t="s">
        <v>35</v>
      </c>
      <c r="BS352" s="1236" t="s">
        <v>35</v>
      </c>
      <c r="BT352" s="1236" t="s">
        <v>35</v>
      </c>
      <c r="BU352" s="1236" t="s">
        <v>35</v>
      </c>
      <c r="BV352" s="1236" t="s">
        <v>35</v>
      </c>
      <c r="BW352" s="1236" t="s">
        <v>35</v>
      </c>
      <c r="BX352" s="1236" t="s">
        <v>35</v>
      </c>
      <c r="BY352" s="1295" t="s">
        <v>35</v>
      </c>
      <c r="BZ352" s="1295" t="s">
        <v>35</v>
      </c>
      <c r="CA352" s="1295" t="s">
        <v>35</v>
      </c>
      <c r="CB352" s="1295" t="s">
        <v>35</v>
      </c>
      <c r="CC352" s="1295" t="s">
        <v>35</v>
      </c>
      <c r="CD352" s="1295" t="s">
        <v>35</v>
      </c>
      <c r="CE352" s="1295" t="s">
        <v>35</v>
      </c>
      <c r="CF352" s="1295" t="s">
        <v>35</v>
      </c>
      <c r="CG352" s="1295" t="s">
        <v>35</v>
      </c>
      <c r="CH352" s="1295" t="s">
        <v>35</v>
      </c>
      <c r="CI352" s="1295" t="s">
        <v>35</v>
      </c>
      <c r="CJ352" s="2237"/>
      <c r="CK352" s="2237"/>
      <c r="CL352" s="2237"/>
      <c r="CM352" s="2237"/>
      <c r="CN352" s="2237"/>
      <c r="CO352" s="2237"/>
      <c r="CP352" s="2237"/>
      <c r="CQ352" s="2237"/>
      <c r="CR352" s="2237"/>
      <c r="CS352" s="2237"/>
      <c r="CT352" s="2237"/>
      <c r="CU352" s="2237"/>
      <c r="CV352" s="2237"/>
      <c r="CW352" s="2237"/>
      <c r="CX352" s="2237"/>
      <c r="CY352" s="2237"/>
      <c r="CZ352" s="2237"/>
    </row>
    <row r="353" s="693" customFormat="true" ht="15" customHeight="true" x14ac:dyDescent="0.2">
      <c r="B353" s="694"/>
      <c r="AJ353" s="216"/>
      <c r="AK353" s="216"/>
      <c r="AL353" s="216"/>
      <c r="AM353" s="216"/>
      <c r="AN353" s="216"/>
      <c r="AO353" s="216"/>
      <c r="AP353" s="216"/>
      <c r="AQ353" s="216"/>
      <c r="AR353" s="216"/>
      <c r="AS353" s="216"/>
      <c r="AT353" s="216"/>
      <c r="AU353" s="216"/>
      <c r="AV353" s="216"/>
      <c r="AW353" s="216"/>
      <c r="AX353" s="216"/>
      <c r="AY353" s="216"/>
      <c r="AZ353" s="216"/>
      <c r="BA353" s="2638" t="s">
        <v>138</v>
      </c>
      <c r="BB353" s="163" t="s">
        <v>49</v>
      </c>
      <c r="BC353" s="1215" t="s">
        <v>35</v>
      </c>
      <c r="BD353" s="1236" t="s">
        <v>35</v>
      </c>
      <c r="BE353" s="1236" t="s">
        <v>35</v>
      </c>
      <c r="BF353" s="1236" t="s">
        <v>35</v>
      </c>
      <c r="BG353" s="1257" t="s">
        <v>35</v>
      </c>
      <c r="BH353" s="1277" t="s">
        <v>35</v>
      </c>
      <c r="BI353" s="1236" t="s">
        <v>35</v>
      </c>
      <c r="BJ353" s="1236" t="s">
        <v>35</v>
      </c>
      <c r="BK353" s="1236" t="s">
        <v>35</v>
      </c>
      <c r="BL353" s="1257" t="s">
        <v>35</v>
      </c>
      <c r="BM353" s="1277" t="s">
        <v>35</v>
      </c>
      <c r="BN353" s="1236" t="s">
        <v>35</v>
      </c>
      <c r="BO353" s="1236" t="s">
        <v>35</v>
      </c>
      <c r="BP353" s="1236" t="s">
        <v>35</v>
      </c>
      <c r="BQ353" s="1257" t="s">
        <v>35</v>
      </c>
      <c r="BR353" s="1277" t="s">
        <v>35</v>
      </c>
      <c r="BS353" s="1236" t="s">
        <v>35</v>
      </c>
      <c r="BT353" s="1236" t="s">
        <v>35</v>
      </c>
      <c r="BU353" s="1236" t="s">
        <v>35</v>
      </c>
      <c r="BV353" s="1236" t="s">
        <v>35</v>
      </c>
      <c r="BW353" s="1236" t="s">
        <v>35</v>
      </c>
      <c r="BX353" s="1236" t="s">
        <v>35</v>
      </c>
      <c r="BY353" s="1295" t="s">
        <v>35</v>
      </c>
      <c r="BZ353" s="1295" t="s">
        <v>35</v>
      </c>
      <c r="CA353" s="1295" t="s">
        <v>35</v>
      </c>
      <c r="CB353" s="1295" t="s">
        <v>35</v>
      </c>
      <c r="CC353" s="1295" t="s">
        <v>35</v>
      </c>
      <c r="CD353" s="1295" t="s">
        <v>35</v>
      </c>
      <c r="CE353" s="1295" t="s">
        <v>35</v>
      </c>
      <c r="CF353" s="1295" t="s">
        <v>35</v>
      </c>
      <c r="CG353" s="1295" t="s">
        <v>35</v>
      </c>
      <c r="CH353" s="1295" t="s">
        <v>35</v>
      </c>
      <c r="CI353" s="1295" t="s">
        <v>35</v>
      </c>
      <c r="CJ353" s="2237"/>
      <c r="CK353" s="2237"/>
      <c r="CL353" s="2237"/>
      <c r="CM353" s="2237"/>
      <c r="CN353" s="2237"/>
      <c r="CO353" s="2237"/>
      <c r="CP353" s="2237"/>
      <c r="CQ353" s="2237"/>
      <c r="CR353" s="2237"/>
      <c r="CS353" s="2237"/>
      <c r="CT353" s="2237"/>
      <c r="CU353" s="2237"/>
      <c r="CV353" s="2237"/>
      <c r="CW353" s="2237"/>
      <c r="CX353" s="2237"/>
      <c r="CY353" s="2237"/>
      <c r="CZ353" s="2237"/>
    </row>
    <row r="354" s="693" customFormat="true" ht="15" customHeight="true" x14ac:dyDescent="0.2">
      <c r="B354" s="694"/>
      <c r="AJ354" s="216"/>
      <c r="AK354" s="216"/>
      <c r="AL354" s="216"/>
      <c r="AM354" s="216"/>
      <c r="AN354" s="216"/>
      <c r="AO354" s="216"/>
      <c r="AP354" s="216"/>
      <c r="AQ354" s="216"/>
      <c r="AR354" s="216"/>
      <c r="AS354" s="216"/>
      <c r="AT354" s="216"/>
      <c r="AU354" s="216"/>
      <c r="AV354" s="216"/>
      <c r="AW354" s="216"/>
      <c r="AX354" s="216"/>
      <c r="AY354" s="216"/>
      <c r="AZ354" s="216"/>
      <c r="BA354" s="2639"/>
      <c r="BB354" s="164" t="s">
        <v>48</v>
      </c>
      <c r="BC354" s="1216" t="s">
        <v>35</v>
      </c>
      <c r="BD354" s="1237" t="s">
        <v>35</v>
      </c>
      <c r="BE354" s="1237" t="s">
        <v>35</v>
      </c>
      <c r="BF354" s="1237" t="s">
        <v>35</v>
      </c>
      <c r="BG354" s="1258" t="s">
        <v>35</v>
      </c>
      <c r="BH354" s="1278" t="s">
        <v>35</v>
      </c>
      <c r="BI354" s="1237" t="s">
        <v>35</v>
      </c>
      <c r="BJ354" s="1237" t="s">
        <v>35</v>
      </c>
      <c r="BK354" s="1237" t="s">
        <v>35</v>
      </c>
      <c r="BL354" s="1258" t="s">
        <v>35</v>
      </c>
      <c r="BM354" s="1278" t="s">
        <v>35</v>
      </c>
      <c r="BN354" s="1237" t="s">
        <v>35</v>
      </c>
      <c r="BO354" s="1237" t="s">
        <v>35</v>
      </c>
      <c r="BP354" s="1237" t="s">
        <v>35</v>
      </c>
      <c r="BQ354" s="1258" t="s">
        <v>35</v>
      </c>
      <c r="BR354" s="1278" t="s">
        <v>35</v>
      </c>
      <c r="BS354" s="1237" t="s">
        <v>35</v>
      </c>
      <c r="BT354" s="1237" t="s">
        <v>35</v>
      </c>
      <c r="BU354" s="1237" t="s">
        <v>35</v>
      </c>
      <c r="BV354" s="1237" t="s">
        <v>35</v>
      </c>
      <c r="BW354" s="1237" t="s">
        <v>35</v>
      </c>
      <c r="BX354" s="1237" t="s">
        <v>35</v>
      </c>
      <c r="BY354" s="1296" t="s">
        <v>35</v>
      </c>
      <c r="BZ354" s="1296" t="s">
        <v>35</v>
      </c>
      <c r="CA354" s="1296" t="s">
        <v>35</v>
      </c>
      <c r="CB354" s="1296" t="s">
        <v>35</v>
      </c>
      <c r="CC354" s="1296" t="s">
        <v>35</v>
      </c>
      <c r="CD354" s="1296" t="s">
        <v>35</v>
      </c>
      <c r="CE354" s="1296" t="s">
        <v>35</v>
      </c>
      <c r="CF354" s="1296" t="s">
        <v>35</v>
      </c>
      <c r="CG354" s="1296" t="s">
        <v>35</v>
      </c>
      <c r="CH354" s="1296" t="s">
        <v>35</v>
      </c>
      <c r="CI354" s="1296" t="s">
        <v>35</v>
      </c>
      <c r="CJ354" s="2239"/>
      <c r="CK354" s="2239"/>
      <c r="CL354" s="2239"/>
      <c r="CM354" s="2239"/>
      <c r="CN354" s="2239"/>
      <c r="CO354" s="2239"/>
      <c r="CP354" s="2239"/>
      <c r="CQ354" s="2239"/>
      <c r="CR354" s="2239"/>
      <c r="CS354" s="2239"/>
      <c r="CT354" s="2239"/>
      <c r="CU354" s="2239"/>
      <c r="CV354" s="2239"/>
      <c r="CW354" s="2239"/>
      <c r="CX354" s="2239"/>
      <c r="CY354" s="2239"/>
      <c r="CZ354" s="2239"/>
    </row>
    <row r="355" s="693" customFormat="true" ht="15" customHeight="true" x14ac:dyDescent="0.2">
      <c r="B355" s="694"/>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693" customFormat="true" ht="15" customHeight="true" x14ac:dyDescent="0.2">
      <c r="B356" s="694"/>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693" customFormat="true" ht="15" customHeight="true" x14ac:dyDescent="0.2">
      <c r="B390" s="694"/>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693" customFormat="true" ht="15" customHeight="true" x14ac:dyDescent="0.2">
      <c r="B391" s="694"/>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693" customFormat="true" ht="15" customHeight="true" x14ac:dyDescent="0.2">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693" customFormat="true" ht="15" customHeight="true" x14ac:dyDescent="0.2">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693" customFormat="true" ht="15" customHeight="true" x14ac:dyDescent="0.2">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693" customFormat="true" ht="15" customHeight="true" x14ac:dyDescent="0.2">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693" customFormat="true" ht="15" customHeight="true" x14ac:dyDescent="0.2">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693" customFormat="true" ht="15" customHeight="true" x14ac:dyDescent="0.2">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693" customFormat="true" ht="15" customHeight="true" x14ac:dyDescent="0.2">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73" customFormat="true" ht="15" customHeight="true" x14ac:dyDescent="0.25">
      <c r="A399" s="136"/>
      <c r="B399" s="136"/>
      <c r="C399" s="2492" t="s">
        <v>128</v>
      </c>
      <c r="D399" s="2493"/>
      <c r="E399" s="2493"/>
      <c r="F399" s="2493"/>
      <c r="G399" s="136"/>
      <c r="H399" s="2503" t="s">
        <v>129</v>
      </c>
      <c r="I399" s="2504"/>
      <c r="J399" s="2504"/>
      <c r="K399" s="2504"/>
      <c r="M399" s="2503" t="s">
        <v>130</v>
      </c>
      <c r="N399" s="2504"/>
      <c r="O399" s="2504"/>
      <c r="P399" s="2504"/>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861" t="s">
        <v>195</v>
      </c>
      <c r="D400" s="2861"/>
      <c r="E400" s="2861"/>
      <c r="F400" s="450"/>
      <c r="G400" s="450"/>
      <c r="H400" s="2861" t="s">
        <v>195</v>
      </c>
      <c r="I400" s="2861"/>
      <c r="J400" s="2861"/>
      <c r="K400" s="450"/>
      <c r="L400" s="450"/>
      <c r="M400" s="2861" t="s">
        <v>195</v>
      </c>
      <c r="N400" s="2861"/>
      <c r="O400" s="2861"/>
      <c r="P400" s="450"/>
      <c r="Q400" s="450"/>
      <c r="AJ400" s="211"/>
      <c r="AK400" s="211"/>
      <c r="AL400" s="211"/>
      <c r="AM400" s="211"/>
      <c r="AN400" s="211"/>
      <c r="AO400" s="211"/>
      <c r="AP400" s="211"/>
      <c r="AQ400" s="211"/>
      <c r="AR400" s="211"/>
      <c r="AS400" s="211"/>
      <c r="AT400" s="211"/>
      <c r="AU400" s="211"/>
      <c r="AV400" s="211"/>
      <c r="AW400" s="211"/>
      <c r="AX400" s="211"/>
      <c r="AY400" s="211"/>
      <c r="AZ400" s="211"/>
      <c r="BA400" s="473"/>
      <c r="BB400" s="136"/>
      <c r="BC400" s="473"/>
      <c r="BD400" s="473"/>
      <c r="BE400" s="473"/>
      <c r="BF400" s="473"/>
      <c r="BG400" s="473"/>
      <c r="BH400" s="473"/>
      <c r="BI400" s="473"/>
      <c r="BJ400" s="473"/>
      <c r="BK400" s="473"/>
      <c r="BL400" s="473"/>
      <c r="BM400" s="473"/>
      <c r="BN400" s="473"/>
      <c r="BO400" s="473"/>
      <c r="BP400" s="473"/>
      <c r="BQ400" s="473"/>
      <c r="BR400" s="473"/>
      <c r="BS400" s="473"/>
      <c r="BT400" s="473"/>
      <c r="BU400" s="473"/>
      <c r="BV400" s="473"/>
      <c r="BW400" s="473"/>
      <c r="BX400" s="473"/>
      <c r="BY400" s="473"/>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861"/>
      <c r="D401" s="2861"/>
      <c r="E401" s="460" t="s">
        <v>196</v>
      </c>
      <c r="F401" s="450"/>
      <c r="G401" s="450"/>
      <c r="H401" s="2861"/>
      <c r="I401" s="2861"/>
      <c r="J401" s="461" t="s">
        <v>196</v>
      </c>
      <c r="K401" s="450"/>
      <c r="L401" s="450"/>
      <c r="M401" s="2861"/>
      <c r="N401" s="2861"/>
      <c r="O401" s="462" t="s">
        <v>196</v>
      </c>
      <c r="P401" s="450"/>
      <c r="Q401" s="450"/>
      <c r="AJ401" s="211"/>
      <c r="AK401" s="211"/>
      <c r="AL401" s="211"/>
      <c r="AM401" s="211"/>
      <c r="AN401" s="211"/>
      <c r="AO401" s="211"/>
      <c r="AP401" s="211"/>
      <c r="AQ401" s="211"/>
      <c r="AR401" s="211"/>
      <c r="AS401" s="211"/>
      <c r="AT401" s="211"/>
      <c r="AU401" s="211"/>
      <c r="AV401" s="211"/>
      <c r="AW401" s="211"/>
      <c r="AX401" s="211"/>
      <c r="AY401" s="211"/>
      <c r="AZ401" s="211"/>
      <c r="BA401" s="473"/>
      <c r="BB401" s="136"/>
      <c r="BC401" s="473"/>
      <c r="BD401" s="473"/>
      <c r="BE401" s="473"/>
      <c r="BF401" s="473"/>
      <c r="BG401" s="473"/>
      <c r="BH401" s="473"/>
      <c r="BI401" s="473"/>
      <c r="BJ401" s="473"/>
      <c r="BK401" s="473"/>
      <c r="BL401" s="473"/>
      <c r="BM401" s="473"/>
      <c r="BN401" s="473"/>
      <c r="BO401" s="473"/>
      <c r="BP401" s="473"/>
      <c r="BQ401" s="473"/>
      <c r="BR401" s="473"/>
      <c r="BS401" s="473"/>
      <c r="BT401" s="473"/>
      <c r="BU401" s="473"/>
      <c r="BV401" s="473"/>
      <c r="BW401" s="473"/>
      <c r="BX401" s="473"/>
      <c r="BY401" s="473"/>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510" t="s">
        <v>135</v>
      </c>
      <c r="C402" s="2861"/>
      <c r="D402" s="2861"/>
      <c r="E402" s="463" t="s">
        <v>197</v>
      </c>
      <c r="F402" s="450"/>
      <c r="G402" s="450"/>
      <c r="H402" s="2861"/>
      <c r="I402" s="2861"/>
      <c r="J402" s="464" t="s">
        <v>197</v>
      </c>
      <c r="K402" s="450"/>
      <c r="L402" s="450"/>
      <c r="M402" s="2861"/>
      <c r="N402" s="2861"/>
      <c r="O402" s="465" t="s">
        <v>197</v>
      </c>
      <c r="P402" s="450"/>
      <c r="Q402" s="450"/>
      <c r="AJ402" s="211"/>
      <c r="AK402" s="211"/>
      <c r="AL402" s="211"/>
      <c r="AM402" s="211"/>
      <c r="AN402" s="211"/>
      <c r="AO402" s="211"/>
      <c r="AP402" s="211"/>
      <c r="AQ402" s="211"/>
      <c r="AR402" s="211"/>
      <c r="AS402" s="211"/>
      <c r="AT402" s="211"/>
      <c r="AU402" s="211"/>
      <c r="AV402" s="211"/>
      <c r="AW402" s="211"/>
      <c r="AX402" s="211"/>
      <c r="AY402" s="211"/>
      <c r="AZ402" s="211"/>
      <c r="BA402" s="473"/>
      <c r="BB402" s="136"/>
      <c r="BC402" s="473"/>
      <c r="BD402" s="473"/>
      <c r="BE402" s="473"/>
      <c r="BF402" s="473"/>
      <c r="BG402" s="473"/>
      <c r="BH402" s="473"/>
      <c r="BI402" s="473"/>
      <c r="BJ402" s="473"/>
      <c r="BK402" s="473"/>
      <c r="BL402" s="473"/>
      <c r="BM402" s="473"/>
      <c r="BN402" s="473"/>
      <c r="BO402" s="473"/>
      <c r="BP402" s="473"/>
      <c r="BQ402" s="473"/>
      <c r="BR402" s="473"/>
      <c r="BS402" s="473"/>
      <c r="BT402" s="473"/>
      <c r="BU402" s="473"/>
      <c r="BV402" s="473"/>
      <c r="BW402" s="473"/>
      <c r="BX402" s="473"/>
      <c r="BY402" s="473"/>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506"/>
      <c r="C403" s="2819" t="s">
        <v>364</v>
      </c>
      <c r="D403" s="2819"/>
      <c r="E403" s="628">
        <v>-0.83242611995354454</v>
      </c>
      <c r="F403" s="629"/>
      <c r="G403" s="629"/>
      <c r="H403" s="2819" t="s">
        <v>264</v>
      </c>
      <c r="I403" s="2819"/>
      <c r="J403" s="630">
        <v>0.76996979070639127</v>
      </c>
      <c r="K403" s="629"/>
      <c r="L403" s="629"/>
      <c r="M403" s="2819" t="s">
        <v>364</v>
      </c>
      <c r="N403" s="2819"/>
      <c r="O403" s="631">
        <v>-0.77141115288927431</v>
      </c>
      <c r="P403" s="629"/>
      <c r="Q403" s="629"/>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506"/>
      <c r="C404" s="2819" t="s">
        <v>365</v>
      </c>
      <c r="D404" s="2819"/>
      <c r="E404" s="632">
        <v>0.80762008400044505</v>
      </c>
      <c r="F404" s="629"/>
      <c r="G404" s="629"/>
      <c r="H404" s="2819" t="s">
        <v>365</v>
      </c>
      <c r="I404" s="2819"/>
      <c r="J404" s="633">
        <v>0.7334262051582231</v>
      </c>
      <c r="K404" s="629"/>
      <c r="L404" s="629"/>
      <c r="M404" s="2819" t="s">
        <v>366</v>
      </c>
      <c r="N404" s="2819"/>
      <c r="O404" s="634">
        <v>0.69790641706281287</v>
      </c>
      <c r="P404" s="629"/>
      <c r="Q404" s="629"/>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506"/>
      <c r="C405" s="2819" t="s">
        <v>263</v>
      </c>
      <c r="D405" s="2819"/>
      <c r="E405" s="632">
        <v>0.80508620797154007</v>
      </c>
      <c r="F405" s="629"/>
      <c r="G405" s="629"/>
      <c r="H405" s="2819" t="s">
        <v>364</v>
      </c>
      <c r="I405" s="2819"/>
      <c r="J405" s="633">
        <v>-0.72872784394410806</v>
      </c>
      <c r="K405" s="629"/>
      <c r="L405" s="629"/>
      <c r="M405" s="2819" t="s">
        <v>365</v>
      </c>
      <c r="N405" s="2819"/>
      <c r="O405" s="634">
        <v>0.69495088132300231</v>
      </c>
      <c r="P405" s="629"/>
      <c r="Q405" s="629"/>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506"/>
      <c r="C406" s="2819" t="s">
        <v>264</v>
      </c>
      <c r="D406" s="2819"/>
      <c r="E406" s="632">
        <v>0.80458618114471958</v>
      </c>
      <c r="F406" s="629"/>
      <c r="G406" s="629"/>
      <c r="H406" s="2819" t="s">
        <v>263</v>
      </c>
      <c r="I406" s="2819"/>
      <c r="J406" s="633">
        <v>0.71976753180071451</v>
      </c>
      <c r="K406" s="629"/>
      <c r="L406" s="629"/>
      <c r="M406" s="2819" t="s">
        <v>263</v>
      </c>
      <c r="N406" s="2819"/>
      <c r="O406" s="634">
        <v>0.69194744315554324</v>
      </c>
      <c r="P406" s="629"/>
      <c r="Q406" s="629"/>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506"/>
      <c r="C407" s="2819" t="s">
        <v>266</v>
      </c>
      <c r="D407" s="2819"/>
      <c r="E407" s="632">
        <v>0.76031207458611472</v>
      </c>
      <c r="F407" s="629"/>
      <c r="G407" s="629"/>
      <c r="H407" s="2819" t="s">
        <v>266</v>
      </c>
      <c r="I407" s="2819"/>
      <c r="J407" s="633">
        <v>0.67333702752276137</v>
      </c>
      <c r="K407" s="629"/>
      <c r="L407" s="629"/>
      <c r="M407" s="2819" t="s">
        <v>264</v>
      </c>
      <c r="N407" s="2819"/>
      <c r="O407" s="634">
        <v>0.69056615792068443</v>
      </c>
      <c r="P407" s="629"/>
      <c r="Q407" s="629"/>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506"/>
      <c r="C408" s="2819" t="s">
        <v>367</v>
      </c>
      <c r="D408" s="2819"/>
      <c r="E408" s="632">
        <v>0.73376458679613576</v>
      </c>
      <c r="F408" s="629"/>
      <c r="G408" s="629"/>
      <c r="H408" s="2819" t="s">
        <v>367</v>
      </c>
      <c r="I408" s="2819"/>
      <c r="J408" s="633">
        <v>0.66477021706188433</v>
      </c>
      <c r="K408" s="629"/>
      <c r="L408" s="629"/>
      <c r="M408" s="2819" t="s">
        <v>266</v>
      </c>
      <c r="N408" s="2819"/>
      <c r="O408" s="634">
        <v>0.60923304642587406</v>
      </c>
      <c r="P408" s="629"/>
      <c r="Q408" s="629"/>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506"/>
      <c r="C409" s="2819" t="s">
        <v>368</v>
      </c>
      <c r="D409" s="2819"/>
      <c r="E409" s="632">
        <v>0.68695418473835523</v>
      </c>
      <c r="F409" s="629"/>
      <c r="G409" s="629"/>
      <c r="H409" s="2819" t="s">
        <v>369</v>
      </c>
      <c r="I409" s="2819"/>
      <c r="J409" s="633">
        <v>-0.61055235687430498</v>
      </c>
      <c r="K409" s="629"/>
      <c r="L409" s="629"/>
      <c r="M409" s="2819" t="s">
        <v>368</v>
      </c>
      <c r="N409" s="2819"/>
      <c r="O409" s="634">
        <v>0.59504373330692373</v>
      </c>
      <c r="P409" s="629"/>
      <c r="Q409" s="629"/>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506"/>
      <c r="C410" s="2819" t="s">
        <v>370</v>
      </c>
      <c r="D410" s="2819"/>
      <c r="E410" s="632">
        <v>-0.66806550340916881</v>
      </c>
      <c r="F410" s="629"/>
      <c r="G410" s="629"/>
      <c r="H410" s="2819" t="s">
        <v>371</v>
      </c>
      <c r="I410" s="2819"/>
      <c r="J410" s="633">
        <v>0.57124187797084247</v>
      </c>
      <c r="K410" s="629"/>
      <c r="L410" s="629"/>
      <c r="M410" s="2819" t="s">
        <v>367</v>
      </c>
      <c r="N410" s="2819"/>
      <c r="O410" s="634">
        <v>0.58654866449319898</v>
      </c>
      <c r="P410" s="629"/>
      <c r="Q410" s="629"/>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506"/>
      <c r="C411" s="2819" t="s">
        <v>371</v>
      </c>
      <c r="D411" s="2819"/>
      <c r="E411" s="632">
        <v>0.66737648035743713</v>
      </c>
      <c r="F411" s="629"/>
      <c r="G411" s="629"/>
      <c r="H411" s="2819" t="s">
        <v>368</v>
      </c>
      <c r="I411" s="2819"/>
      <c r="J411" s="633">
        <v>0.56918557353139709</v>
      </c>
      <c r="K411" s="629"/>
      <c r="L411" s="629"/>
      <c r="M411" s="2819" t="s">
        <v>370</v>
      </c>
      <c r="N411" s="2819"/>
      <c r="O411" s="634">
        <v>-0.56214625562906051</v>
      </c>
      <c r="P411" s="629"/>
      <c r="Q411" s="629"/>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506"/>
      <c r="C412" s="2819" t="s">
        <v>366</v>
      </c>
      <c r="D412" s="2819"/>
      <c r="E412" s="632">
        <v>0.57997573516389245</v>
      </c>
      <c r="F412" s="629"/>
      <c r="G412" s="629"/>
      <c r="H412" s="2819" t="s">
        <v>372</v>
      </c>
      <c r="I412" s="2819"/>
      <c r="J412" s="633">
        <v>0.55668783623366835</v>
      </c>
      <c r="K412" s="629"/>
      <c r="L412" s="629"/>
      <c r="M412" s="2819" t="s">
        <v>371</v>
      </c>
      <c r="N412" s="2819"/>
      <c r="O412" s="634">
        <v>0.50517555034503681</v>
      </c>
      <c r="P412" s="629"/>
      <c r="Q412" s="629"/>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506"/>
      <c r="C413" s="2819" t="s">
        <v>372</v>
      </c>
      <c r="D413" s="2819"/>
      <c r="E413" s="632">
        <v>0.55433087836771522</v>
      </c>
      <c r="F413" s="629"/>
      <c r="G413" s="629"/>
      <c r="H413" s="2819" t="s">
        <v>373</v>
      </c>
      <c r="I413" s="2819"/>
      <c r="J413" s="633">
        <v>-0.55151341161796297</v>
      </c>
      <c r="K413" s="629"/>
      <c r="L413" s="629"/>
      <c r="M413" s="2819" t="s">
        <v>374</v>
      </c>
      <c r="N413" s="2819"/>
      <c r="O413" s="634">
        <v>0.43445994382764097</v>
      </c>
      <c r="P413" s="629"/>
      <c r="Q413" s="629"/>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506"/>
      <c r="C414" s="2819" t="s">
        <v>374</v>
      </c>
      <c r="D414" s="2819"/>
      <c r="E414" s="632">
        <v>0.55281138427502063</v>
      </c>
      <c r="F414" s="629"/>
      <c r="G414" s="629"/>
      <c r="H414" s="2819" t="s">
        <v>374</v>
      </c>
      <c r="I414" s="2819"/>
      <c r="J414" s="633">
        <v>0.53363248355220361</v>
      </c>
      <c r="K414" s="629"/>
      <c r="L414" s="629"/>
      <c r="M414" s="2819" t="s">
        <v>375</v>
      </c>
      <c r="N414" s="2819"/>
      <c r="O414" s="634">
        <v>-0.40836689657904734</v>
      </c>
      <c r="P414" s="629"/>
      <c r="Q414" s="629"/>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506"/>
      <c r="C415" s="2819" t="s">
        <v>376</v>
      </c>
      <c r="D415" s="2819"/>
      <c r="E415" s="632">
        <v>0.52265330444949432</v>
      </c>
      <c r="F415" s="629"/>
      <c r="G415" s="629"/>
      <c r="H415" s="2819" t="s">
        <v>377</v>
      </c>
      <c r="I415" s="2819"/>
      <c r="J415" s="633">
        <v>-0.52444077569632974</v>
      </c>
      <c r="K415" s="629"/>
      <c r="L415" s="629"/>
      <c r="M415" s="2819" t="s">
        <v>372</v>
      </c>
      <c r="N415" s="2819"/>
      <c r="O415" s="634">
        <v>0.39047877247451324</v>
      </c>
      <c r="P415" s="629"/>
      <c r="Q415" s="629"/>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506"/>
      <c r="C416" s="2819" t="s">
        <v>272</v>
      </c>
      <c r="D416" s="2819"/>
      <c r="E416" s="632">
        <v>0.51309066593746944</v>
      </c>
      <c r="F416" s="629"/>
      <c r="G416" s="629"/>
      <c r="H416" s="2819" t="s">
        <v>271</v>
      </c>
      <c r="I416" s="2819"/>
      <c r="J416" s="633">
        <v>0.50186361098022947</v>
      </c>
      <c r="K416" s="629"/>
      <c r="L416" s="629"/>
      <c r="M416" s="2819" t="s">
        <v>272</v>
      </c>
      <c r="N416" s="2819"/>
      <c r="O416" s="634">
        <v>0.38833792704433978</v>
      </c>
      <c r="P416" s="629"/>
      <c r="Q416" s="629"/>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506"/>
      <c r="C417" s="2819" t="s">
        <v>271</v>
      </c>
      <c r="D417" s="2819"/>
      <c r="E417" s="632">
        <v>0.49302914362822897</v>
      </c>
      <c r="F417" s="629"/>
      <c r="G417" s="629"/>
      <c r="H417" s="2819" t="s">
        <v>378</v>
      </c>
      <c r="I417" s="2819"/>
      <c r="J417" s="633">
        <v>0.4982479337007325</v>
      </c>
      <c r="K417" s="629"/>
      <c r="L417" s="629"/>
      <c r="M417" s="2819" t="s">
        <v>379</v>
      </c>
      <c r="N417" s="2819"/>
      <c r="O417" s="634">
        <v>0.37282662107287795</v>
      </c>
      <c r="P417" s="629"/>
      <c r="Q417" s="629"/>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506"/>
      <c r="C418" s="2819" t="s">
        <v>378</v>
      </c>
      <c r="D418" s="2819"/>
      <c r="E418" s="632">
        <v>0.48185939695664987</v>
      </c>
      <c r="F418" s="629"/>
      <c r="G418" s="629"/>
      <c r="H418" s="2819" t="s">
        <v>376</v>
      </c>
      <c r="I418" s="2819"/>
      <c r="J418" s="633">
        <v>0.49750910711816593</v>
      </c>
      <c r="K418" s="629"/>
      <c r="L418" s="629"/>
      <c r="M418" s="2819" t="s">
        <v>271</v>
      </c>
      <c r="N418" s="2819"/>
      <c r="O418" s="634">
        <v>0.37011441108031179</v>
      </c>
      <c r="P418" s="629"/>
      <c r="Q418" s="629"/>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506"/>
      <c r="C419" s="2819" t="s">
        <v>373</v>
      </c>
      <c r="D419" s="2819"/>
      <c r="E419" s="632">
        <v>-0.42944453160925827</v>
      </c>
      <c r="F419" s="629"/>
      <c r="G419" s="629"/>
      <c r="H419" s="2819" t="s">
        <v>272</v>
      </c>
      <c r="I419" s="2819"/>
      <c r="J419" s="633">
        <v>0.4864992024593689</v>
      </c>
      <c r="K419" s="629"/>
      <c r="L419" s="629"/>
      <c r="M419" s="2819" t="s">
        <v>378</v>
      </c>
      <c r="N419" s="2819"/>
      <c r="O419" s="634">
        <v>0.32411293179973288</v>
      </c>
      <c r="P419" s="629"/>
      <c r="Q419" s="629"/>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506"/>
      <c r="C420" s="2819" t="s">
        <v>375</v>
      </c>
      <c r="D420" s="2819"/>
      <c r="E420" s="632">
        <v>-0.40804171714345583</v>
      </c>
      <c r="F420" s="629"/>
      <c r="G420" s="629"/>
      <c r="H420" s="2819" t="s">
        <v>379</v>
      </c>
      <c r="I420" s="2819"/>
      <c r="J420" s="633">
        <v>-0.36548307324494228</v>
      </c>
      <c r="K420" s="629"/>
      <c r="L420" s="629"/>
      <c r="M420" s="2819" t="s">
        <v>376</v>
      </c>
      <c r="N420" s="2819"/>
      <c r="O420" s="634">
        <v>0.31503817358532138</v>
      </c>
      <c r="P420" s="629"/>
      <c r="Q420" s="629"/>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506"/>
      <c r="C421" s="2819" t="s">
        <v>377</v>
      </c>
      <c r="D421" s="2819"/>
      <c r="E421" s="632">
        <v>-0.33505458461477472</v>
      </c>
      <c r="F421" s="629"/>
      <c r="G421" s="629"/>
      <c r="H421" s="2819" t="s">
        <v>370</v>
      </c>
      <c r="I421" s="2819"/>
      <c r="J421" s="633">
        <v>-0.34671770742084379</v>
      </c>
      <c r="K421" s="629"/>
      <c r="L421" s="629"/>
      <c r="M421" s="2819" t="s">
        <v>380</v>
      </c>
      <c r="N421" s="2819"/>
      <c r="O421" s="634">
        <v>-0.23417896608845379</v>
      </c>
      <c r="P421" s="629"/>
      <c r="Q421" s="629"/>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506"/>
      <c r="C422" s="2819" t="s">
        <v>381</v>
      </c>
      <c r="D422" s="2819"/>
      <c r="E422" s="632">
        <v>-0.3284242614208423</v>
      </c>
      <c r="F422" s="629"/>
      <c r="G422" s="629"/>
      <c r="H422" s="2819" t="s">
        <v>366</v>
      </c>
      <c r="I422" s="2819"/>
      <c r="J422" s="633">
        <v>0.33245442066328706</v>
      </c>
      <c r="K422" s="629"/>
      <c r="L422" s="629"/>
      <c r="M422" s="2819" t="s">
        <v>274</v>
      </c>
      <c r="N422" s="2819"/>
      <c r="O422" s="634">
        <v>0.21726626991060105</v>
      </c>
      <c r="P422" s="629"/>
      <c r="Q422" s="629"/>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506"/>
      <c r="C423" s="2819" t="s">
        <v>380</v>
      </c>
      <c r="D423" s="2819"/>
      <c r="E423" s="632">
        <v>-0.29209156214008852</v>
      </c>
      <c r="F423" s="629"/>
      <c r="G423" s="629"/>
      <c r="H423" s="2819" t="s">
        <v>382</v>
      </c>
      <c r="I423" s="2819"/>
      <c r="J423" s="633">
        <v>0.31506463060404</v>
      </c>
      <c r="K423" s="629"/>
      <c r="L423" s="629"/>
      <c r="M423" s="2819" t="s">
        <v>383</v>
      </c>
      <c r="N423" s="2819"/>
      <c r="O423" s="634">
        <v>0.21129442739287996</v>
      </c>
      <c r="P423" s="629"/>
      <c r="Q423" s="629"/>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506"/>
      <c r="C424" s="2819" t="s">
        <v>382</v>
      </c>
      <c r="D424" s="2819"/>
      <c r="E424" s="632">
        <v>0.2815981764636355</v>
      </c>
      <c r="F424" s="629"/>
      <c r="G424" s="629"/>
      <c r="H424" s="2819" t="s">
        <v>384</v>
      </c>
      <c r="I424" s="2819"/>
      <c r="J424" s="633">
        <v>0.22461585867234504</v>
      </c>
      <c r="K424" s="629"/>
      <c r="L424" s="629"/>
      <c r="M424" s="2819" t="s">
        <v>385</v>
      </c>
      <c r="N424" s="2819"/>
      <c r="O424" s="634">
        <v>-0.17190265525536147</v>
      </c>
      <c r="P424" s="629"/>
      <c r="Q424" s="629"/>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506"/>
      <c r="C425" s="2819" t="s">
        <v>384</v>
      </c>
      <c r="D425" s="2819"/>
      <c r="E425" s="632">
        <v>0.22759944530449491</v>
      </c>
      <c r="F425" s="629"/>
      <c r="G425" s="629"/>
      <c r="H425" s="2819" t="s">
        <v>386</v>
      </c>
      <c r="I425" s="2819"/>
      <c r="J425" s="633">
        <v>-0.19687821651749024</v>
      </c>
      <c r="K425" s="629"/>
      <c r="L425" s="629"/>
      <c r="M425" s="2819" t="s">
        <v>381</v>
      </c>
      <c r="N425" s="2819"/>
      <c r="O425" s="634">
        <v>-0.16748708023550776</v>
      </c>
      <c r="P425" s="629"/>
      <c r="Q425" s="629"/>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506"/>
      <c r="C426" s="2819" t="s">
        <v>369</v>
      </c>
      <c r="D426" s="2819"/>
      <c r="E426" s="632">
        <v>-0.20556689971007508</v>
      </c>
      <c r="F426" s="629"/>
      <c r="G426" s="629"/>
      <c r="H426" s="2819" t="s">
        <v>387</v>
      </c>
      <c r="I426" s="2819"/>
      <c r="J426" s="633">
        <v>-0.18222848933691685</v>
      </c>
      <c r="K426" s="629"/>
      <c r="L426" s="629"/>
      <c r="M426" s="2819" t="s">
        <v>377</v>
      </c>
      <c r="N426" s="2819"/>
      <c r="O426" s="634">
        <v>-0.15780173962710556</v>
      </c>
      <c r="P426" s="629"/>
      <c r="Q426" s="629"/>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506"/>
      <c r="C427" s="2819" t="s">
        <v>388</v>
      </c>
      <c r="D427" s="2819"/>
      <c r="E427" s="632">
        <v>0.19187279756534847</v>
      </c>
      <c r="F427" s="629"/>
      <c r="G427" s="629"/>
      <c r="H427" s="2819" t="s">
        <v>276</v>
      </c>
      <c r="I427" s="2819"/>
      <c r="J427" s="633">
        <v>0.17882393405217401</v>
      </c>
      <c r="K427" s="629"/>
      <c r="L427" s="629"/>
      <c r="M427" s="2819" t="s">
        <v>388</v>
      </c>
      <c r="N427" s="2819"/>
      <c r="O427" s="634">
        <v>0.14965977694542115</v>
      </c>
      <c r="P427" s="629"/>
      <c r="Q427" s="629"/>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506"/>
      <c r="C428" s="2819" t="s">
        <v>385</v>
      </c>
      <c r="D428" s="2819"/>
      <c r="E428" s="632">
        <v>-0.17841838877917815</v>
      </c>
      <c r="F428" s="629"/>
      <c r="G428" s="629"/>
      <c r="H428" s="2819" t="s">
        <v>389</v>
      </c>
      <c r="I428" s="2819"/>
      <c r="J428" s="633">
        <v>0.17330481448754353</v>
      </c>
      <c r="K428" s="629"/>
      <c r="L428" s="629"/>
      <c r="M428" s="2819" t="s">
        <v>390</v>
      </c>
      <c r="N428" s="2819"/>
      <c r="O428" s="634">
        <v>0.14708371541039061</v>
      </c>
      <c r="P428" s="629"/>
      <c r="Q428" s="629"/>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506"/>
      <c r="C429" s="2819" t="s">
        <v>389</v>
      </c>
      <c r="D429" s="2819"/>
      <c r="E429" s="632">
        <v>0.15660724227973596</v>
      </c>
      <c r="F429" s="629"/>
      <c r="G429" s="629"/>
      <c r="H429" s="2819" t="s">
        <v>391</v>
      </c>
      <c r="I429" s="2819"/>
      <c r="J429" s="633">
        <v>-0.14920552545001325</v>
      </c>
      <c r="K429" s="629"/>
      <c r="L429" s="629"/>
      <c r="M429" s="2819" t="s">
        <v>382</v>
      </c>
      <c r="N429" s="2819"/>
      <c r="O429" s="634">
        <v>0.14251424521917214</v>
      </c>
      <c r="P429" s="629"/>
      <c r="Q429" s="629"/>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506"/>
      <c r="C430" s="2819" t="s">
        <v>383</v>
      </c>
      <c r="D430" s="2819"/>
      <c r="E430" s="632">
        <v>0.15176145333669436</v>
      </c>
      <c r="F430" s="629"/>
      <c r="G430" s="629"/>
      <c r="H430" s="2819" t="s">
        <v>380</v>
      </c>
      <c r="I430" s="2819"/>
      <c r="J430" s="633">
        <v>-0.14163757632899704</v>
      </c>
      <c r="K430" s="629"/>
      <c r="L430" s="629"/>
      <c r="M430" s="2819" t="s">
        <v>392</v>
      </c>
      <c r="N430" s="2819"/>
      <c r="O430" s="634">
        <v>-0.13793581672246263</v>
      </c>
      <c r="P430" s="629"/>
      <c r="Q430" s="629"/>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506"/>
      <c r="C431" s="2819" t="s">
        <v>393</v>
      </c>
      <c r="D431" s="2819"/>
      <c r="E431" s="632">
        <v>-0.13652722813577636</v>
      </c>
      <c r="F431" s="629"/>
      <c r="G431" s="629"/>
      <c r="H431" s="2819" t="s">
        <v>394</v>
      </c>
      <c r="I431" s="2819"/>
      <c r="J431" s="633">
        <v>-0.13646677991709472</v>
      </c>
      <c r="K431" s="629"/>
      <c r="L431" s="629"/>
      <c r="M431" s="2819" t="s">
        <v>391</v>
      </c>
      <c r="N431" s="2819"/>
      <c r="O431" s="634">
        <v>-0.11862835438021592</v>
      </c>
      <c r="P431" s="629"/>
      <c r="Q431" s="629"/>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506"/>
      <c r="C432" s="2819" t="s">
        <v>387</v>
      </c>
      <c r="D432" s="2819"/>
      <c r="E432" s="632">
        <v>-0.13512216019646398</v>
      </c>
      <c r="F432" s="629"/>
      <c r="G432" s="629"/>
      <c r="H432" s="2819" t="s">
        <v>388</v>
      </c>
      <c r="I432" s="2819"/>
      <c r="J432" s="633">
        <v>0.12783007904007107</v>
      </c>
      <c r="K432" s="629"/>
      <c r="L432" s="629"/>
      <c r="M432" s="2819" t="s">
        <v>386</v>
      </c>
      <c r="N432" s="2819"/>
      <c r="O432" s="634">
        <v>-0.11776482188800153</v>
      </c>
      <c r="P432" s="629"/>
      <c r="Q432" s="629"/>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506"/>
      <c r="C433" s="2819" t="s">
        <v>391</v>
      </c>
      <c r="D433" s="2819"/>
      <c r="E433" s="632">
        <v>-0.12380913043040315</v>
      </c>
      <c r="F433" s="629"/>
      <c r="G433" s="629"/>
      <c r="H433" s="2819" t="s">
        <v>383</v>
      </c>
      <c r="I433" s="2819"/>
      <c r="J433" s="633">
        <v>0.11220905897649504</v>
      </c>
      <c r="K433" s="629"/>
      <c r="L433" s="629"/>
      <c r="M433" s="2819" t="s">
        <v>369</v>
      </c>
      <c r="N433" s="2819"/>
      <c r="O433" s="634">
        <v>0.10380086576435811</v>
      </c>
      <c r="P433" s="629"/>
      <c r="Q433" s="629"/>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506"/>
      <c r="C434" s="2819" t="s">
        <v>390</v>
      </c>
      <c r="D434" s="2819"/>
      <c r="E434" s="632">
        <v>0.1177693906456416</v>
      </c>
      <c r="F434" s="629"/>
      <c r="G434" s="629"/>
      <c r="H434" s="2819" t="s">
        <v>393</v>
      </c>
      <c r="I434" s="2819"/>
      <c r="J434" s="633">
        <v>-9.6629002905627537E-2</v>
      </c>
      <c r="K434" s="629"/>
      <c r="L434" s="629"/>
      <c r="M434" s="2819" t="s">
        <v>395</v>
      </c>
      <c r="N434" s="2819"/>
      <c r="O434" s="634">
        <v>0.10351587372363237</v>
      </c>
      <c r="P434" s="629"/>
      <c r="Q434" s="629"/>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506"/>
      <c r="C435" s="2819" t="s">
        <v>379</v>
      </c>
      <c r="D435" s="2819"/>
      <c r="E435" s="632">
        <v>0.11053983582262761</v>
      </c>
      <c r="F435" s="629"/>
      <c r="G435" s="629"/>
      <c r="H435" s="2819" t="s">
        <v>375</v>
      </c>
      <c r="I435" s="2819"/>
      <c r="J435" s="633">
        <v>-9.5284883543933829E-2</v>
      </c>
      <c r="K435" s="629"/>
      <c r="L435" s="629"/>
      <c r="M435" s="2819" t="s">
        <v>396</v>
      </c>
      <c r="N435" s="2819"/>
      <c r="O435" s="634">
        <v>-0.10134071825642432</v>
      </c>
      <c r="P435" s="629"/>
      <c r="Q435" s="629"/>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506"/>
      <c r="C436" s="2819" t="s">
        <v>395</v>
      </c>
      <c r="D436" s="2819"/>
      <c r="E436" s="632">
        <v>0.1084325071298561</v>
      </c>
      <c r="F436" s="629"/>
      <c r="G436" s="629"/>
      <c r="H436" s="2819" t="s">
        <v>397</v>
      </c>
      <c r="I436" s="2819"/>
      <c r="J436" s="633">
        <v>-9.1581047368351376E-2</v>
      </c>
      <c r="K436" s="629"/>
      <c r="L436" s="629"/>
      <c r="M436" s="2819" t="s">
        <v>398</v>
      </c>
      <c r="N436" s="2819"/>
      <c r="O436" s="634">
        <v>9.6341753892100632E-2</v>
      </c>
      <c r="P436" s="629"/>
      <c r="Q436" s="629"/>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506"/>
      <c r="C437" s="2819" t="s">
        <v>274</v>
      </c>
      <c r="D437" s="2819"/>
      <c r="E437" s="632">
        <v>0.10209679522639399</v>
      </c>
      <c r="F437" s="629"/>
      <c r="G437" s="629"/>
      <c r="H437" s="2819" t="s">
        <v>399</v>
      </c>
      <c r="I437" s="2819"/>
      <c r="J437" s="633">
        <v>8.8264137734169593E-2</v>
      </c>
      <c r="K437" s="629"/>
      <c r="L437" s="629"/>
      <c r="M437" s="2819" t="s">
        <v>399</v>
      </c>
      <c r="N437" s="2819"/>
      <c r="O437" s="634">
        <v>9.5868560891285676E-2</v>
      </c>
      <c r="P437" s="629"/>
      <c r="Q437" s="629"/>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506"/>
      <c r="C438" s="2819" t="s">
        <v>276</v>
      </c>
      <c r="D438" s="2819"/>
      <c r="E438" s="632">
        <v>9.5893515010475869E-2</v>
      </c>
      <c r="F438" s="629"/>
      <c r="G438" s="629"/>
      <c r="H438" s="2819" t="s">
        <v>400</v>
      </c>
      <c r="I438" s="2819"/>
      <c r="J438" s="633">
        <v>8.8021259199798391E-2</v>
      </c>
      <c r="K438" s="629"/>
      <c r="L438" s="629"/>
      <c r="M438" s="2819" t="s">
        <v>389</v>
      </c>
      <c r="N438" s="2819"/>
      <c r="O438" s="634">
        <v>8.9195046568291622E-2</v>
      </c>
      <c r="P438" s="629"/>
      <c r="Q438" s="629"/>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506"/>
      <c r="C439" s="2819" t="s">
        <v>400</v>
      </c>
      <c r="D439" s="2819"/>
      <c r="E439" s="632">
        <v>9.4537484507213915E-2</v>
      </c>
      <c r="F439" s="629"/>
      <c r="G439" s="629"/>
      <c r="H439" s="2819" t="s">
        <v>401</v>
      </c>
      <c r="I439" s="2819"/>
      <c r="J439" s="633">
        <v>8.2247279322176847E-2</v>
      </c>
      <c r="K439" s="629"/>
      <c r="L439" s="629"/>
      <c r="M439" s="2819" t="s">
        <v>384</v>
      </c>
      <c r="N439" s="2819"/>
      <c r="O439" s="634">
        <v>8.60494318741718E-2</v>
      </c>
      <c r="P439" s="629"/>
      <c r="Q439" s="629"/>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506"/>
      <c r="C440" s="2819" t="s">
        <v>401</v>
      </c>
      <c r="D440" s="2819"/>
      <c r="E440" s="632">
        <v>9.0360012723562352E-2</v>
      </c>
      <c r="F440" s="629"/>
      <c r="G440" s="629"/>
      <c r="H440" s="2819" t="s">
        <v>402</v>
      </c>
      <c r="I440" s="2819"/>
      <c r="J440" s="633">
        <v>7.9722228544376356E-2</v>
      </c>
      <c r="K440" s="629"/>
      <c r="L440" s="629"/>
      <c r="M440" s="2819" t="s">
        <v>400</v>
      </c>
      <c r="N440" s="2819"/>
      <c r="O440" s="634">
        <v>8.5944782554720198E-2</v>
      </c>
      <c r="P440" s="629"/>
      <c r="Q440" s="629"/>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506"/>
      <c r="C441" s="2819" t="s">
        <v>399</v>
      </c>
      <c r="D441" s="2819"/>
      <c r="E441" s="632">
        <v>8.7178850549695583E-2</v>
      </c>
      <c r="F441" s="629"/>
      <c r="G441" s="629"/>
      <c r="H441" s="2819" t="s">
        <v>398</v>
      </c>
      <c r="I441" s="2819"/>
      <c r="J441" s="633">
        <v>7.8517107900505131E-2</v>
      </c>
      <c r="K441" s="629"/>
      <c r="L441" s="629"/>
      <c r="M441" s="2819" t="s">
        <v>401</v>
      </c>
      <c r="N441" s="2819"/>
      <c r="O441" s="634">
        <v>8.242270179186692E-2</v>
      </c>
      <c r="P441" s="629"/>
      <c r="Q441" s="629"/>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506"/>
      <c r="C442" s="2819" t="s">
        <v>402</v>
      </c>
      <c r="D442" s="2819"/>
      <c r="E442" s="632">
        <v>7.8815527820205497E-2</v>
      </c>
      <c r="F442" s="629"/>
      <c r="G442" s="629"/>
      <c r="H442" s="2819" t="s">
        <v>274</v>
      </c>
      <c r="I442" s="2819"/>
      <c r="J442" s="633">
        <v>7.5962335343696771E-2</v>
      </c>
      <c r="K442" s="629"/>
      <c r="L442" s="629"/>
      <c r="M442" s="2819" t="s">
        <v>403</v>
      </c>
      <c r="N442" s="2819"/>
      <c r="O442" s="634">
        <v>7.7783656054976044E-2</v>
      </c>
      <c r="P442" s="629"/>
      <c r="Q442" s="629"/>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506"/>
      <c r="C443" s="2819" t="s">
        <v>398</v>
      </c>
      <c r="D443" s="2819"/>
      <c r="E443" s="632">
        <v>7.2079714785970639E-2</v>
      </c>
      <c r="F443" s="629"/>
      <c r="G443" s="629"/>
      <c r="H443" s="2819" t="s">
        <v>381</v>
      </c>
      <c r="I443" s="2819"/>
      <c r="J443" s="633">
        <v>-7.4299461219166363E-2</v>
      </c>
      <c r="K443" s="629"/>
      <c r="L443" s="629"/>
      <c r="M443" s="2819" t="s">
        <v>402</v>
      </c>
      <c r="N443" s="2819"/>
      <c r="O443" s="634">
        <v>7.4067917482092044E-2</v>
      </c>
      <c r="P443" s="629"/>
      <c r="Q443" s="629"/>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506"/>
      <c r="C444" s="2819" t="s">
        <v>404</v>
      </c>
      <c r="D444" s="2819"/>
      <c r="E444" s="632">
        <v>5.5400455484772293E-2</v>
      </c>
      <c r="F444" s="629"/>
      <c r="G444" s="629"/>
      <c r="H444" s="2819" t="s">
        <v>405</v>
      </c>
      <c r="I444" s="2819"/>
      <c r="J444" s="633">
        <v>-7.3271587218300224E-2</v>
      </c>
      <c r="K444" s="629"/>
      <c r="L444" s="629"/>
      <c r="M444" s="2819" t="s">
        <v>397</v>
      </c>
      <c r="N444" s="2819"/>
      <c r="O444" s="634">
        <v>-7.3160685307667575E-2</v>
      </c>
      <c r="P444" s="629"/>
      <c r="Q444" s="629"/>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506"/>
      <c r="C445" s="2819" t="s">
        <v>406</v>
      </c>
      <c r="D445" s="2819"/>
      <c r="E445" s="632">
        <v>-4.7461814197392573E-2</v>
      </c>
      <c r="F445" s="629"/>
      <c r="G445" s="629"/>
      <c r="H445" s="2819" t="s">
        <v>407</v>
      </c>
      <c r="I445" s="2819"/>
      <c r="J445" s="633">
        <v>7.2915365402948476E-2</v>
      </c>
      <c r="K445" s="629"/>
      <c r="L445" s="629"/>
      <c r="M445" s="2819" t="s">
        <v>373</v>
      </c>
      <c r="N445" s="2819"/>
      <c r="O445" s="634">
        <v>-6.718459113400968E-2</v>
      </c>
      <c r="P445" s="629"/>
      <c r="Q445" s="629"/>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819" t="s">
        <v>408</v>
      </c>
      <c r="D446" s="2819"/>
      <c r="E446" s="632">
        <v>-3.5508776206532311E-2</v>
      </c>
      <c r="F446" s="629"/>
      <c r="G446" s="629"/>
      <c r="H446" s="2819" t="s">
        <v>408</v>
      </c>
      <c r="I446" s="2819"/>
      <c r="J446" s="633">
        <v>-6.8315358676858562E-2</v>
      </c>
      <c r="K446" s="629"/>
      <c r="L446" s="629"/>
      <c r="M446" s="2819" t="s">
        <v>409</v>
      </c>
      <c r="N446" s="2819"/>
      <c r="O446" s="634">
        <v>-6.7094827666751317E-2</v>
      </c>
      <c r="P446" s="629"/>
      <c r="Q446" s="629"/>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819" t="s">
        <v>410</v>
      </c>
      <c r="D447" s="2819"/>
      <c r="E447" s="632">
        <v>-3.0020372137707668E-2</v>
      </c>
      <c r="F447" s="629"/>
      <c r="G447" s="629"/>
      <c r="H447" s="2819" t="s">
        <v>390</v>
      </c>
      <c r="I447" s="2819"/>
      <c r="J447" s="633">
        <v>6.1825436002008627E-2</v>
      </c>
      <c r="K447" s="629"/>
      <c r="L447" s="629"/>
      <c r="M447" s="2819" t="s">
        <v>411</v>
      </c>
      <c r="N447" s="2819"/>
      <c r="O447" s="634">
        <v>-6.6244123374685202E-2</v>
      </c>
      <c r="P447" s="629"/>
      <c r="Q447" s="629"/>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819" t="s">
        <v>412</v>
      </c>
      <c r="D448" s="2819"/>
      <c r="E448" s="632">
        <v>-2.8972484768712569E-2</v>
      </c>
      <c r="F448" s="629"/>
      <c r="G448" s="629"/>
      <c r="H448" s="2819" t="s">
        <v>404</v>
      </c>
      <c r="I448" s="2819"/>
      <c r="J448" s="633">
        <v>5.9953454911253978E-2</v>
      </c>
      <c r="K448" s="629"/>
      <c r="L448" s="629"/>
      <c r="M448" s="2819" t="s">
        <v>413</v>
      </c>
      <c r="N448" s="2819"/>
      <c r="O448" s="634">
        <v>-6.4579794732553181E-2</v>
      </c>
      <c r="P448" s="629"/>
      <c r="Q448" s="629"/>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819" t="s">
        <v>414</v>
      </c>
      <c r="D449" s="2819"/>
      <c r="E449" s="632">
        <v>-2.7391892627942914E-2</v>
      </c>
      <c r="F449" s="629"/>
      <c r="G449" s="629"/>
      <c r="H449" s="2819" t="s">
        <v>403</v>
      </c>
      <c r="I449" s="2819"/>
      <c r="J449" s="633">
        <v>-5.6179201793928601E-2</v>
      </c>
      <c r="K449" s="629"/>
      <c r="L449" s="629"/>
      <c r="M449" s="2819" t="s">
        <v>415</v>
      </c>
      <c r="N449" s="2819"/>
      <c r="O449" s="634">
        <v>-6.4460504677481975E-2</v>
      </c>
      <c r="P449" s="629"/>
      <c r="Q449" s="629"/>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819" t="s">
        <v>416</v>
      </c>
      <c r="D450" s="2819"/>
      <c r="E450" s="632">
        <v>-2.623401060785201E-2</v>
      </c>
      <c r="F450" s="629"/>
      <c r="G450" s="629"/>
      <c r="H450" s="2819" t="s">
        <v>385</v>
      </c>
      <c r="I450" s="2819"/>
      <c r="J450" s="633">
        <v>-5.2628544523313413E-2</v>
      </c>
      <c r="K450" s="629"/>
      <c r="L450" s="629"/>
      <c r="M450" s="2819" t="s">
        <v>417</v>
      </c>
      <c r="N450" s="2819"/>
      <c r="O450" s="634">
        <v>-6.2263597921634363E-2</v>
      </c>
      <c r="P450" s="629"/>
      <c r="Q450" s="629"/>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819" t="s">
        <v>403</v>
      </c>
      <c r="D451" s="2819"/>
      <c r="E451" s="632">
        <v>2.4262014103366262E-2</v>
      </c>
      <c r="F451" s="629"/>
      <c r="G451" s="629"/>
      <c r="H451" s="2819" t="s">
        <v>413</v>
      </c>
      <c r="I451" s="2819"/>
      <c r="J451" s="633">
        <v>-4.0735950245589243E-2</v>
      </c>
      <c r="K451" s="629"/>
      <c r="L451" s="629"/>
      <c r="M451" s="2819" t="s">
        <v>393</v>
      </c>
      <c r="N451" s="2819"/>
      <c r="O451" s="634">
        <v>-5.7155279730399862E-2</v>
      </c>
      <c r="P451" s="629"/>
      <c r="Q451" s="629"/>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819" t="s">
        <v>418</v>
      </c>
      <c r="D452" s="2819"/>
      <c r="E452" s="632">
        <v>2.1252747826190844E-2</v>
      </c>
      <c r="F452" s="629"/>
      <c r="G452" s="629"/>
      <c r="H452" s="2819" t="s">
        <v>410</v>
      </c>
      <c r="I452" s="2819"/>
      <c r="J452" s="633">
        <v>-3.7695335149025198E-2</v>
      </c>
      <c r="K452" s="629"/>
      <c r="L452" s="629"/>
      <c r="M452" s="2819" t="s">
        <v>394</v>
      </c>
      <c r="N452" s="2819"/>
      <c r="O452" s="634">
        <v>-5.2801839385437595E-2</v>
      </c>
      <c r="P452" s="629"/>
      <c r="Q452" s="629"/>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819" t="s">
        <v>419</v>
      </c>
      <c r="D453" s="2819"/>
      <c r="E453" s="632">
        <v>1.5476169576473259E-2</v>
      </c>
      <c r="F453" s="629"/>
      <c r="G453" s="629"/>
      <c r="H453" s="2819" t="s">
        <v>395</v>
      </c>
      <c r="I453" s="2819"/>
      <c r="J453" s="633">
        <v>-3.7587429213009414E-2</v>
      </c>
      <c r="K453" s="629"/>
      <c r="L453" s="629"/>
      <c r="M453" s="2819" t="s">
        <v>420</v>
      </c>
      <c r="N453" s="2819"/>
      <c r="O453" s="634">
        <v>4.9210890886544137E-2</v>
      </c>
      <c r="P453" s="629"/>
      <c r="Q453" s="629"/>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819" t="s">
        <v>421</v>
      </c>
      <c r="D454" s="2819"/>
      <c r="E454" s="632">
        <v>-1.3814753979619421E-2</v>
      </c>
      <c r="F454" s="629"/>
      <c r="G454" s="629"/>
      <c r="H454" s="2819" t="s">
        <v>418</v>
      </c>
      <c r="I454" s="2819"/>
      <c r="J454" s="633">
        <v>3.4195710533198524E-2</v>
      </c>
      <c r="K454" s="629"/>
      <c r="L454" s="629"/>
      <c r="M454" s="2819" t="s">
        <v>405</v>
      </c>
      <c r="N454" s="2819"/>
      <c r="O454" s="634">
        <v>3.5782815997327688E-2</v>
      </c>
      <c r="P454" s="629"/>
      <c r="Q454" s="629"/>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819" t="s">
        <v>407</v>
      </c>
      <c r="D455" s="2819"/>
      <c r="E455" s="632">
        <v>1.2017298787560837E-2</v>
      </c>
      <c r="F455" s="629"/>
      <c r="G455" s="629"/>
      <c r="H455" s="2819" t="s">
        <v>396</v>
      </c>
      <c r="I455" s="2819"/>
      <c r="J455" s="633">
        <v>-3.1946730670224369E-2</v>
      </c>
      <c r="K455" s="629"/>
      <c r="L455" s="629"/>
      <c r="M455" s="2819" t="s">
        <v>422</v>
      </c>
      <c r="N455" s="2819"/>
      <c r="O455" s="634">
        <v>-3.2918989155274594E-2</v>
      </c>
      <c r="P455" s="629"/>
      <c r="Q455" s="629"/>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819" t="s">
        <v>423</v>
      </c>
      <c r="D456" s="2819"/>
      <c r="E456" s="632">
        <v>1.1998395786932218E-2</v>
      </c>
      <c r="F456" s="629"/>
      <c r="G456" s="629"/>
      <c r="H456" s="2819" t="s">
        <v>424</v>
      </c>
      <c r="I456" s="2819"/>
      <c r="J456" s="633">
        <v>3.1719468815407333E-2</v>
      </c>
      <c r="K456" s="629"/>
      <c r="L456" s="629"/>
      <c r="M456" s="2819" t="s">
        <v>425</v>
      </c>
      <c r="N456" s="2819"/>
      <c r="O456" s="634">
        <v>3.2759828047200179E-2</v>
      </c>
      <c r="P456" s="629"/>
      <c r="Q456" s="629"/>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819" t="s">
        <v>405</v>
      </c>
      <c r="D457" s="2819"/>
      <c r="E457" s="632">
        <v>-1.0988751040770368E-2</v>
      </c>
      <c r="F457" s="629"/>
      <c r="G457" s="629"/>
      <c r="H457" s="2819" t="s">
        <v>419</v>
      </c>
      <c r="I457" s="2819"/>
      <c r="J457" s="633">
        <v>3.0677424410867845E-2</v>
      </c>
      <c r="K457" s="629"/>
      <c r="L457" s="629"/>
      <c r="M457" s="2819" t="s">
        <v>426</v>
      </c>
      <c r="N457" s="2819"/>
      <c r="O457" s="634">
        <v>2.9607519800936403E-2</v>
      </c>
      <c r="P457" s="629"/>
      <c r="Q457" s="629"/>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819" t="s">
        <v>425</v>
      </c>
      <c r="D458" s="2819"/>
      <c r="E458" s="632">
        <v>-7.1463434386345743E-3</v>
      </c>
      <c r="F458" s="629"/>
      <c r="G458" s="629"/>
      <c r="H458" s="2819" t="s">
        <v>425</v>
      </c>
      <c r="I458" s="2819"/>
      <c r="J458" s="633">
        <v>-3.0280637124016799E-2</v>
      </c>
      <c r="K458" s="629"/>
      <c r="L458" s="629"/>
      <c r="M458" s="2819" t="s">
        <v>404</v>
      </c>
      <c r="N458" s="2819"/>
      <c r="O458" s="634">
        <v>2.8442774665944772E-2</v>
      </c>
      <c r="P458" s="629"/>
      <c r="Q458" s="629"/>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819" t="s">
        <v>427</v>
      </c>
      <c r="D459" s="2819"/>
      <c r="E459" s="632">
        <v>6.7928475491355602E-3</v>
      </c>
      <c r="F459" s="629"/>
      <c r="G459" s="629"/>
      <c r="H459" s="2819" t="s">
        <v>428</v>
      </c>
      <c r="I459" s="2819"/>
      <c r="J459" s="633">
        <v>-2.9714390666150555E-2</v>
      </c>
      <c r="K459" s="629"/>
      <c r="L459" s="629"/>
      <c r="M459" s="2819" t="s">
        <v>429</v>
      </c>
      <c r="N459" s="2819"/>
      <c r="O459" s="634">
        <v>-2.508719574875886E-2</v>
      </c>
      <c r="P459" s="629"/>
      <c r="Q459" s="629"/>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819" t="s">
        <v>430</v>
      </c>
      <c r="D460" s="2819"/>
      <c r="E460" s="632">
        <v>6.7675872836695768E-3</v>
      </c>
      <c r="F460" s="629"/>
      <c r="G460" s="629"/>
      <c r="H460" s="2819" t="s">
        <v>414</v>
      </c>
      <c r="I460" s="2819"/>
      <c r="J460" s="633">
        <v>-2.9378943790248989E-2</v>
      </c>
      <c r="K460" s="629"/>
      <c r="L460" s="629"/>
      <c r="M460" s="2819" t="s">
        <v>407</v>
      </c>
      <c r="N460" s="2819"/>
      <c r="O460" s="634">
        <v>2.3330308752800521E-2</v>
      </c>
      <c r="P460" s="629"/>
      <c r="Q460" s="629"/>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819" t="s">
        <v>431</v>
      </c>
      <c r="D461" s="2819"/>
      <c r="E461" s="632">
        <v>3.6608002221172418E-3</v>
      </c>
      <c r="F461" s="629"/>
      <c r="G461" s="629"/>
      <c r="H461" s="2819" t="s">
        <v>432</v>
      </c>
      <c r="I461" s="2819"/>
      <c r="J461" s="633">
        <v>2.9059194779577757E-2</v>
      </c>
      <c r="K461" s="629"/>
      <c r="L461" s="629"/>
      <c r="M461" s="2819" t="s">
        <v>419</v>
      </c>
      <c r="N461" s="2819"/>
      <c r="O461" s="634">
        <v>2.3187341210129893E-2</v>
      </c>
      <c r="P461" s="629"/>
      <c r="Q461" s="629"/>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819" t="s">
        <v>433</v>
      </c>
      <c r="D462" s="2819"/>
      <c r="E462" s="632">
        <v>3.4661002861133125E-3</v>
      </c>
      <c r="F462" s="629"/>
      <c r="G462" s="629"/>
      <c r="H462" s="2819" t="s">
        <v>392</v>
      </c>
      <c r="I462" s="2819"/>
      <c r="J462" s="633">
        <v>-2.7023724395563119E-2</v>
      </c>
      <c r="K462" s="629"/>
      <c r="L462" s="629"/>
      <c r="M462" s="2819" t="s">
        <v>406</v>
      </c>
      <c r="N462" s="2819"/>
      <c r="O462" s="634">
        <v>-2.2336955769418715E-2</v>
      </c>
      <c r="P462" s="629"/>
      <c r="Q462" s="629"/>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819" t="s">
        <v>434</v>
      </c>
      <c r="D463" s="2819"/>
      <c r="E463" s="632">
        <v>-3.4358308577857708E-3</v>
      </c>
      <c r="F463" s="629"/>
      <c r="G463" s="629"/>
      <c r="H463" s="2819" t="s">
        <v>416</v>
      </c>
      <c r="I463" s="2819"/>
      <c r="J463" s="633">
        <v>-2.6058514580339059E-2</v>
      </c>
      <c r="K463" s="629"/>
      <c r="L463" s="629"/>
      <c r="M463" s="2819" t="s">
        <v>410</v>
      </c>
      <c r="N463" s="2819"/>
      <c r="O463" s="634">
        <v>-2.2305376982885709E-2</v>
      </c>
      <c r="P463" s="629"/>
      <c r="Q463" s="629"/>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819" t="s">
        <v>420</v>
      </c>
      <c r="D464" s="2819"/>
      <c r="E464" s="635">
        <v>1.1437681565186974E-3</v>
      </c>
      <c r="F464" s="629"/>
      <c r="G464" s="629"/>
      <c r="H464" s="2819" t="s">
        <v>406</v>
      </c>
      <c r="I464" s="2819"/>
      <c r="J464" s="633">
        <v>-2.5649110445159846E-2</v>
      </c>
      <c r="K464" s="629"/>
      <c r="L464" s="629"/>
      <c r="M464" s="2819" t="s">
        <v>430</v>
      </c>
      <c r="N464" s="2819"/>
      <c r="O464" s="634">
        <v>-1.6426472786396713E-2</v>
      </c>
      <c r="P464" s="629"/>
      <c r="Q464" s="629"/>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819"/>
      <c r="D465" s="2819"/>
      <c r="E465" s="629"/>
      <c r="F465" s="629"/>
      <c r="G465" s="629"/>
      <c r="H465" s="2819" t="s">
        <v>411</v>
      </c>
      <c r="I465" s="2819"/>
      <c r="J465" s="633">
        <v>-2.5373329991739087E-2</v>
      </c>
      <c r="K465" s="629"/>
      <c r="L465" s="629"/>
      <c r="M465" s="2819" t="s">
        <v>412</v>
      </c>
      <c r="N465" s="2819"/>
      <c r="O465" s="634">
        <v>-1.6130692415618958E-2</v>
      </c>
      <c r="P465" s="629"/>
      <c r="Q465" s="629"/>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819"/>
      <c r="D466" s="2819"/>
      <c r="E466" s="629"/>
      <c r="F466" s="629"/>
      <c r="G466" s="629"/>
      <c r="H466" s="2819" t="s">
        <v>422</v>
      </c>
      <c r="I466" s="2819"/>
      <c r="J466" s="633">
        <v>-2.3460776746300323E-2</v>
      </c>
      <c r="K466" s="629"/>
      <c r="L466" s="629"/>
      <c r="M466" s="2819" t="s">
        <v>433</v>
      </c>
      <c r="N466" s="2819"/>
      <c r="O466" s="634">
        <v>1.5578045201204203E-2</v>
      </c>
      <c r="P466" s="629"/>
      <c r="Q466" s="629"/>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819"/>
      <c r="D467" s="2819"/>
      <c r="E467" s="629"/>
      <c r="F467" s="629"/>
      <c r="G467" s="629"/>
      <c r="H467" s="2819" t="s">
        <v>435</v>
      </c>
      <c r="I467" s="2819"/>
      <c r="J467" s="633">
        <v>2.33023818678775E-2</v>
      </c>
      <c r="K467" s="629"/>
      <c r="L467" s="629"/>
      <c r="M467" s="2819" t="s">
        <v>436</v>
      </c>
      <c r="N467" s="2819"/>
      <c r="O467" s="634">
        <v>1.4972141247683025E-2</v>
      </c>
      <c r="P467" s="629"/>
      <c r="Q467" s="629"/>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819" t="s">
        <v>221</v>
      </c>
      <c r="D468" s="2819"/>
      <c r="E468" s="2819"/>
      <c r="F468" s="629"/>
      <c r="G468" s="629"/>
      <c r="H468" s="2819" t="s">
        <v>437</v>
      </c>
      <c r="I468" s="2819"/>
      <c r="J468" s="633">
        <v>-2.3162998122699795E-2</v>
      </c>
      <c r="K468" s="629"/>
      <c r="L468" s="629"/>
      <c r="M468" s="2819" t="s">
        <v>421</v>
      </c>
      <c r="N468" s="2819"/>
      <c r="O468" s="634">
        <v>-1.3091270249339282E-2</v>
      </c>
      <c r="P468" s="629"/>
      <c r="Q468" s="629"/>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819"/>
      <c r="D469" s="2819"/>
      <c r="E469" s="613" t="s">
        <v>222</v>
      </c>
      <c r="F469" s="629"/>
      <c r="G469" s="629"/>
      <c r="H469" s="2819" t="s">
        <v>421</v>
      </c>
      <c r="I469" s="2819"/>
      <c r="J469" s="633">
        <v>-1.9278016215550461E-2</v>
      </c>
      <c r="K469" s="629"/>
      <c r="L469" s="629"/>
      <c r="M469" s="2819" t="s">
        <v>416</v>
      </c>
      <c r="N469" s="2819"/>
      <c r="O469" s="634">
        <v>-1.2074327961686917E-2</v>
      </c>
      <c r="P469" s="629"/>
      <c r="Q469" s="629"/>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819" t="s">
        <v>391</v>
      </c>
      <c r="D470" s="2819"/>
      <c r="E470" s="628">
        <v>1.5328700777932578E-2</v>
      </c>
      <c r="F470" s="629"/>
      <c r="G470" s="629"/>
      <c r="H470" s="2819" t="s">
        <v>429</v>
      </c>
      <c r="I470" s="2819"/>
      <c r="J470" s="633">
        <v>-1.7950138028816905E-2</v>
      </c>
      <c r="K470" s="629"/>
      <c r="L470" s="629"/>
      <c r="M470" s="2819" t="s">
        <v>432</v>
      </c>
      <c r="N470" s="2819"/>
      <c r="O470" s="634">
        <v>1.1217272991249749E-2</v>
      </c>
      <c r="P470" s="629"/>
      <c r="Q470" s="629"/>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819" t="s">
        <v>364</v>
      </c>
      <c r="D471" s="2819"/>
      <c r="E471" s="632">
        <v>0.69293324518091293</v>
      </c>
      <c r="F471" s="629"/>
      <c r="G471" s="629"/>
      <c r="H471" s="2819" t="s">
        <v>417</v>
      </c>
      <c r="I471" s="2819"/>
      <c r="J471" s="633">
        <v>-1.5812246832693822E-2</v>
      </c>
      <c r="K471" s="629"/>
      <c r="L471" s="629"/>
      <c r="M471" s="2819" t="s">
        <v>408</v>
      </c>
      <c r="N471" s="2819"/>
      <c r="O471" s="634">
        <v>1.0594955335347666E-2</v>
      </c>
      <c r="P471" s="629"/>
      <c r="Q471" s="629"/>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819" t="s">
        <v>404</v>
      </c>
      <c r="D472" s="2819"/>
      <c r="E472" s="632">
        <v>3.0692104679202366E-3</v>
      </c>
      <c r="F472" s="629"/>
      <c r="G472" s="629"/>
      <c r="H472" s="2819" t="s">
        <v>409</v>
      </c>
      <c r="I472" s="2819"/>
      <c r="J472" s="633">
        <v>1.5686392560463721E-2</v>
      </c>
      <c r="K472" s="629"/>
      <c r="L472" s="629"/>
      <c r="M472" s="2819" t="s">
        <v>435</v>
      </c>
      <c r="N472" s="2819"/>
      <c r="O472" s="634">
        <v>-7.1243228906809593E-3</v>
      </c>
      <c r="P472" s="629"/>
      <c r="Q472" s="629"/>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819" t="s">
        <v>401</v>
      </c>
      <c r="D473" s="2819"/>
      <c r="E473" s="632">
        <v>8.1649318994023497E-3</v>
      </c>
      <c r="F473" s="629"/>
      <c r="G473" s="629"/>
      <c r="H473" s="2819" t="s">
        <v>433</v>
      </c>
      <c r="I473" s="2819"/>
      <c r="J473" s="633">
        <v>-1.2619567108414297E-2</v>
      </c>
      <c r="K473" s="629"/>
      <c r="L473" s="629"/>
      <c r="M473" s="2819" t="s">
        <v>276</v>
      </c>
      <c r="N473" s="2819"/>
      <c r="O473" s="634">
        <v>6.3534614328805798E-3</v>
      </c>
      <c r="P473" s="629"/>
      <c r="Q473" s="629"/>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819" t="s">
        <v>378</v>
      </c>
      <c r="D474" s="2819"/>
      <c r="E474" s="632">
        <v>0.23218847843542628</v>
      </c>
      <c r="F474" s="629"/>
      <c r="G474" s="629"/>
      <c r="H474" s="2819" t="s">
        <v>412</v>
      </c>
      <c r="I474" s="2819"/>
      <c r="J474" s="633">
        <v>-1.1486274676070676E-2</v>
      </c>
      <c r="K474" s="629"/>
      <c r="L474" s="629"/>
      <c r="M474" s="2819" t="s">
        <v>414</v>
      </c>
      <c r="N474" s="2819"/>
      <c r="O474" s="634">
        <v>-6.3017282869653095E-3</v>
      </c>
      <c r="P474" s="629"/>
      <c r="Q474" s="629"/>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819" t="s">
        <v>366</v>
      </c>
      <c r="D475" s="2819"/>
      <c r="E475" s="632">
        <v>0.33637185337889752</v>
      </c>
      <c r="F475" s="629"/>
      <c r="G475" s="629"/>
      <c r="H475" s="2819" t="s">
        <v>420</v>
      </c>
      <c r="I475" s="2819"/>
      <c r="J475" s="633">
        <v>-1.1098526853824831E-2</v>
      </c>
      <c r="K475" s="629"/>
      <c r="L475" s="629"/>
      <c r="M475" s="2819" t="s">
        <v>438</v>
      </c>
      <c r="N475" s="2819"/>
      <c r="O475" s="634">
        <v>5.5763446691088981E-3</v>
      </c>
      <c r="P475" s="629"/>
      <c r="Q475" s="629"/>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819" t="s">
        <v>399</v>
      </c>
      <c r="D476" s="2819"/>
      <c r="E476" s="632">
        <v>7.6001519831661582E-3</v>
      </c>
      <c r="F476" s="629"/>
      <c r="G476" s="629"/>
      <c r="H476" s="2819" t="s">
        <v>426</v>
      </c>
      <c r="I476" s="2819"/>
      <c r="J476" s="633">
        <v>9.5497025451197343E-3</v>
      </c>
      <c r="K476" s="629"/>
      <c r="L476" s="629"/>
      <c r="M476" s="2819" t="s">
        <v>387</v>
      </c>
      <c r="N476" s="2819"/>
      <c r="O476" s="634">
        <v>-5.1238550744261311E-3</v>
      </c>
      <c r="P476" s="629"/>
      <c r="Q476" s="629"/>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819" t="s">
        <v>420</v>
      </c>
      <c r="D477" s="2819"/>
      <c r="E477" s="632">
        <v>1.3082055958661794E-6</v>
      </c>
      <c r="F477" s="629"/>
      <c r="G477" s="629"/>
      <c r="H477" s="2819" t="s">
        <v>439</v>
      </c>
      <c r="I477" s="2819"/>
      <c r="J477" s="633">
        <v>6.0829687398686024E-3</v>
      </c>
      <c r="K477" s="629"/>
      <c r="L477" s="629"/>
      <c r="M477" s="2819" t="s">
        <v>418</v>
      </c>
      <c r="N477" s="2819"/>
      <c r="O477" s="634">
        <v>3.1036453035261564E-3</v>
      </c>
      <c r="P477" s="629"/>
      <c r="Q477" s="629"/>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819" t="s">
        <v>408</v>
      </c>
      <c r="D478" s="2819"/>
      <c r="E478" s="632">
        <v>1.2608731876855952E-3</v>
      </c>
      <c r="F478" s="629"/>
      <c r="G478" s="629"/>
      <c r="H478" s="2819" t="s">
        <v>430</v>
      </c>
      <c r="I478" s="2819"/>
      <c r="J478" s="633">
        <v>6.0771182359587112E-3</v>
      </c>
      <c r="K478" s="629"/>
      <c r="L478" s="629"/>
      <c r="M478" s="2819" t="s">
        <v>424</v>
      </c>
      <c r="N478" s="2819"/>
      <c r="O478" s="634">
        <v>2.8006984307197219E-3</v>
      </c>
      <c r="P478" s="629"/>
      <c r="Q478" s="629"/>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819" t="s">
        <v>385</v>
      </c>
      <c r="D479" s="2819"/>
      <c r="E479" s="632">
        <v>3.1833121454557967E-2</v>
      </c>
      <c r="F479" s="629"/>
      <c r="G479" s="629"/>
      <c r="H479" s="2819" t="s">
        <v>415</v>
      </c>
      <c r="I479" s="2819"/>
      <c r="J479" s="633">
        <v>4.0437507065869014E-3</v>
      </c>
      <c r="K479" s="629"/>
      <c r="L479" s="629"/>
      <c r="M479" s="2819" t="s">
        <v>439</v>
      </c>
      <c r="N479" s="2819"/>
      <c r="O479" s="634">
        <v>2.7365750910282611E-3</v>
      </c>
      <c r="P479" s="629"/>
      <c r="Q479" s="629"/>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819" t="s">
        <v>387</v>
      </c>
      <c r="D480" s="2819"/>
      <c r="E480" s="632">
        <v>1.8257998176158873E-2</v>
      </c>
      <c r="F480" s="629"/>
      <c r="G480" s="629"/>
      <c r="H480" s="2819" t="s">
        <v>431</v>
      </c>
      <c r="I480" s="2819"/>
      <c r="J480" s="633">
        <v>-4.0387169288149463E-3</v>
      </c>
      <c r="K480" s="629"/>
      <c r="L480" s="629"/>
      <c r="M480" s="2819" t="s">
        <v>428</v>
      </c>
      <c r="N480" s="2819"/>
      <c r="O480" s="634">
        <v>2.6107019997033821E-3</v>
      </c>
      <c r="P480" s="629"/>
      <c r="Q480" s="629"/>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819" t="s">
        <v>380</v>
      </c>
      <c r="D481" s="2819"/>
      <c r="E481" s="632">
        <v>8.5317480673437196E-2</v>
      </c>
      <c r="F481" s="629"/>
      <c r="G481" s="629"/>
      <c r="H481" s="2819" t="s">
        <v>438</v>
      </c>
      <c r="I481" s="2819"/>
      <c r="J481" s="633">
        <v>-3.9575861805337571E-3</v>
      </c>
      <c r="K481" s="629"/>
      <c r="L481" s="629"/>
      <c r="M481" s="2819" t="s">
        <v>434</v>
      </c>
      <c r="N481" s="2819"/>
      <c r="O481" s="634">
        <v>2.3940520869212946E-3</v>
      </c>
      <c r="P481" s="629"/>
      <c r="Q481" s="629"/>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819" t="s">
        <v>421</v>
      </c>
      <c r="D482" s="2819"/>
      <c r="E482" s="632">
        <v>1.9084742751741064E-4</v>
      </c>
      <c r="F482" s="629"/>
      <c r="G482" s="629"/>
      <c r="H482" s="2819" t="s">
        <v>427</v>
      </c>
      <c r="I482" s="2819"/>
      <c r="J482" s="633">
        <v>3.3011724798738596E-3</v>
      </c>
      <c r="K482" s="629"/>
      <c r="L482" s="629"/>
      <c r="M482" s="2819" t="s">
        <v>437</v>
      </c>
      <c r="N482" s="2819"/>
      <c r="O482" s="636">
        <v>1.6323781063916642E-3</v>
      </c>
      <c r="P482" s="629"/>
      <c r="Q482" s="629"/>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819" t="s">
        <v>373</v>
      </c>
      <c r="D483" s="2819"/>
      <c r="E483" s="632">
        <v>0.18442260572909522</v>
      </c>
      <c r="F483" s="629"/>
      <c r="G483" s="629"/>
      <c r="H483" s="2819" t="s">
        <v>423</v>
      </c>
      <c r="I483" s="2819"/>
      <c r="J483" s="633">
        <v>-2.333277548615475E-3</v>
      </c>
      <c r="K483" s="629"/>
      <c r="L483" s="629"/>
      <c r="M483" s="2819"/>
      <c r="N483" s="2819"/>
      <c r="O483" s="629"/>
      <c r="P483" s="629"/>
      <c r="Q483" s="629"/>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819" t="s">
        <v>433</v>
      </c>
      <c r="D484" s="2819"/>
      <c r="E484" s="632">
        <v>1.2013851193394786E-5</v>
      </c>
      <c r="F484" s="629"/>
      <c r="G484" s="629"/>
      <c r="H484" s="2819" t="s">
        <v>436</v>
      </c>
      <c r="I484" s="2819"/>
      <c r="J484" s="633">
        <v>1.3759613448841004E-3</v>
      </c>
      <c r="K484" s="629"/>
      <c r="L484" s="629"/>
      <c r="M484" s="2819"/>
      <c r="N484" s="2819"/>
      <c r="O484" s="629"/>
      <c r="P484" s="629"/>
      <c r="Q484" s="629"/>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819" t="s">
        <v>412</v>
      </c>
      <c r="D485" s="2819"/>
      <c r="E485" s="632">
        <v>8.3940487367328181E-4</v>
      </c>
      <c r="F485" s="629"/>
      <c r="G485" s="629"/>
      <c r="H485" s="2819" t="s">
        <v>434</v>
      </c>
      <c r="I485" s="2819"/>
      <c r="J485" s="637">
        <v>5.1550148264695465E-4</v>
      </c>
      <c r="K485" s="629"/>
      <c r="L485" s="629"/>
      <c r="M485" s="2819"/>
      <c r="N485" s="2819"/>
      <c r="O485" s="629"/>
      <c r="P485" s="629"/>
      <c r="Q485" s="629"/>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819" t="s">
        <v>405</v>
      </c>
      <c r="D486" s="2819"/>
      <c r="E486" s="632">
        <v>1.2075264943603183E-4</v>
      </c>
      <c r="F486" s="629"/>
      <c r="G486" s="629"/>
      <c r="H486" s="2819"/>
      <c r="I486" s="2819"/>
      <c r="J486" s="629"/>
      <c r="K486" s="629"/>
      <c r="L486" s="629"/>
      <c r="M486" s="2819" t="s">
        <v>221</v>
      </c>
      <c r="N486" s="2819"/>
      <c r="O486" s="2819"/>
      <c r="P486" s="629"/>
      <c r="Q486" s="629"/>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819" t="s">
        <v>368</v>
      </c>
      <c r="D487" s="2819"/>
      <c r="E487" s="632">
        <v>0.47190605192953827</v>
      </c>
      <c r="F487" s="629"/>
      <c r="G487" s="629"/>
      <c r="H487" s="2819"/>
      <c r="I487" s="2819"/>
      <c r="J487" s="629"/>
      <c r="K487" s="629"/>
      <c r="L487" s="629"/>
      <c r="M487" s="2819"/>
      <c r="N487" s="2819"/>
      <c r="O487" s="614" t="s">
        <v>222</v>
      </c>
      <c r="P487" s="629"/>
      <c r="Q487" s="629"/>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819" t="s">
        <v>383</v>
      </c>
      <c r="D488" s="2819"/>
      <c r="E488" s="632">
        <v>2.3031538718865659E-2</v>
      </c>
      <c r="F488" s="629"/>
      <c r="G488" s="629"/>
      <c r="H488" s="2819"/>
      <c r="I488" s="2819"/>
      <c r="J488" s="629"/>
      <c r="K488" s="629"/>
      <c r="L488" s="629"/>
      <c r="M488" s="2819" t="s">
        <v>391</v>
      </c>
      <c r="N488" s="2819"/>
      <c r="O488" s="631">
        <v>1.4072686462958093E-2</v>
      </c>
      <c r="P488" s="629"/>
      <c r="Q488" s="629"/>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819" t="s">
        <v>400</v>
      </c>
      <c r="D489" s="2819"/>
      <c r="E489" s="632">
        <v>8.9373359769517116E-3</v>
      </c>
      <c r="F489" s="629"/>
      <c r="G489" s="629"/>
      <c r="H489" s="2819" t="s">
        <v>221</v>
      </c>
      <c r="I489" s="2819"/>
      <c r="J489" s="2819"/>
      <c r="K489" s="629"/>
      <c r="L489" s="629"/>
      <c r="M489" s="2819" t="s">
        <v>364</v>
      </c>
      <c r="N489" s="2819"/>
      <c r="O489" s="634">
        <v>0.59507516680195938</v>
      </c>
      <c r="P489" s="629"/>
      <c r="Q489" s="629"/>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819" t="s">
        <v>388</v>
      </c>
      <c r="D490" s="2819"/>
      <c r="E490" s="632">
        <v>3.6815170445553193E-2</v>
      </c>
      <c r="F490" s="629"/>
      <c r="G490" s="629"/>
      <c r="H490" s="2819"/>
      <c r="I490" s="2819"/>
      <c r="J490" s="615" t="s">
        <v>222</v>
      </c>
      <c r="K490" s="629"/>
      <c r="L490" s="629"/>
      <c r="M490" s="2819" t="s">
        <v>404</v>
      </c>
      <c r="N490" s="2819"/>
      <c r="O490" s="634">
        <v>8.0899143069770971E-4</v>
      </c>
      <c r="P490" s="629"/>
      <c r="Q490" s="629"/>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819" t="s">
        <v>427</v>
      </c>
      <c r="D491" s="2819"/>
      <c r="E491" s="632">
        <v>4.6142777825796989E-5</v>
      </c>
      <c r="F491" s="629"/>
      <c r="G491" s="629"/>
      <c r="H491" s="2819" t="s">
        <v>391</v>
      </c>
      <c r="I491" s="2819"/>
      <c r="J491" s="630">
        <v>2.2262288824814552E-2</v>
      </c>
      <c r="K491" s="629"/>
      <c r="L491" s="629"/>
      <c r="M491" s="2819" t="s">
        <v>401</v>
      </c>
      <c r="N491" s="2819"/>
      <c r="O491" s="634">
        <v>6.7935017706710222E-3</v>
      </c>
      <c r="P491" s="629"/>
      <c r="Q491" s="629"/>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819" t="s">
        <v>434</v>
      </c>
      <c r="D492" s="2819"/>
      <c r="E492" s="632">
        <v>1.1804933683312905E-5</v>
      </c>
      <c r="F492" s="629"/>
      <c r="G492" s="629"/>
      <c r="H492" s="2819" t="s">
        <v>364</v>
      </c>
      <c r="I492" s="2819"/>
      <c r="J492" s="633">
        <v>0.53104427053942826</v>
      </c>
      <c r="K492" s="629"/>
      <c r="L492" s="629"/>
      <c r="M492" s="2819" t="s">
        <v>378</v>
      </c>
      <c r="N492" s="2819"/>
      <c r="O492" s="634">
        <v>0.1050491925598183</v>
      </c>
      <c r="P492" s="629"/>
      <c r="Q492" s="629"/>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819" t="s">
        <v>410</v>
      </c>
      <c r="D493" s="2819"/>
      <c r="E493" s="632">
        <v>9.0122274328645487E-4</v>
      </c>
      <c r="F493" s="629"/>
      <c r="G493" s="629"/>
      <c r="H493" s="2819" t="s">
        <v>404</v>
      </c>
      <c r="I493" s="2819"/>
      <c r="J493" s="633">
        <v>3.5944167557957637E-3</v>
      </c>
      <c r="K493" s="629"/>
      <c r="L493" s="629"/>
      <c r="M493" s="2819" t="s">
        <v>366</v>
      </c>
      <c r="N493" s="2819"/>
      <c r="O493" s="634">
        <v>0.4870733669774529</v>
      </c>
      <c r="P493" s="629"/>
      <c r="Q493" s="629"/>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819" t="s">
        <v>375</v>
      </c>
      <c r="D494" s="2819"/>
      <c r="E494" s="632">
        <v>0.16649804292938</v>
      </c>
      <c r="F494" s="629"/>
      <c r="G494" s="629"/>
      <c r="H494" s="2819" t="s">
        <v>401</v>
      </c>
      <c r="I494" s="2819"/>
      <c r="J494" s="633">
        <v>6.7646149559001788E-3</v>
      </c>
      <c r="K494" s="629"/>
      <c r="L494" s="629"/>
      <c r="M494" s="2819" t="s">
        <v>399</v>
      </c>
      <c r="N494" s="2819"/>
      <c r="O494" s="634">
        <v>9.1907809673661498E-3</v>
      </c>
      <c r="P494" s="629"/>
      <c r="Q494" s="629"/>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819" t="s">
        <v>406</v>
      </c>
      <c r="D495" s="2819"/>
      <c r="E495" s="632">
        <v>2.2526238069078153E-3</v>
      </c>
      <c r="F495" s="629"/>
      <c r="G495" s="629"/>
      <c r="H495" s="2819" t="s">
        <v>378</v>
      </c>
      <c r="I495" s="2819"/>
      <c r="J495" s="633">
        <v>0.24825100343704953</v>
      </c>
      <c r="K495" s="629"/>
      <c r="L495" s="629"/>
      <c r="M495" s="2819" t="s">
        <v>420</v>
      </c>
      <c r="N495" s="2819"/>
      <c r="O495" s="634">
        <v>2.4217117818473529E-3</v>
      </c>
      <c r="P495" s="629"/>
      <c r="Q495" s="629"/>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819" t="s">
        <v>423</v>
      </c>
      <c r="D496" s="2819"/>
      <c r="E496" s="632">
        <v>1.439615014598728E-4</v>
      </c>
      <c r="F496" s="629"/>
      <c r="G496" s="629"/>
      <c r="H496" s="2819" t="s">
        <v>366</v>
      </c>
      <c r="I496" s="2819"/>
      <c r="J496" s="633">
        <v>0.11052594181856183</v>
      </c>
      <c r="K496" s="629"/>
      <c r="L496" s="629"/>
      <c r="M496" s="2819" t="s">
        <v>408</v>
      </c>
      <c r="N496" s="2819"/>
      <c r="O496" s="634">
        <v>1.1225307855801197E-4</v>
      </c>
      <c r="P496" s="629"/>
      <c r="Q496" s="629"/>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819" t="s">
        <v>416</v>
      </c>
      <c r="D497" s="2819"/>
      <c r="E497" s="632">
        <v>6.8822331257289179E-4</v>
      </c>
      <c r="F497" s="629"/>
      <c r="G497" s="629"/>
      <c r="H497" s="2819" t="s">
        <v>399</v>
      </c>
      <c r="I497" s="2819"/>
      <c r="J497" s="633">
        <v>7.7905580099564605E-3</v>
      </c>
      <c r="K497" s="629"/>
      <c r="L497" s="629"/>
      <c r="M497" s="2819" t="s">
        <v>385</v>
      </c>
      <c r="N497" s="2819"/>
      <c r="O497" s="634">
        <v>2.9550522883843654E-2</v>
      </c>
      <c r="P497" s="629"/>
      <c r="Q497" s="629"/>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819" t="s">
        <v>379</v>
      </c>
      <c r="D498" s="2819"/>
      <c r="E498" s="632">
        <v>1.2219055303693466E-2</v>
      </c>
      <c r="F498" s="629"/>
      <c r="G498" s="629"/>
      <c r="H498" s="2819" t="s">
        <v>420</v>
      </c>
      <c r="I498" s="2819"/>
      <c r="J498" s="633">
        <v>1.2317729832507089E-4</v>
      </c>
      <c r="K498" s="629"/>
      <c r="L498" s="629"/>
      <c r="M498" s="2819" t="s">
        <v>387</v>
      </c>
      <c r="N498" s="2819"/>
      <c r="O498" s="634">
        <v>2.6253890823722413E-5</v>
      </c>
      <c r="P498" s="629"/>
      <c r="Q498" s="629"/>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819" t="s">
        <v>418</v>
      </c>
      <c r="D499" s="2819"/>
      <c r="E499" s="632">
        <v>4.5167929016365962E-4</v>
      </c>
      <c r="F499" s="629"/>
      <c r="G499" s="629"/>
      <c r="H499" s="2819" t="s">
        <v>408</v>
      </c>
      <c r="I499" s="2819"/>
      <c r="J499" s="633">
        <v>4.6669882311478348E-3</v>
      </c>
      <c r="K499" s="629"/>
      <c r="L499" s="629"/>
      <c r="M499" s="2819" t="s">
        <v>380</v>
      </c>
      <c r="N499" s="2819"/>
      <c r="O499" s="634">
        <v>5.4839788158257192E-2</v>
      </c>
      <c r="P499" s="629"/>
      <c r="Q499" s="629"/>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819" t="s">
        <v>384</v>
      </c>
      <c r="D500" s="2819"/>
      <c r="E500" s="632">
        <v>5.180150750291377E-2</v>
      </c>
      <c r="F500" s="629"/>
      <c r="G500" s="629"/>
      <c r="H500" s="2819" t="s">
        <v>385</v>
      </c>
      <c r="I500" s="2819"/>
      <c r="J500" s="633">
        <v>2.7697636986423824E-3</v>
      </c>
      <c r="K500" s="629"/>
      <c r="L500" s="629"/>
      <c r="M500" s="2819" t="s">
        <v>421</v>
      </c>
      <c r="N500" s="2819"/>
      <c r="O500" s="634">
        <v>1.713813567412358E-4</v>
      </c>
      <c r="P500" s="629"/>
      <c r="Q500" s="629"/>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819" t="s">
        <v>389</v>
      </c>
      <c r="D501" s="2819"/>
      <c r="E501" s="632">
        <v>2.4525828334463921E-2</v>
      </c>
      <c r="F501" s="629"/>
      <c r="G501" s="629"/>
      <c r="H501" s="2819" t="s">
        <v>387</v>
      </c>
      <c r="I501" s="2819"/>
      <c r="J501" s="633">
        <v>3.3207222326014821E-2</v>
      </c>
      <c r="K501" s="629"/>
      <c r="L501" s="629"/>
      <c r="M501" s="2819" t="s">
        <v>373</v>
      </c>
      <c r="N501" s="2819"/>
      <c r="O501" s="634">
        <v>4.5137692858440524E-3</v>
      </c>
      <c r="P501" s="629"/>
      <c r="Q501" s="629"/>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819" t="s">
        <v>382</v>
      </c>
      <c r="D502" s="2819"/>
      <c r="E502" s="632">
        <v>7.9297532987644803E-2</v>
      </c>
      <c r="F502" s="629"/>
      <c r="G502" s="629"/>
      <c r="H502" s="2819" t="s">
        <v>380</v>
      </c>
      <c r="I502" s="2819"/>
      <c r="J502" s="633">
        <v>2.0061203028352462E-2</v>
      </c>
      <c r="K502" s="629"/>
      <c r="L502" s="629"/>
      <c r="M502" s="2819" t="s">
        <v>433</v>
      </c>
      <c r="N502" s="2819"/>
      <c r="O502" s="634">
        <v>2.426754922907613E-4</v>
      </c>
      <c r="P502" s="629"/>
      <c r="Q502" s="629"/>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819" t="s">
        <v>402</v>
      </c>
      <c r="D503" s="2819"/>
      <c r="E503" s="632">
        <v>6.2118874255775863E-3</v>
      </c>
      <c r="F503" s="629"/>
      <c r="G503" s="629"/>
      <c r="H503" s="2819" t="s">
        <v>421</v>
      </c>
      <c r="I503" s="2819"/>
      <c r="J503" s="633">
        <v>3.7164190920702654E-4</v>
      </c>
      <c r="K503" s="629"/>
      <c r="L503" s="629"/>
      <c r="M503" s="2819" t="s">
        <v>412</v>
      </c>
      <c r="N503" s="2819"/>
      <c r="O503" s="634">
        <v>2.6019923780730696E-4</v>
      </c>
      <c r="P503" s="629"/>
      <c r="Q503" s="629"/>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819" t="s">
        <v>419</v>
      </c>
      <c r="D504" s="2819"/>
      <c r="E504" s="632">
        <v>2.3951182475975651E-4</v>
      </c>
      <c r="F504" s="629"/>
      <c r="G504" s="629"/>
      <c r="H504" s="2819" t="s">
        <v>373</v>
      </c>
      <c r="I504" s="2819"/>
      <c r="J504" s="633">
        <v>0.30416704319448468</v>
      </c>
      <c r="K504" s="629"/>
      <c r="L504" s="629"/>
      <c r="M504" s="2819" t="s">
        <v>405</v>
      </c>
      <c r="N504" s="2819"/>
      <c r="O504" s="634">
        <v>1.2804099206986104E-3</v>
      </c>
      <c r="P504" s="629"/>
      <c r="Q504" s="629"/>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819" t="s">
        <v>390</v>
      </c>
      <c r="D505" s="2819"/>
      <c r="E505" s="632">
        <v>1.3869629373045735E-2</v>
      </c>
      <c r="F505" s="629"/>
      <c r="G505" s="629"/>
      <c r="H505" s="2819" t="s">
        <v>433</v>
      </c>
      <c r="I505" s="2819"/>
      <c r="J505" s="633">
        <v>1.5925347400377196E-4</v>
      </c>
      <c r="K505" s="629"/>
      <c r="L505" s="629"/>
      <c r="M505" s="2819" t="s">
        <v>368</v>
      </c>
      <c r="N505" s="2819"/>
      <c r="O505" s="634">
        <v>0.35407704454784139</v>
      </c>
      <c r="P505" s="629"/>
      <c r="Q505" s="629"/>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819" t="s">
        <v>365</v>
      </c>
      <c r="D506" s="2819"/>
      <c r="E506" s="632">
        <v>0.65225020008088597</v>
      </c>
      <c r="F506" s="629"/>
      <c r="G506" s="629"/>
      <c r="H506" s="2819" t="s">
        <v>412</v>
      </c>
      <c r="I506" s="2819"/>
      <c r="J506" s="633">
        <v>1.3193450593414251E-4</v>
      </c>
      <c r="K506" s="629"/>
      <c r="L506" s="629"/>
      <c r="M506" s="2819" t="s">
        <v>383</v>
      </c>
      <c r="N506" s="2819"/>
      <c r="O506" s="634">
        <v>4.4645335047285017E-2</v>
      </c>
      <c r="P506" s="629"/>
      <c r="Q506" s="629"/>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819" t="s">
        <v>403</v>
      </c>
      <c r="D507" s="2819"/>
      <c r="E507" s="632">
        <v>5.8864532835194334E-4</v>
      </c>
      <c r="F507" s="629"/>
      <c r="G507" s="629"/>
      <c r="H507" s="2819" t="s">
        <v>405</v>
      </c>
      <c r="I507" s="2819"/>
      <c r="J507" s="633">
        <v>5.3687254934889767E-3</v>
      </c>
      <c r="K507" s="629"/>
      <c r="L507" s="629"/>
      <c r="M507" s="2819" t="s">
        <v>400</v>
      </c>
      <c r="N507" s="2819"/>
      <c r="O507" s="634">
        <v>7.3865056483781374E-3</v>
      </c>
      <c r="P507" s="629"/>
      <c r="Q507" s="629"/>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819" t="s">
        <v>369</v>
      </c>
      <c r="D508" s="2819"/>
      <c r="E508" s="632">
        <v>4.2257750256412069E-2</v>
      </c>
      <c r="F508" s="629"/>
      <c r="G508" s="629"/>
      <c r="H508" s="2819" t="s">
        <v>368</v>
      </c>
      <c r="I508" s="2819"/>
      <c r="J508" s="633">
        <v>0.32397221711626545</v>
      </c>
      <c r="K508" s="629"/>
      <c r="L508" s="629"/>
      <c r="M508" s="2819" t="s">
        <v>388</v>
      </c>
      <c r="N508" s="2819"/>
      <c r="O508" s="634">
        <v>2.2398048835353214E-2</v>
      </c>
      <c r="P508" s="629"/>
      <c r="Q508" s="629"/>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819" t="s">
        <v>370</v>
      </c>
      <c r="D509" s="2819"/>
      <c r="E509" s="632">
        <v>0.44631151684534615</v>
      </c>
      <c r="F509" s="629"/>
      <c r="G509" s="629"/>
      <c r="H509" s="2819" t="s">
        <v>383</v>
      </c>
      <c r="I509" s="2819"/>
      <c r="J509" s="633">
        <v>1.2590872916390541E-2</v>
      </c>
      <c r="K509" s="629"/>
      <c r="L509" s="629"/>
      <c r="M509" s="2819" t="s">
        <v>434</v>
      </c>
      <c r="N509" s="2819"/>
      <c r="O509" s="634">
        <v>5.7314853948922063E-6</v>
      </c>
      <c r="P509" s="629"/>
      <c r="Q509" s="629"/>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819" t="s">
        <v>414</v>
      </c>
      <c r="D510" s="2819"/>
      <c r="E510" s="632">
        <v>7.5031578174075339E-4</v>
      </c>
      <c r="F510" s="629"/>
      <c r="G510" s="629"/>
      <c r="H510" s="2819" t="s">
        <v>400</v>
      </c>
      <c r="I510" s="2819"/>
      <c r="J510" s="633">
        <v>7.7477420711180925E-3</v>
      </c>
      <c r="K510" s="629"/>
      <c r="L510" s="629"/>
      <c r="M510" s="2819" t="s">
        <v>410</v>
      </c>
      <c r="N510" s="2819"/>
      <c r="O510" s="634">
        <v>4.9752984234864757E-4</v>
      </c>
      <c r="P510" s="629"/>
      <c r="Q510" s="629"/>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819" t="s">
        <v>425</v>
      </c>
      <c r="D511" s="2819"/>
      <c r="E511" s="632">
        <v>5.1070224542915434E-5</v>
      </c>
      <c r="F511" s="629"/>
      <c r="G511" s="629"/>
      <c r="H511" s="2819" t="s">
        <v>388</v>
      </c>
      <c r="I511" s="2819"/>
      <c r="J511" s="633">
        <v>1.6340529107390818E-2</v>
      </c>
      <c r="K511" s="629"/>
      <c r="L511" s="629"/>
      <c r="M511" s="2819" t="s">
        <v>375</v>
      </c>
      <c r="N511" s="2819"/>
      <c r="O511" s="634">
        <v>0.16676352222160234</v>
      </c>
      <c r="P511" s="629"/>
      <c r="Q511" s="629"/>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819" t="s">
        <v>431</v>
      </c>
      <c r="D512" s="2819"/>
      <c r="E512" s="632">
        <v>1.3401458266253647E-5</v>
      </c>
      <c r="F512" s="629"/>
      <c r="G512" s="629"/>
      <c r="H512" s="2819" t="s">
        <v>427</v>
      </c>
      <c r="I512" s="2819"/>
      <c r="J512" s="633">
        <v>1.0897739741876528E-5</v>
      </c>
      <c r="K512" s="629"/>
      <c r="L512" s="629"/>
      <c r="M512" s="2819" t="s">
        <v>406</v>
      </c>
      <c r="N512" s="2819"/>
      <c r="O512" s="634">
        <v>4.9893959304496806E-4</v>
      </c>
      <c r="P512" s="629"/>
      <c r="Q512" s="629"/>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819" t="s">
        <v>376</v>
      </c>
      <c r="D513" s="2819"/>
      <c r="E513" s="632">
        <v>0.2731664766519758</v>
      </c>
      <c r="F513" s="629"/>
      <c r="G513" s="629"/>
      <c r="H513" s="2819" t="s">
        <v>434</v>
      </c>
      <c r="I513" s="2819"/>
      <c r="J513" s="633">
        <v>2.6574177861120848E-7</v>
      </c>
      <c r="K513" s="629"/>
      <c r="L513" s="629"/>
      <c r="M513" s="2819" t="s">
        <v>416</v>
      </c>
      <c r="N513" s="2819"/>
      <c r="O513" s="634">
        <v>1.4578939572637453E-4</v>
      </c>
      <c r="P513" s="629"/>
      <c r="Q513" s="629"/>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819" t="s">
        <v>395</v>
      </c>
      <c r="D514" s="2819"/>
      <c r="E514" s="632">
        <v>1.1757608602466293E-2</v>
      </c>
      <c r="F514" s="629"/>
      <c r="G514" s="629"/>
      <c r="H514" s="2819" t="s">
        <v>410</v>
      </c>
      <c r="I514" s="2819"/>
      <c r="J514" s="633">
        <v>1.4209382919973346E-3</v>
      </c>
      <c r="K514" s="629"/>
      <c r="L514" s="629"/>
      <c r="M514" s="2819" t="s">
        <v>379</v>
      </c>
      <c r="N514" s="2819"/>
      <c r="O514" s="634">
        <v>0.13899968938061932</v>
      </c>
      <c r="P514" s="629"/>
      <c r="Q514" s="629"/>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819" t="s">
        <v>381</v>
      </c>
      <c r="D515" s="2819"/>
      <c r="E515" s="632">
        <v>0.10786249548982577</v>
      </c>
      <c r="F515" s="629"/>
      <c r="G515" s="629"/>
      <c r="H515" s="2819" t="s">
        <v>375</v>
      </c>
      <c r="I515" s="2819"/>
      <c r="J515" s="633">
        <v>9.0792090319810319E-3</v>
      </c>
      <c r="K515" s="629"/>
      <c r="L515" s="629"/>
      <c r="M515" s="2819" t="s">
        <v>418</v>
      </c>
      <c r="N515" s="2819"/>
      <c r="O515" s="634">
        <v>9.6326141700999671E-6</v>
      </c>
      <c r="P515" s="629"/>
      <c r="Q515" s="629"/>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819" t="s">
        <v>393</v>
      </c>
      <c r="D516" s="2819"/>
      <c r="E516" s="632">
        <v>1.8639684022438326E-2</v>
      </c>
      <c r="F516" s="629"/>
      <c r="G516" s="629"/>
      <c r="H516" s="2819" t="s">
        <v>406</v>
      </c>
      <c r="I516" s="2819"/>
      <c r="J516" s="633">
        <v>6.5787686662800791E-4</v>
      </c>
      <c r="K516" s="629"/>
      <c r="L516" s="629"/>
      <c r="M516" s="2819" t="s">
        <v>384</v>
      </c>
      <c r="N516" s="2819"/>
      <c r="O516" s="634">
        <v>7.4045047258677341E-3</v>
      </c>
      <c r="P516" s="629"/>
      <c r="Q516" s="629"/>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819" t="s">
        <v>377</v>
      </c>
      <c r="D517" s="2819"/>
      <c r="E517" s="632">
        <v>0.11226157467137923</v>
      </c>
      <c r="F517" s="629"/>
      <c r="G517" s="629"/>
      <c r="H517" s="2819" t="s">
        <v>423</v>
      </c>
      <c r="I517" s="2819"/>
      <c r="J517" s="633">
        <v>5.4441841188730408E-6</v>
      </c>
      <c r="K517" s="629"/>
      <c r="L517" s="629"/>
      <c r="M517" s="2819" t="s">
        <v>389</v>
      </c>
      <c r="N517" s="2819"/>
      <c r="O517" s="634">
        <v>7.9557563323197113E-3</v>
      </c>
      <c r="P517" s="629"/>
      <c r="Q517" s="629"/>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819" t="s">
        <v>430</v>
      </c>
      <c r="D518" s="2819"/>
      <c r="E518" s="632">
        <v>4.580023764208616E-5</v>
      </c>
      <c r="F518" s="629"/>
      <c r="G518" s="629"/>
      <c r="H518" s="2819" t="s">
        <v>416</v>
      </c>
      <c r="I518" s="2819"/>
      <c r="J518" s="633">
        <v>6.790461821337433E-4</v>
      </c>
      <c r="K518" s="629"/>
      <c r="L518" s="629"/>
      <c r="M518" s="2819" t="s">
        <v>382</v>
      </c>
      <c r="N518" s="2819"/>
      <c r="O518" s="634">
        <v>2.0310310090390329E-2</v>
      </c>
      <c r="P518" s="629"/>
      <c r="Q518" s="629"/>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819" t="s">
        <v>266</v>
      </c>
      <c r="D519" s="2819"/>
      <c r="E519" s="632">
        <v>0.5780744507614417</v>
      </c>
      <c r="F519" s="629"/>
      <c r="G519" s="629"/>
      <c r="H519" s="2819" t="s">
        <v>379</v>
      </c>
      <c r="I519" s="2819"/>
      <c r="J519" s="633">
        <v>0.13357787682856784</v>
      </c>
      <c r="K519" s="629"/>
      <c r="L519" s="629"/>
      <c r="M519" s="2819" t="s">
        <v>402</v>
      </c>
      <c r="N519" s="2819"/>
      <c r="O519" s="634">
        <v>5.4860564001339958E-3</v>
      </c>
      <c r="P519" s="629"/>
      <c r="Q519" s="629"/>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819" t="s">
        <v>272</v>
      </c>
      <c r="D520" s="2819"/>
      <c r="E520" s="632">
        <v>0.26326203147215588</v>
      </c>
      <c r="F520" s="629"/>
      <c r="G520" s="629"/>
      <c r="H520" s="2819" t="s">
        <v>418</v>
      </c>
      <c r="I520" s="2819"/>
      <c r="J520" s="633">
        <v>1.1693466188703045E-3</v>
      </c>
      <c r="K520" s="629"/>
      <c r="L520" s="629"/>
      <c r="M520" s="2819" t="s">
        <v>419</v>
      </c>
      <c r="N520" s="2819"/>
      <c r="O520" s="634">
        <v>5.3765279239498796E-4</v>
      </c>
      <c r="P520" s="629"/>
      <c r="Q520" s="629"/>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819" t="s">
        <v>263</v>
      </c>
      <c r="D521" s="2819"/>
      <c r="E521" s="632">
        <v>0.6481638022659939</v>
      </c>
      <c r="F521" s="629"/>
      <c r="G521" s="629"/>
      <c r="H521" s="2819" t="s">
        <v>384</v>
      </c>
      <c r="I521" s="2819"/>
      <c r="J521" s="633">
        <v>5.0452283967114882E-2</v>
      </c>
      <c r="K521" s="629"/>
      <c r="L521" s="629"/>
      <c r="M521" s="2819" t="s">
        <v>390</v>
      </c>
      <c r="N521" s="2819"/>
      <c r="O521" s="634">
        <v>2.1633619338924777E-2</v>
      </c>
      <c r="P521" s="629"/>
      <c r="Q521" s="629"/>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819" t="s">
        <v>264</v>
      </c>
      <c r="D522" s="2819"/>
      <c r="E522" s="632">
        <v>0.64735892288904351</v>
      </c>
      <c r="F522" s="629"/>
      <c r="G522" s="629"/>
      <c r="H522" s="2819" t="s">
        <v>389</v>
      </c>
      <c r="I522" s="2819"/>
      <c r="J522" s="633">
        <v>3.0034558724561879E-2</v>
      </c>
      <c r="K522" s="629"/>
      <c r="L522" s="629"/>
      <c r="M522" s="2819" t="s">
        <v>365</v>
      </c>
      <c r="N522" s="2819"/>
      <c r="O522" s="634">
        <v>0.48295672745161766</v>
      </c>
      <c r="P522" s="629"/>
      <c r="Q522" s="629"/>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819" t="s">
        <v>276</v>
      </c>
      <c r="D523" s="2819"/>
      <c r="E523" s="632">
        <v>9.19556622106436E-3</v>
      </c>
      <c r="F523" s="629"/>
      <c r="G523" s="629"/>
      <c r="H523" s="2819" t="s">
        <v>382</v>
      </c>
      <c r="I523" s="2819"/>
      <c r="J523" s="633">
        <v>9.9265721457660175E-2</v>
      </c>
      <c r="K523" s="629"/>
      <c r="L523" s="629"/>
      <c r="M523" s="2819" t="s">
        <v>403</v>
      </c>
      <c r="N523" s="2819"/>
      <c r="O523" s="634">
        <v>6.0502971492788112E-3</v>
      </c>
      <c r="P523" s="629"/>
      <c r="Q523" s="629"/>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819" t="s">
        <v>274</v>
      </c>
      <c r="D524" s="2819"/>
      <c r="E524" s="632">
        <v>1.0423755595500227E-2</v>
      </c>
      <c r="F524" s="629"/>
      <c r="G524" s="629"/>
      <c r="H524" s="2819" t="s">
        <v>402</v>
      </c>
      <c r="I524" s="2819"/>
      <c r="J524" s="633">
        <v>6.3556337240817766E-3</v>
      </c>
      <c r="K524" s="629"/>
      <c r="L524" s="629"/>
      <c r="M524" s="2819" t="s">
        <v>369</v>
      </c>
      <c r="N524" s="2819"/>
      <c r="O524" s="634">
        <v>1.0774619733430291E-2</v>
      </c>
      <c r="P524" s="629"/>
      <c r="Q524" s="629"/>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819" t="s">
        <v>271</v>
      </c>
      <c r="D525" s="2819"/>
      <c r="E525" s="632">
        <v>0.24307773646678482</v>
      </c>
      <c r="F525" s="629"/>
      <c r="G525" s="629"/>
      <c r="H525" s="2819" t="s">
        <v>419</v>
      </c>
      <c r="I525" s="2819"/>
      <c r="J525" s="633">
        <v>9.4110436848451038E-4</v>
      </c>
      <c r="K525" s="629"/>
      <c r="L525" s="629"/>
      <c r="M525" s="2819" t="s">
        <v>370</v>
      </c>
      <c r="N525" s="2819"/>
      <c r="O525" s="634">
        <v>0.31600841271777302</v>
      </c>
      <c r="P525" s="629"/>
      <c r="Q525" s="629"/>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819" t="s">
        <v>371</v>
      </c>
      <c r="D526" s="2819"/>
      <c r="E526" s="632">
        <v>0.44539136653428069</v>
      </c>
      <c r="F526" s="629"/>
      <c r="G526" s="629"/>
      <c r="H526" s="2819" t="s">
        <v>390</v>
      </c>
      <c r="I526" s="2819"/>
      <c r="J526" s="633">
        <v>3.8223845368384646E-3</v>
      </c>
      <c r="K526" s="629"/>
      <c r="L526" s="629"/>
      <c r="M526" s="2819" t="s">
        <v>414</v>
      </c>
      <c r="N526" s="2819"/>
      <c r="O526" s="634">
        <v>3.9711779402738732E-5</v>
      </c>
      <c r="P526" s="629"/>
      <c r="Q526" s="629"/>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819" t="s">
        <v>407</v>
      </c>
      <c r="D527" s="2819"/>
      <c r="E527" s="632">
        <v>1.4441547014951115E-4</v>
      </c>
      <c r="F527" s="629"/>
      <c r="G527" s="629"/>
      <c r="H527" s="2819" t="s">
        <v>365</v>
      </c>
      <c r="I527" s="2819"/>
      <c r="J527" s="633">
        <v>0.53791399841279197</v>
      </c>
      <c r="K527" s="629"/>
      <c r="L527" s="629"/>
      <c r="M527" s="2819" t="s">
        <v>425</v>
      </c>
      <c r="N527" s="2819"/>
      <c r="O527" s="634">
        <v>1.0732063336821235E-3</v>
      </c>
      <c r="P527" s="629"/>
      <c r="Q527" s="629"/>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819" t="s">
        <v>398</v>
      </c>
      <c r="D528" s="2819"/>
      <c r="E528" s="632">
        <v>5.1954852836268743E-3</v>
      </c>
      <c r="F528" s="629"/>
      <c r="G528" s="629"/>
      <c r="H528" s="2819" t="s">
        <v>403</v>
      </c>
      <c r="I528" s="2819"/>
      <c r="J528" s="633">
        <v>3.1561027142029507E-3</v>
      </c>
      <c r="K528" s="629"/>
      <c r="L528" s="629"/>
      <c r="M528" s="2819" t="s">
        <v>376</v>
      </c>
      <c r="N528" s="2819"/>
      <c r="O528" s="634">
        <v>9.9249050815975084E-2</v>
      </c>
      <c r="P528" s="629"/>
      <c r="Q528" s="629"/>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819" t="s">
        <v>372</v>
      </c>
      <c r="D529" s="2819"/>
      <c r="E529" s="632">
        <v>0.3072827227119227</v>
      </c>
      <c r="F529" s="629"/>
      <c r="G529" s="629"/>
      <c r="H529" s="2819" t="s">
        <v>369</v>
      </c>
      <c r="I529" s="2819"/>
      <c r="J529" s="633">
        <v>0.37277418048476868</v>
      </c>
      <c r="K529" s="629"/>
      <c r="L529" s="629"/>
      <c r="M529" s="2819" t="s">
        <v>395</v>
      </c>
      <c r="N529" s="2819"/>
      <c r="O529" s="634">
        <v>1.0715536112767004E-2</v>
      </c>
      <c r="P529" s="629"/>
      <c r="Q529" s="629"/>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819" t="s">
        <v>367</v>
      </c>
      <c r="D530" s="2819"/>
      <c r="E530" s="632">
        <v>0.53841046883610388</v>
      </c>
      <c r="F530" s="629"/>
      <c r="G530" s="629"/>
      <c r="H530" s="2819" t="s">
        <v>370</v>
      </c>
      <c r="I530" s="2819"/>
      <c r="J530" s="633">
        <v>0.12021316863916584</v>
      </c>
      <c r="K530" s="629"/>
      <c r="L530" s="629"/>
      <c r="M530" s="2819" t="s">
        <v>381</v>
      </c>
      <c r="N530" s="2819"/>
      <c r="O530" s="634">
        <v>2.8051922045815414E-2</v>
      </c>
      <c r="P530" s="629"/>
      <c r="Q530" s="629"/>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819" t="s">
        <v>374</v>
      </c>
      <c r="D531" s="2819"/>
      <c r="E531" s="635">
        <v>0.30560042658406456</v>
      </c>
      <c r="F531" s="629"/>
      <c r="G531" s="629"/>
      <c r="H531" s="2819" t="s">
        <v>414</v>
      </c>
      <c r="I531" s="2819"/>
      <c r="J531" s="633">
        <v>8.6312233823060967E-4</v>
      </c>
      <c r="K531" s="629"/>
      <c r="L531" s="629"/>
      <c r="M531" s="2819" t="s">
        <v>393</v>
      </c>
      <c r="N531" s="2819"/>
      <c r="O531" s="634">
        <v>3.2667260010602575E-3</v>
      </c>
      <c r="P531" s="629"/>
      <c r="Q531" s="629"/>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819"/>
      <c r="D532" s="2819"/>
      <c r="E532" s="629"/>
      <c r="F532" s="629"/>
      <c r="G532" s="629"/>
      <c r="H532" s="2819" t="s">
        <v>425</v>
      </c>
      <c r="I532" s="2819"/>
      <c r="J532" s="633">
        <v>9.169169846363844E-4</v>
      </c>
      <c r="K532" s="629"/>
      <c r="L532" s="629"/>
      <c r="M532" s="2819" t="s">
        <v>377</v>
      </c>
      <c r="N532" s="2819"/>
      <c r="O532" s="634">
        <v>2.4901389029340817E-2</v>
      </c>
      <c r="P532" s="629"/>
      <c r="Q532" s="629"/>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819"/>
      <c r="D533" s="2819"/>
      <c r="E533" s="629"/>
      <c r="F533" s="629"/>
      <c r="G533" s="629"/>
      <c r="H533" s="2819" t="s">
        <v>431</v>
      </c>
      <c r="I533" s="2819"/>
      <c r="J533" s="633">
        <v>1.6311234431096433E-5</v>
      </c>
      <c r="K533" s="629"/>
      <c r="L533" s="629"/>
      <c r="M533" s="2819" t="s">
        <v>430</v>
      </c>
      <c r="N533" s="2819"/>
      <c r="O533" s="634">
        <v>2.6982900820223178E-4</v>
      </c>
      <c r="P533" s="629"/>
      <c r="Q533" s="629"/>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819" t="s">
        <v>223</v>
      </c>
      <c r="D534" s="2819"/>
      <c r="E534" s="2819"/>
      <c r="F534" s="2819"/>
      <c r="G534" s="2819"/>
      <c r="H534" s="2819" t="s">
        <v>376</v>
      </c>
      <c r="I534" s="2819"/>
      <c r="J534" s="633">
        <v>0.24751531166551469</v>
      </c>
      <c r="K534" s="629"/>
      <c r="L534" s="629"/>
      <c r="M534" s="2819" t="s">
        <v>266</v>
      </c>
      <c r="N534" s="2819"/>
      <c r="O534" s="634">
        <v>0.37116490485735121</v>
      </c>
      <c r="P534" s="629"/>
      <c r="Q534" s="629"/>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819" t="s">
        <v>196</v>
      </c>
      <c r="D535" s="2819"/>
      <c r="E535" s="2826" t="s">
        <v>224</v>
      </c>
      <c r="F535" s="2827"/>
      <c r="G535" s="2828"/>
      <c r="H535" s="2819" t="s">
        <v>395</v>
      </c>
      <c r="I535" s="2819"/>
      <c r="J535" s="633">
        <v>1.4128148348429934E-3</v>
      </c>
      <c r="K535" s="629"/>
      <c r="L535" s="629"/>
      <c r="M535" s="2819" t="s">
        <v>272</v>
      </c>
      <c r="N535" s="2819"/>
      <c r="O535" s="634">
        <v>0.15080634558109496</v>
      </c>
      <c r="P535" s="629"/>
      <c r="Q535" s="629"/>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819"/>
      <c r="D536" s="2819"/>
      <c r="E536" s="616" t="s">
        <v>181</v>
      </c>
      <c r="F536" s="617" t="s">
        <v>225</v>
      </c>
      <c r="G536" s="618" t="s">
        <v>226</v>
      </c>
      <c r="H536" s="2819" t="s">
        <v>381</v>
      </c>
      <c r="I536" s="2819"/>
      <c r="J536" s="633">
        <v>5.5204099374584065E-3</v>
      </c>
      <c r="K536" s="629"/>
      <c r="L536" s="629"/>
      <c r="M536" s="2819" t="s">
        <v>263</v>
      </c>
      <c r="N536" s="2819"/>
      <c r="O536" s="634">
        <v>0.47879126408949374</v>
      </c>
      <c r="P536" s="629"/>
      <c r="Q536" s="629"/>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819" t="s">
        <v>197</v>
      </c>
      <c r="D537" s="2819"/>
      <c r="E537" s="638">
        <v>8.1852994202137026</v>
      </c>
      <c r="F537" s="639">
        <v>13.202095839054358</v>
      </c>
      <c r="G537" s="640">
        <v>13.202095839054358</v>
      </c>
      <c r="H537" s="2819" t="s">
        <v>393</v>
      </c>
      <c r="I537" s="2819"/>
      <c r="J537" s="633">
        <v>9.3371642025357748E-3</v>
      </c>
      <c r="K537" s="629"/>
      <c r="L537" s="629"/>
      <c r="M537" s="2819" t="s">
        <v>264</v>
      </c>
      <c r="N537" s="2819"/>
      <c r="O537" s="634">
        <v>0.47688161846533567</v>
      </c>
      <c r="P537" s="629"/>
      <c r="Q537" s="629"/>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819"/>
      <c r="D538" s="2819"/>
      <c r="E538" s="629"/>
      <c r="F538" s="629"/>
      <c r="G538" s="629"/>
      <c r="H538" s="2819" t="s">
        <v>377</v>
      </c>
      <c r="I538" s="2819"/>
      <c r="J538" s="633">
        <v>0.27503812721296805</v>
      </c>
      <c r="K538" s="629"/>
      <c r="L538" s="629"/>
      <c r="M538" s="2819" t="s">
        <v>276</v>
      </c>
      <c r="N538" s="2819"/>
      <c r="O538" s="634">
        <v>4.0366472179100953E-5</v>
      </c>
      <c r="P538" s="629"/>
      <c r="Q538" s="629"/>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819"/>
      <c r="D539" s="2819"/>
      <c r="E539" s="629"/>
      <c r="F539" s="629"/>
      <c r="G539" s="629"/>
      <c r="H539" s="2819" t="s">
        <v>430</v>
      </c>
      <c r="I539" s="2819"/>
      <c r="J539" s="633">
        <v>3.6931366053821921E-5</v>
      </c>
      <c r="K539" s="629"/>
      <c r="L539" s="629"/>
      <c r="M539" s="2819" t="s">
        <v>274</v>
      </c>
      <c r="N539" s="2819"/>
      <c r="O539" s="634">
        <v>4.7204632040866147E-2</v>
      </c>
      <c r="P539" s="629"/>
      <c r="Q539" s="629"/>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819" t="s">
        <v>227</v>
      </c>
      <c r="D540" s="2819"/>
      <c r="E540" s="2819"/>
      <c r="F540" s="629"/>
      <c r="G540" s="629"/>
      <c r="H540" s="2819" t="s">
        <v>266</v>
      </c>
      <c r="I540" s="2819"/>
      <c r="J540" s="633">
        <v>0.45338275263318789</v>
      </c>
      <c r="K540" s="629"/>
      <c r="L540" s="629"/>
      <c r="M540" s="2819" t="s">
        <v>271</v>
      </c>
      <c r="N540" s="2819"/>
      <c r="O540" s="634">
        <v>0.13698467728932603</v>
      </c>
      <c r="P540" s="629"/>
      <c r="Q540" s="629"/>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819"/>
      <c r="D541" s="2819"/>
      <c r="E541" s="619" t="s">
        <v>196</v>
      </c>
      <c r="F541" s="629"/>
      <c r="G541" s="629"/>
      <c r="H541" s="2819" t="s">
        <v>272</v>
      </c>
      <c r="I541" s="2819"/>
      <c r="J541" s="633">
        <v>0.23668147399360201</v>
      </c>
      <c r="K541" s="629"/>
      <c r="L541" s="629"/>
      <c r="M541" s="2819" t="s">
        <v>371</v>
      </c>
      <c r="N541" s="2819"/>
      <c r="O541" s="634">
        <v>0.25520233666641079</v>
      </c>
      <c r="P541" s="629"/>
      <c r="Q541" s="629"/>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819"/>
      <c r="D542" s="2819"/>
      <c r="E542" s="641" t="s">
        <v>197</v>
      </c>
      <c r="F542" s="629"/>
      <c r="G542" s="629"/>
      <c r="H542" s="2819" t="s">
        <v>263</v>
      </c>
      <c r="I542" s="2819"/>
      <c r="J542" s="633">
        <v>0.51806529983449257</v>
      </c>
      <c r="K542" s="629"/>
      <c r="L542" s="629"/>
      <c r="M542" s="2819" t="s">
        <v>407</v>
      </c>
      <c r="N542" s="2819"/>
      <c r="O542" s="634">
        <v>5.4430330650100057E-4</v>
      </c>
      <c r="P542" s="629"/>
      <c r="Q542" s="629"/>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819" t="s">
        <v>391</v>
      </c>
      <c r="D543" s="2819"/>
      <c r="E543" s="628">
        <v>-1.5125791259957446E-2</v>
      </c>
      <c r="F543" s="629"/>
      <c r="G543" s="629"/>
      <c r="H543" s="2819" t="s">
        <v>264</v>
      </c>
      <c r="I543" s="2819"/>
      <c r="J543" s="633">
        <v>0.59285347860044402</v>
      </c>
      <c r="K543" s="629"/>
      <c r="L543" s="629"/>
      <c r="M543" s="2819" t="s">
        <v>398</v>
      </c>
      <c r="N543" s="2819"/>
      <c r="O543" s="634">
        <v>9.2817335430060866E-3</v>
      </c>
      <c r="P543" s="629"/>
      <c r="Q543" s="629"/>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819" t="s">
        <v>364</v>
      </c>
      <c r="D544" s="2819"/>
      <c r="E544" s="632">
        <v>-0.1016976994021572</v>
      </c>
      <c r="F544" s="629"/>
      <c r="G544" s="629"/>
      <c r="H544" s="2819" t="s">
        <v>276</v>
      </c>
      <c r="I544" s="2819"/>
      <c r="J544" s="633">
        <v>3.1977999389896275E-2</v>
      </c>
      <c r="K544" s="629"/>
      <c r="L544" s="629"/>
      <c r="M544" s="2819" t="s">
        <v>372</v>
      </c>
      <c r="N544" s="2819"/>
      <c r="O544" s="634">
        <v>0.15247367175320267</v>
      </c>
      <c r="P544" s="629"/>
      <c r="Q544" s="629"/>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819" t="s">
        <v>404</v>
      </c>
      <c r="D545" s="2819"/>
      <c r="E545" s="632">
        <v>6.768286978966238E-3</v>
      </c>
      <c r="F545" s="629"/>
      <c r="G545" s="629"/>
      <c r="H545" s="2819" t="s">
        <v>274</v>
      </c>
      <c r="I545" s="2819"/>
      <c r="J545" s="633">
        <v>5.7702763908682436E-3</v>
      </c>
      <c r="K545" s="629"/>
      <c r="L545" s="629"/>
      <c r="M545" s="2819" t="s">
        <v>367</v>
      </c>
      <c r="N545" s="2819"/>
      <c r="O545" s="634">
        <v>0.34403933581875529</v>
      </c>
      <c r="P545" s="629"/>
      <c r="Q545" s="629"/>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819" t="s">
        <v>401</v>
      </c>
      <c r="D546" s="2819"/>
      <c r="E546" s="632">
        <v>1.1039304500018308E-2</v>
      </c>
      <c r="F546" s="629"/>
      <c r="G546" s="629"/>
      <c r="H546" s="2819" t="s">
        <v>271</v>
      </c>
      <c r="I546" s="2819"/>
      <c r="J546" s="633">
        <v>0.25186708402611507</v>
      </c>
      <c r="K546" s="629"/>
      <c r="L546" s="629"/>
      <c r="M546" s="2819" t="s">
        <v>374</v>
      </c>
      <c r="N546" s="2819"/>
      <c r="O546" s="634">
        <v>0.18875544279071696</v>
      </c>
      <c r="P546" s="629"/>
      <c r="Q546" s="629"/>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819" t="s">
        <v>378</v>
      </c>
      <c r="D547" s="2819"/>
      <c r="E547" s="632">
        <v>5.8868878488023538E-2</v>
      </c>
      <c r="F547" s="629"/>
      <c r="G547" s="629"/>
      <c r="H547" s="2819" t="s">
        <v>371</v>
      </c>
      <c r="I547" s="2819"/>
      <c r="J547" s="633">
        <v>0.3263172831476549</v>
      </c>
      <c r="K547" s="629"/>
      <c r="L547" s="629"/>
      <c r="M547" s="2819" t="s">
        <v>394</v>
      </c>
      <c r="N547" s="2819"/>
      <c r="O547" s="634">
        <v>2.788034242485549E-3</v>
      </c>
      <c r="P547" s="629"/>
      <c r="Q547" s="629"/>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819" t="s">
        <v>366</v>
      </c>
      <c r="D548" s="2819"/>
      <c r="E548" s="632">
        <v>7.0855775138980864E-2</v>
      </c>
      <c r="F548" s="629"/>
      <c r="G548" s="629"/>
      <c r="H548" s="2819" t="s">
        <v>407</v>
      </c>
      <c r="I548" s="2819"/>
      <c r="J548" s="633">
        <v>5.3166505118454957E-3</v>
      </c>
      <c r="K548" s="629"/>
      <c r="L548" s="629"/>
      <c r="M548" s="2819" t="s">
        <v>397</v>
      </c>
      <c r="N548" s="2819"/>
      <c r="O548" s="634">
        <v>5.352485874687566E-3</v>
      </c>
      <c r="P548" s="629"/>
      <c r="Q548" s="629"/>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819" t="s">
        <v>399</v>
      </c>
      <c r="D549" s="2819"/>
      <c r="E549" s="632">
        <v>1.0650661151674708E-2</v>
      </c>
      <c r="F549" s="629"/>
      <c r="G549" s="629"/>
      <c r="H549" s="2819" t="s">
        <v>398</v>
      </c>
      <c r="I549" s="2819"/>
      <c r="J549" s="633">
        <v>6.1649362330595649E-3</v>
      </c>
      <c r="K549" s="629"/>
      <c r="L549" s="629"/>
      <c r="M549" s="2819" t="s">
        <v>386</v>
      </c>
      <c r="N549" s="2819"/>
      <c r="O549" s="634">
        <v>1.3868553274312722E-2</v>
      </c>
      <c r="P549" s="629"/>
      <c r="Q549" s="629"/>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819" t="s">
        <v>420</v>
      </c>
      <c r="D550" s="2819"/>
      <c r="E550" s="632">
        <v>1.3973443093531158E-4</v>
      </c>
      <c r="F550" s="629"/>
      <c r="G550" s="629"/>
      <c r="H550" s="2819" t="s">
        <v>372</v>
      </c>
      <c r="I550" s="2819"/>
      <c r="J550" s="633">
        <v>0.30990134701052358</v>
      </c>
      <c r="K550" s="629"/>
      <c r="L550" s="629"/>
      <c r="M550" s="2819" t="s">
        <v>422</v>
      </c>
      <c r="N550" s="2819"/>
      <c r="O550" s="634">
        <v>1.0836598470050863E-3</v>
      </c>
      <c r="P550" s="629"/>
      <c r="Q550" s="629"/>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819" t="s">
        <v>408</v>
      </c>
      <c r="D551" s="2819"/>
      <c r="E551" s="632">
        <v>-4.3381157345133807E-3</v>
      </c>
      <c r="F551" s="629"/>
      <c r="G551" s="629"/>
      <c r="H551" s="2819" t="s">
        <v>367</v>
      </c>
      <c r="I551" s="2819"/>
      <c r="J551" s="633">
        <v>0.44191944149250478</v>
      </c>
      <c r="K551" s="629"/>
      <c r="L551" s="629"/>
      <c r="M551" s="2819" t="s">
        <v>429</v>
      </c>
      <c r="N551" s="2819"/>
      <c r="O551" s="634">
        <v>6.2936739053654465E-4</v>
      </c>
      <c r="P551" s="629"/>
      <c r="Q551" s="629"/>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819" t="s">
        <v>385</v>
      </c>
      <c r="D552" s="2819"/>
      <c r="E552" s="632">
        <v>-2.1797417494413419E-2</v>
      </c>
      <c r="F552" s="629"/>
      <c r="G552" s="629"/>
      <c r="H552" s="2819" t="s">
        <v>374</v>
      </c>
      <c r="I552" s="2819"/>
      <c r="J552" s="633">
        <v>0.28476362750209283</v>
      </c>
      <c r="K552" s="629"/>
      <c r="L552" s="629"/>
      <c r="M552" s="2819" t="s">
        <v>415</v>
      </c>
      <c r="N552" s="2819"/>
      <c r="O552" s="634">
        <v>4.1551566632756758E-3</v>
      </c>
      <c r="P552" s="629"/>
      <c r="Q552" s="629"/>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819" t="s">
        <v>387</v>
      </c>
      <c r="D553" s="2819"/>
      <c r="E553" s="632">
        <v>-1.6507906829013253E-2</v>
      </c>
      <c r="F553" s="629"/>
      <c r="G553" s="629"/>
      <c r="H553" s="2819" t="s">
        <v>394</v>
      </c>
      <c r="I553" s="2819"/>
      <c r="J553" s="633">
        <v>1.8623182020940765E-2</v>
      </c>
      <c r="K553" s="629"/>
      <c r="L553" s="629"/>
      <c r="M553" s="2819" t="s">
        <v>413</v>
      </c>
      <c r="N553" s="2819"/>
      <c r="O553" s="634">
        <v>4.1705498876987036E-3</v>
      </c>
      <c r="P553" s="629"/>
      <c r="Q553" s="629"/>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819" t="s">
        <v>380</v>
      </c>
      <c r="D554" s="2819"/>
      <c r="E554" s="632">
        <v>-3.5684896439923099E-2</v>
      </c>
      <c r="F554" s="629"/>
      <c r="G554" s="629"/>
      <c r="H554" s="2819" t="s">
        <v>397</v>
      </c>
      <c r="I554" s="2819"/>
      <c r="J554" s="633">
        <v>8.3870882370842177E-3</v>
      </c>
      <c r="K554" s="629"/>
      <c r="L554" s="629"/>
      <c r="M554" s="2819" t="s">
        <v>437</v>
      </c>
      <c r="N554" s="2819"/>
      <c r="O554" s="634">
        <v>2.6646582822268356E-6</v>
      </c>
      <c r="P554" s="629"/>
      <c r="Q554" s="629"/>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819" t="s">
        <v>421</v>
      </c>
      <c r="D555" s="2819"/>
      <c r="E555" s="632">
        <v>-1.6877518182784748E-3</v>
      </c>
      <c r="F555" s="629"/>
      <c r="G555" s="629"/>
      <c r="H555" s="2819" t="s">
        <v>386</v>
      </c>
      <c r="I555" s="2819"/>
      <c r="J555" s="633">
        <v>3.8761032139107768E-2</v>
      </c>
      <c r="K555" s="629"/>
      <c r="L555" s="629"/>
      <c r="M555" s="2819" t="s">
        <v>409</v>
      </c>
      <c r="N555" s="2819"/>
      <c r="O555" s="634">
        <v>4.5017158996310579E-3</v>
      </c>
      <c r="P555" s="629"/>
      <c r="Q555" s="629"/>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819" t="s">
        <v>373</v>
      </c>
      <c r="D556" s="2819"/>
      <c r="E556" s="632">
        <v>-5.2465341774638019E-2</v>
      </c>
      <c r="F556" s="629"/>
      <c r="G556" s="629"/>
      <c r="H556" s="2819" t="s">
        <v>422</v>
      </c>
      <c r="I556" s="2819"/>
      <c r="J556" s="633">
        <v>5.5040804553974597E-4</v>
      </c>
      <c r="K556" s="629"/>
      <c r="L556" s="629"/>
      <c r="M556" s="2819" t="s">
        <v>438</v>
      </c>
      <c r="N556" s="2819"/>
      <c r="O556" s="634">
        <v>3.1095619868699223E-5</v>
      </c>
      <c r="P556" s="629"/>
      <c r="Q556" s="629"/>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819" t="s">
        <v>433</v>
      </c>
      <c r="D557" s="2819"/>
      <c r="E557" s="632">
        <v>4.2345430608851443E-4</v>
      </c>
      <c r="F557" s="629"/>
      <c r="G557" s="629"/>
      <c r="H557" s="2819" t="s">
        <v>429</v>
      </c>
      <c r="I557" s="2819"/>
      <c r="J557" s="633">
        <v>3.2220745525357884E-4</v>
      </c>
      <c r="K557" s="629"/>
      <c r="L557" s="629"/>
      <c r="M557" s="2819" t="s">
        <v>426</v>
      </c>
      <c r="N557" s="2819"/>
      <c r="O557" s="634">
        <v>8.7660522876284116E-4</v>
      </c>
      <c r="P557" s="629"/>
      <c r="Q557" s="629"/>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819" t="s">
        <v>412</v>
      </c>
      <c r="D558" s="2819"/>
      <c r="E558" s="632">
        <v>-3.5395754365643178E-3</v>
      </c>
      <c r="F558" s="629"/>
      <c r="G558" s="629"/>
      <c r="H558" s="2819" t="s">
        <v>415</v>
      </c>
      <c r="I558" s="2819"/>
      <c r="J558" s="633">
        <v>1.6351919777022066E-5</v>
      </c>
      <c r="K558" s="629"/>
      <c r="L558" s="629"/>
      <c r="M558" s="2819" t="s">
        <v>432</v>
      </c>
      <c r="N558" s="2819"/>
      <c r="O558" s="634">
        <v>1.2582721336022111E-4</v>
      </c>
      <c r="P558" s="629"/>
      <c r="Q558" s="629"/>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819" t="s">
        <v>405</v>
      </c>
      <c r="D559" s="2819"/>
      <c r="E559" s="632">
        <v>-1.3424983591478043E-3</v>
      </c>
      <c r="F559" s="629"/>
      <c r="G559" s="629"/>
      <c r="H559" s="2819" t="s">
        <v>413</v>
      </c>
      <c r="I559" s="2819"/>
      <c r="J559" s="633">
        <v>1.6594176424111224E-3</v>
      </c>
      <c r="K559" s="629"/>
      <c r="L559" s="629"/>
      <c r="M559" s="2819" t="s">
        <v>392</v>
      </c>
      <c r="N559" s="2819"/>
      <c r="O559" s="634">
        <v>1.9026289534892802E-2</v>
      </c>
      <c r="P559" s="629"/>
      <c r="Q559" s="629"/>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819" t="s">
        <v>368</v>
      </c>
      <c r="D560" s="2819"/>
      <c r="E560" s="632">
        <v>8.3925358068382097E-2</v>
      </c>
      <c r="F560" s="629"/>
      <c r="G560" s="629"/>
      <c r="H560" s="2819" t="s">
        <v>437</v>
      </c>
      <c r="I560" s="2819"/>
      <c r="J560" s="633">
        <v>5.3652448203219425E-4</v>
      </c>
      <c r="K560" s="629"/>
      <c r="L560" s="629"/>
      <c r="M560" s="2819" t="s">
        <v>436</v>
      </c>
      <c r="N560" s="2819"/>
      <c r="O560" s="634">
        <v>2.2416501354057141E-4</v>
      </c>
      <c r="P560" s="629"/>
      <c r="Q560" s="629"/>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819" t="s">
        <v>383</v>
      </c>
      <c r="D561" s="2819"/>
      <c r="E561" s="632">
        <v>1.8540733276282785E-2</v>
      </c>
      <c r="F561" s="629"/>
      <c r="G561" s="629"/>
      <c r="H561" s="2819" t="s">
        <v>409</v>
      </c>
      <c r="I561" s="2819"/>
      <c r="J561" s="633">
        <v>2.4606291156097158E-4</v>
      </c>
      <c r="K561" s="629"/>
      <c r="L561" s="629"/>
      <c r="M561" s="2819" t="s">
        <v>435</v>
      </c>
      <c r="N561" s="2819"/>
      <c r="O561" s="634">
        <v>5.0755976650680702E-5</v>
      </c>
      <c r="P561" s="629"/>
      <c r="Q561" s="629"/>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819" t="s">
        <v>400</v>
      </c>
      <c r="D562" s="2819"/>
      <c r="E562" s="632">
        <v>1.1549667233156114E-2</v>
      </c>
      <c r="F562" s="629"/>
      <c r="G562" s="629"/>
      <c r="H562" s="2819" t="s">
        <v>438</v>
      </c>
      <c r="I562" s="2819"/>
      <c r="J562" s="633">
        <v>1.5662488376351773E-5</v>
      </c>
      <c r="K562" s="629"/>
      <c r="L562" s="629"/>
      <c r="M562" s="2819" t="s">
        <v>396</v>
      </c>
      <c r="N562" s="2819"/>
      <c r="O562" s="634">
        <v>1.0269941176727974E-2</v>
      </c>
      <c r="P562" s="629"/>
      <c r="Q562" s="629"/>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819" t="s">
        <v>388</v>
      </c>
      <c r="D563" s="2819"/>
      <c r="E563" s="632">
        <v>2.344114585368938E-2</v>
      </c>
      <c r="F563" s="629"/>
      <c r="G563" s="629"/>
      <c r="H563" s="2819" t="s">
        <v>426</v>
      </c>
      <c r="I563" s="2819"/>
      <c r="J563" s="633">
        <v>9.1196818700266325E-5</v>
      </c>
      <c r="K563" s="629"/>
      <c r="L563" s="629"/>
      <c r="M563" s="2819" t="s">
        <v>411</v>
      </c>
      <c r="N563" s="2819"/>
      <c r="O563" s="634">
        <v>4.388283881680514E-3</v>
      </c>
      <c r="P563" s="629"/>
      <c r="Q563" s="629"/>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819" t="s">
        <v>427</v>
      </c>
      <c r="D564" s="2819"/>
      <c r="E564" s="632">
        <v>8.2988381981000429E-4</v>
      </c>
      <c r="F564" s="629"/>
      <c r="G564" s="629"/>
      <c r="H564" s="2819" t="s">
        <v>432</v>
      </c>
      <c r="I564" s="2819"/>
      <c r="J564" s="633">
        <v>8.4443680123743908E-4</v>
      </c>
      <c r="K564" s="629"/>
      <c r="L564" s="629"/>
      <c r="M564" s="2819" t="s">
        <v>417</v>
      </c>
      <c r="N564" s="2819"/>
      <c r="O564" s="634">
        <v>3.8767556261469511E-3</v>
      </c>
      <c r="P564" s="629"/>
      <c r="Q564" s="629"/>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819" t="s">
        <v>434</v>
      </c>
      <c r="D565" s="2819"/>
      <c r="E565" s="632">
        <v>-4.1975628274525215E-4</v>
      </c>
      <c r="F565" s="629"/>
      <c r="G565" s="629"/>
      <c r="H565" s="2819" t="s">
        <v>392</v>
      </c>
      <c r="I565" s="2819"/>
      <c r="J565" s="633">
        <v>7.3028168020735328E-4</v>
      </c>
      <c r="K565" s="629"/>
      <c r="L565" s="629"/>
      <c r="M565" s="2819" t="s">
        <v>439</v>
      </c>
      <c r="N565" s="2819"/>
      <c r="O565" s="634">
        <v>7.4888432288363356E-6</v>
      </c>
      <c r="P565" s="629"/>
      <c r="Q565" s="629"/>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819" t="s">
        <v>410</v>
      </c>
      <c r="D566" s="2819"/>
      <c r="E566" s="632">
        <v>-3.6675960886136893E-3</v>
      </c>
      <c r="F566" s="629"/>
      <c r="G566" s="629"/>
      <c r="H566" s="2819" t="s">
        <v>436</v>
      </c>
      <c r="I566" s="2819"/>
      <c r="J566" s="633">
        <v>1.8932696226152624E-6</v>
      </c>
      <c r="K566" s="629"/>
      <c r="L566" s="629"/>
      <c r="M566" s="2819" t="s">
        <v>424</v>
      </c>
      <c r="N566" s="2819"/>
      <c r="O566" s="634">
        <v>7.8439116998359137E-6</v>
      </c>
      <c r="P566" s="629"/>
      <c r="Q566" s="629"/>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819" t="s">
        <v>375</v>
      </c>
      <c r="D567" s="2819"/>
      <c r="E567" s="632">
        <v>-4.9850554780658557E-2</v>
      </c>
      <c r="F567" s="629"/>
      <c r="G567" s="629"/>
      <c r="H567" s="2819" t="s">
        <v>435</v>
      </c>
      <c r="I567" s="2819"/>
      <c r="J567" s="633">
        <v>5.4300100071638603E-4</v>
      </c>
      <c r="K567" s="629"/>
      <c r="L567" s="629"/>
      <c r="M567" s="2819" t="s">
        <v>428</v>
      </c>
      <c r="N567" s="2819"/>
      <c r="O567" s="636">
        <v>6.8157649312552381E-6</v>
      </c>
      <c r="P567" s="629"/>
      <c r="Q567" s="629"/>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819" t="s">
        <v>406</v>
      </c>
      <c r="D568" s="2819"/>
      <c r="E568" s="632">
        <v>-5.7984212624140564E-3</v>
      </c>
      <c r="F568" s="629"/>
      <c r="G568" s="629"/>
      <c r="H568" s="2819" t="s">
        <v>396</v>
      </c>
      <c r="I568" s="2819"/>
      <c r="J568" s="633">
        <v>1.0205936005158543E-3</v>
      </c>
      <c r="K568" s="629"/>
      <c r="L568" s="629"/>
      <c r="M568" s="2819"/>
      <c r="N568" s="2819"/>
      <c r="O568" s="629"/>
      <c r="P568" s="629"/>
      <c r="Q568" s="629"/>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819" t="s">
        <v>423</v>
      </c>
      <c r="D569" s="2819"/>
      <c r="E569" s="632">
        <v>1.4658469007623625E-3</v>
      </c>
      <c r="F569" s="629"/>
      <c r="G569" s="629"/>
      <c r="H569" s="2819" t="s">
        <v>411</v>
      </c>
      <c r="I569" s="2819"/>
      <c r="J569" s="633">
        <v>6.4380587486968625E-4</v>
      </c>
      <c r="K569" s="629"/>
      <c r="L569" s="629"/>
      <c r="M569" s="2819"/>
      <c r="N569" s="2819"/>
      <c r="O569" s="629"/>
      <c r="P569" s="629"/>
      <c r="Q569" s="629"/>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819" t="s">
        <v>416</v>
      </c>
      <c r="D570" s="2819"/>
      <c r="E570" s="632">
        <v>-3.2050153893047315E-3</v>
      </c>
      <c r="F570" s="629"/>
      <c r="G570" s="629"/>
      <c r="H570" s="2819" t="s">
        <v>417</v>
      </c>
      <c r="I570" s="2819"/>
      <c r="J570" s="633">
        <v>2.5002714989803582E-4</v>
      </c>
      <c r="K570" s="629"/>
      <c r="L570" s="629"/>
      <c r="M570" s="2819" t="s">
        <v>223</v>
      </c>
      <c r="N570" s="2819"/>
      <c r="O570" s="2819"/>
      <c r="P570" s="2819"/>
      <c r="Q570" s="2819"/>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819" t="s">
        <v>379</v>
      </c>
      <c r="D571" s="2819"/>
      <c r="E571" s="632">
        <v>1.3504678344404613E-2</v>
      </c>
      <c r="F571" s="629"/>
      <c r="G571" s="629"/>
      <c r="H571" s="2819" t="s">
        <v>439</v>
      </c>
      <c r="I571" s="2819"/>
      <c r="J571" s="633">
        <v>3.7002508690218613E-5</v>
      </c>
      <c r="K571" s="629"/>
      <c r="L571" s="629"/>
      <c r="M571" s="2819" t="s">
        <v>196</v>
      </c>
      <c r="N571" s="2819"/>
      <c r="O571" s="2820" t="s">
        <v>224</v>
      </c>
      <c r="P571" s="2821"/>
      <c r="Q571" s="2822"/>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819" t="s">
        <v>418</v>
      </c>
      <c r="D572" s="2819"/>
      <c r="E572" s="632">
        <v>2.5964533165038425E-3</v>
      </c>
      <c r="F572" s="629"/>
      <c r="G572" s="629"/>
      <c r="H572" s="2819" t="s">
        <v>424</v>
      </c>
      <c r="I572" s="2819"/>
      <c r="J572" s="633">
        <v>1.0061247019315983E-3</v>
      </c>
      <c r="K572" s="629"/>
      <c r="L572" s="629"/>
      <c r="M572" s="2819"/>
      <c r="N572" s="2819"/>
      <c r="O572" s="620" t="s">
        <v>181</v>
      </c>
      <c r="P572" s="621" t="s">
        <v>225</v>
      </c>
      <c r="Q572" s="622" t="s">
        <v>226</v>
      </c>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819" t="s">
        <v>384</v>
      </c>
      <c r="D573" s="2819"/>
      <c r="E573" s="632">
        <v>2.7805879005774081E-2</v>
      </c>
      <c r="F573" s="629"/>
      <c r="G573" s="629"/>
      <c r="H573" s="2819" t="s">
        <v>428</v>
      </c>
      <c r="I573" s="2819"/>
      <c r="J573" s="637">
        <v>8.8294501266061528E-4</v>
      </c>
      <c r="K573" s="629"/>
      <c r="L573" s="629"/>
      <c r="M573" s="2819" t="s">
        <v>197</v>
      </c>
      <c r="N573" s="2819"/>
      <c r="O573" s="642">
        <v>5.7812104367314232</v>
      </c>
      <c r="P573" s="643">
        <v>7.2265130459142792</v>
      </c>
      <c r="Q573" s="644">
        <v>7.2265130459142792</v>
      </c>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819" t="s">
        <v>389</v>
      </c>
      <c r="D574" s="2819"/>
      <c r="E574" s="632">
        <v>1.9132744477617078E-2</v>
      </c>
      <c r="F574" s="629"/>
      <c r="G574" s="629"/>
      <c r="H574" s="2819"/>
      <c r="I574" s="2819"/>
      <c r="J574" s="629"/>
      <c r="K574" s="629"/>
      <c r="L574" s="629"/>
      <c r="M574" s="2819"/>
      <c r="N574" s="2819"/>
      <c r="O574" s="629"/>
      <c r="P574" s="629"/>
      <c r="Q574" s="629"/>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819" t="s">
        <v>382</v>
      </c>
      <c r="D575" s="2819"/>
      <c r="E575" s="632">
        <v>3.4402916986546052E-2</v>
      </c>
      <c r="F575" s="629"/>
      <c r="G575" s="629"/>
      <c r="H575" s="2819"/>
      <c r="I575" s="2819"/>
      <c r="J575" s="629"/>
      <c r="K575" s="629"/>
      <c r="L575" s="629"/>
      <c r="M575" s="2819"/>
      <c r="N575" s="2819"/>
      <c r="O575" s="629"/>
      <c r="P575" s="629"/>
      <c r="Q575" s="629"/>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819" t="s">
        <v>402</v>
      </c>
      <c r="D576" s="2819"/>
      <c r="E576" s="632">
        <v>9.62891200113823E-3</v>
      </c>
      <c r="F576" s="629"/>
      <c r="G576" s="629"/>
      <c r="H576" s="2819" t="s">
        <v>223</v>
      </c>
      <c r="I576" s="2819"/>
      <c r="J576" s="2819"/>
      <c r="K576" s="2819"/>
      <c r="L576" s="2819"/>
      <c r="M576" s="2819" t="s">
        <v>227</v>
      </c>
      <c r="N576" s="2819"/>
      <c r="O576" s="2819"/>
      <c r="P576" s="629"/>
      <c r="Q576" s="629"/>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819" t="s">
        <v>419</v>
      </c>
      <c r="D577" s="2819"/>
      <c r="E577" s="632">
        <v>1.8907273615739286E-3</v>
      </c>
      <c r="F577" s="629"/>
      <c r="G577" s="629"/>
      <c r="H577" s="2819" t="s">
        <v>196</v>
      </c>
      <c r="I577" s="2819"/>
      <c r="J577" s="2823" t="s">
        <v>224</v>
      </c>
      <c r="K577" s="2824"/>
      <c r="L577" s="2825"/>
      <c r="M577" s="2819"/>
      <c r="N577" s="2819"/>
      <c r="O577" s="623" t="s">
        <v>196</v>
      </c>
      <c r="P577" s="629"/>
      <c r="Q577" s="629"/>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819" t="s">
        <v>390</v>
      </c>
      <c r="D578" s="2819"/>
      <c r="E578" s="632">
        <v>1.4387914796960095E-2</v>
      </c>
      <c r="F578" s="629"/>
      <c r="G578" s="629"/>
      <c r="H578" s="2819"/>
      <c r="I578" s="2819"/>
      <c r="J578" s="624" t="s">
        <v>181</v>
      </c>
      <c r="K578" s="625" t="s">
        <v>225</v>
      </c>
      <c r="L578" s="626" t="s">
        <v>226</v>
      </c>
      <c r="M578" s="2819"/>
      <c r="N578" s="2819"/>
      <c r="O578" s="645" t="s">
        <v>197</v>
      </c>
      <c r="P578" s="629"/>
      <c r="Q578" s="629"/>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819" t="s">
        <v>365</v>
      </c>
      <c r="D579" s="2819"/>
      <c r="E579" s="632">
        <v>9.8667140020072694E-2</v>
      </c>
      <c r="F579" s="629"/>
      <c r="G579" s="629"/>
      <c r="H579" s="2819" t="s">
        <v>197</v>
      </c>
      <c r="I579" s="2819"/>
      <c r="J579" s="646">
        <v>7.1142494535318548</v>
      </c>
      <c r="K579" s="647">
        <v>8.5713848837733178</v>
      </c>
      <c r="L579" s="648">
        <v>8.5713848837733178</v>
      </c>
      <c r="M579" s="2819" t="s">
        <v>391</v>
      </c>
      <c r="N579" s="2819"/>
      <c r="O579" s="631">
        <v>-2.0519639559650062E-2</v>
      </c>
      <c r="P579" s="629"/>
      <c r="Q579" s="629"/>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819" t="s">
        <v>403</v>
      </c>
      <c r="D580" s="2819"/>
      <c r="E580" s="632">
        <v>2.9640961017810673E-3</v>
      </c>
      <c r="F580" s="629"/>
      <c r="G580" s="629"/>
      <c r="H580" s="2819"/>
      <c r="I580" s="2819"/>
      <c r="J580" s="629"/>
      <c r="K580" s="629"/>
      <c r="L580" s="629"/>
      <c r="M580" s="2819" t="s">
        <v>364</v>
      </c>
      <c r="N580" s="2819"/>
      <c r="O580" s="634">
        <v>-0.13343419364014955</v>
      </c>
      <c r="P580" s="629"/>
      <c r="Q580" s="629"/>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819" t="s">
        <v>369</v>
      </c>
      <c r="D581" s="2819"/>
      <c r="E581" s="632">
        <v>-2.5114157608263542E-2</v>
      </c>
      <c r="F581" s="629"/>
      <c r="G581" s="629"/>
      <c r="H581" s="2819"/>
      <c r="I581" s="2819"/>
      <c r="J581" s="629"/>
      <c r="K581" s="629"/>
      <c r="L581" s="629"/>
      <c r="M581" s="2819" t="s">
        <v>404</v>
      </c>
      <c r="N581" s="2819"/>
      <c r="O581" s="634">
        <v>4.9198649620555467E-3</v>
      </c>
      <c r="P581" s="629"/>
      <c r="Q581" s="629"/>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819" t="s">
        <v>370</v>
      </c>
      <c r="D582" s="2819"/>
      <c r="E582" s="632">
        <v>-8.1617723324741487E-2</v>
      </c>
      <c r="F582" s="629"/>
      <c r="G582" s="629"/>
      <c r="H582" s="2819" t="s">
        <v>227</v>
      </c>
      <c r="I582" s="2819"/>
      <c r="J582" s="2819"/>
      <c r="K582" s="629"/>
      <c r="L582" s="629"/>
      <c r="M582" s="2819" t="s">
        <v>401</v>
      </c>
      <c r="N582" s="2819"/>
      <c r="O582" s="634">
        <v>1.4256997335400061E-2</v>
      </c>
      <c r="P582" s="629"/>
      <c r="Q582" s="629"/>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819" t="s">
        <v>414</v>
      </c>
      <c r="D583" s="2819"/>
      <c r="E583" s="632">
        <v>-3.3464741143492305E-3</v>
      </c>
      <c r="F583" s="629"/>
      <c r="G583" s="629"/>
      <c r="H583" s="2819"/>
      <c r="I583" s="2819"/>
      <c r="J583" s="627" t="s">
        <v>196</v>
      </c>
      <c r="K583" s="629"/>
      <c r="L583" s="629"/>
      <c r="M583" s="2819" t="s">
        <v>378</v>
      </c>
      <c r="N583" s="2819"/>
      <c r="O583" s="634">
        <v>5.6063161053687513E-2</v>
      </c>
      <c r="P583" s="629"/>
      <c r="Q583" s="629"/>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819" t="s">
        <v>425</v>
      </c>
      <c r="D584" s="2819"/>
      <c r="E584" s="632">
        <v>-8.7307049770062018E-4</v>
      </c>
      <c r="F584" s="629"/>
      <c r="G584" s="629"/>
      <c r="H584" s="2819"/>
      <c r="I584" s="2819"/>
      <c r="J584" s="649" t="s">
        <v>197</v>
      </c>
      <c r="K584" s="629"/>
      <c r="L584" s="629"/>
      <c r="M584" s="2819" t="s">
        <v>366</v>
      </c>
      <c r="N584" s="2819"/>
      <c r="O584" s="634">
        <v>0.12071977394709658</v>
      </c>
      <c r="P584" s="629"/>
      <c r="Q584" s="629"/>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819" t="s">
        <v>431</v>
      </c>
      <c r="D585" s="2819"/>
      <c r="E585" s="632">
        <v>4.4724084412560997E-4</v>
      </c>
      <c r="F585" s="629"/>
      <c r="G585" s="629"/>
      <c r="H585" s="2819" t="s">
        <v>391</v>
      </c>
      <c r="I585" s="2819"/>
      <c r="J585" s="630">
        <v>-2.0972771115854036E-2</v>
      </c>
      <c r="K585" s="629"/>
      <c r="L585" s="629"/>
      <c r="M585" s="2819" t="s">
        <v>399</v>
      </c>
      <c r="N585" s="2819"/>
      <c r="O585" s="634">
        <v>1.6582783474231699E-2</v>
      </c>
      <c r="P585" s="629"/>
      <c r="Q585" s="629"/>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819" t="s">
        <v>376</v>
      </c>
      <c r="D586" s="2819"/>
      <c r="E586" s="632">
        <v>6.3852679983678468E-2</v>
      </c>
      <c r="F586" s="629"/>
      <c r="G586" s="629"/>
      <c r="H586" s="2819" t="s">
        <v>364</v>
      </c>
      <c r="I586" s="2819"/>
      <c r="J586" s="633">
        <v>-0.10243214673648146</v>
      </c>
      <c r="K586" s="629"/>
      <c r="L586" s="629"/>
      <c r="M586" s="2819" t="s">
        <v>420</v>
      </c>
      <c r="N586" s="2819"/>
      <c r="O586" s="634">
        <v>8.5122123515654208E-3</v>
      </c>
      <c r="P586" s="629"/>
      <c r="Q586" s="629"/>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819" t="s">
        <v>395</v>
      </c>
      <c r="D587" s="2819"/>
      <c r="E587" s="632">
        <v>1.3247225490869721E-2</v>
      </c>
      <c r="F587" s="629"/>
      <c r="G587" s="629"/>
      <c r="H587" s="2819" t="s">
        <v>404</v>
      </c>
      <c r="I587" s="2819"/>
      <c r="J587" s="633">
        <v>8.4272354101232981E-3</v>
      </c>
      <c r="K587" s="629"/>
      <c r="L587" s="629"/>
      <c r="M587" s="2819" t="s">
        <v>408</v>
      </c>
      <c r="N587" s="2819"/>
      <c r="O587" s="634">
        <v>1.8326534644080236E-3</v>
      </c>
      <c r="P587" s="629"/>
      <c r="Q587" s="629"/>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819" t="s">
        <v>381</v>
      </c>
      <c r="D588" s="2819"/>
      <c r="E588" s="632">
        <v>-4.0123671054695248E-2</v>
      </c>
      <c r="F588" s="629"/>
      <c r="G588" s="629"/>
      <c r="H588" s="2819" t="s">
        <v>401</v>
      </c>
      <c r="I588" s="2819"/>
      <c r="J588" s="633">
        <v>1.1560921480107131E-2</v>
      </c>
      <c r="K588" s="629"/>
      <c r="L588" s="629"/>
      <c r="M588" s="2819" t="s">
        <v>385</v>
      </c>
      <c r="N588" s="2819"/>
      <c r="O588" s="634">
        <v>-2.9734716827320973E-2</v>
      </c>
      <c r="P588" s="629"/>
      <c r="Q588" s="629"/>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819" t="s">
        <v>393</v>
      </c>
      <c r="D589" s="2819"/>
      <c r="E589" s="632">
        <v>-1.6679564317295545E-2</v>
      </c>
      <c r="F589" s="629"/>
      <c r="G589" s="629"/>
      <c r="H589" s="2819" t="s">
        <v>378</v>
      </c>
      <c r="I589" s="2819"/>
      <c r="J589" s="633">
        <v>7.0035207080541478E-2</v>
      </c>
      <c r="K589" s="629"/>
      <c r="L589" s="629"/>
      <c r="M589" s="2819" t="s">
        <v>387</v>
      </c>
      <c r="N589" s="2819"/>
      <c r="O589" s="634">
        <v>-8.8629451055288917E-4</v>
      </c>
      <c r="P589" s="629"/>
      <c r="Q589" s="629"/>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819" t="s">
        <v>377</v>
      </c>
      <c r="D590" s="2819"/>
      <c r="E590" s="632">
        <v>-4.0933699234917804E-2</v>
      </c>
      <c r="F590" s="629"/>
      <c r="G590" s="629"/>
      <c r="H590" s="2819" t="s">
        <v>366</v>
      </c>
      <c r="I590" s="2819"/>
      <c r="J590" s="633">
        <v>4.6730779238875399E-2</v>
      </c>
      <c r="K590" s="629"/>
      <c r="L590" s="629"/>
      <c r="M590" s="2819" t="s">
        <v>380</v>
      </c>
      <c r="N590" s="2819"/>
      <c r="O590" s="634">
        <v>-4.050690917607451E-2</v>
      </c>
      <c r="P590" s="629"/>
      <c r="Q590" s="629"/>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819" t="s">
        <v>430</v>
      </c>
      <c r="D591" s="2819"/>
      <c r="E591" s="632">
        <v>8.267977670990182E-4</v>
      </c>
      <c r="F591" s="629"/>
      <c r="G591" s="629"/>
      <c r="H591" s="2819" t="s">
        <v>399</v>
      </c>
      <c r="I591" s="2819"/>
      <c r="J591" s="633">
        <v>1.2406668941071645E-2</v>
      </c>
      <c r="K591" s="629"/>
      <c r="L591" s="629"/>
      <c r="M591" s="2819" t="s">
        <v>421</v>
      </c>
      <c r="N591" s="2819"/>
      <c r="O591" s="634">
        <v>-2.2644514315138501E-3</v>
      </c>
      <c r="P591" s="629"/>
      <c r="Q591" s="629"/>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819" t="s">
        <v>266</v>
      </c>
      <c r="D592" s="2819"/>
      <c r="E592" s="632">
        <v>9.2887509125019224E-2</v>
      </c>
      <c r="F592" s="629"/>
      <c r="G592" s="629"/>
      <c r="H592" s="2819" t="s">
        <v>420</v>
      </c>
      <c r="I592" s="2819"/>
      <c r="J592" s="633">
        <v>-1.5600418464824831E-3</v>
      </c>
      <c r="K592" s="629"/>
      <c r="L592" s="629"/>
      <c r="M592" s="2819" t="s">
        <v>373</v>
      </c>
      <c r="N592" s="2819"/>
      <c r="O592" s="634">
        <v>-1.1621197994652908E-2</v>
      </c>
      <c r="P592" s="629"/>
      <c r="Q592" s="629"/>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819" t="s">
        <v>272</v>
      </c>
      <c r="D593" s="2819"/>
      <c r="E593" s="632">
        <v>6.2684410135368476E-2</v>
      </c>
      <c r="F593" s="629"/>
      <c r="G593" s="629"/>
      <c r="H593" s="2819" t="s">
        <v>408</v>
      </c>
      <c r="I593" s="2819"/>
      <c r="J593" s="633">
        <v>-9.6026094000602608E-3</v>
      </c>
      <c r="K593" s="629"/>
      <c r="L593" s="629"/>
      <c r="M593" s="2819" t="s">
        <v>433</v>
      </c>
      <c r="N593" s="2819"/>
      <c r="O593" s="634">
        <v>2.6945992317158598E-3</v>
      </c>
      <c r="P593" s="629"/>
      <c r="Q593" s="629"/>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819" t="s">
        <v>263</v>
      </c>
      <c r="D594" s="2819"/>
      <c r="E594" s="632">
        <v>9.8357575775831665E-2</v>
      </c>
      <c r="F594" s="629"/>
      <c r="G594" s="629"/>
      <c r="H594" s="2819" t="s">
        <v>385</v>
      </c>
      <c r="I594" s="2819"/>
      <c r="J594" s="633">
        <v>-7.3976242844824725E-3</v>
      </c>
      <c r="K594" s="629"/>
      <c r="L594" s="629"/>
      <c r="M594" s="2819" t="s">
        <v>412</v>
      </c>
      <c r="N594" s="2819"/>
      <c r="O594" s="634">
        <v>-2.7901929175819656E-3</v>
      </c>
      <c r="P594" s="629"/>
      <c r="Q594" s="629"/>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819" t="s">
        <v>264</v>
      </c>
      <c r="D595" s="2819"/>
      <c r="E595" s="632">
        <v>9.8296487378065095E-2</v>
      </c>
      <c r="F595" s="629"/>
      <c r="G595" s="629"/>
      <c r="H595" s="2819" t="s">
        <v>387</v>
      </c>
      <c r="I595" s="2819"/>
      <c r="J595" s="633">
        <v>-2.5614576847098027E-2</v>
      </c>
      <c r="K595" s="629"/>
      <c r="L595" s="629"/>
      <c r="M595" s="2819" t="s">
        <v>405</v>
      </c>
      <c r="N595" s="2819"/>
      <c r="O595" s="634">
        <v>6.1895024214961031E-3</v>
      </c>
      <c r="P595" s="629"/>
      <c r="Q595" s="629"/>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819" t="s">
        <v>276</v>
      </c>
      <c r="D596" s="2819"/>
      <c r="E596" s="632">
        <v>1.1715333806075024E-2</v>
      </c>
      <c r="F596" s="629"/>
      <c r="G596" s="629"/>
      <c r="H596" s="2819" t="s">
        <v>380</v>
      </c>
      <c r="I596" s="2819"/>
      <c r="J596" s="633">
        <v>-1.990899774517765E-2</v>
      </c>
      <c r="K596" s="629"/>
      <c r="L596" s="629"/>
      <c r="M596" s="2819" t="s">
        <v>368</v>
      </c>
      <c r="N596" s="2819"/>
      <c r="O596" s="634">
        <v>0.10292718796850252</v>
      </c>
      <c r="P596" s="629"/>
      <c r="Q596" s="629"/>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819" t="s">
        <v>274</v>
      </c>
      <c r="D597" s="2819"/>
      <c r="E597" s="632">
        <v>1.247319004290358E-2</v>
      </c>
      <c r="F597" s="629"/>
      <c r="G597" s="629"/>
      <c r="H597" s="2819" t="s">
        <v>421</v>
      </c>
      <c r="I597" s="2819"/>
      <c r="J597" s="633">
        <v>-2.709775126873001E-3</v>
      </c>
      <c r="K597" s="629"/>
      <c r="L597" s="629"/>
      <c r="M597" s="2819" t="s">
        <v>383</v>
      </c>
      <c r="N597" s="2819"/>
      <c r="O597" s="634">
        <v>3.6548475393734577E-2</v>
      </c>
      <c r="P597" s="629"/>
      <c r="Q597" s="629"/>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819" t="s">
        <v>271</v>
      </c>
      <c r="D598" s="2819"/>
      <c r="E598" s="632">
        <v>6.0233489126944727E-2</v>
      </c>
      <c r="F598" s="629"/>
      <c r="G598" s="629"/>
      <c r="H598" s="2819" t="s">
        <v>373</v>
      </c>
      <c r="I598" s="2819"/>
      <c r="J598" s="633">
        <v>-7.7522360611654573E-2</v>
      </c>
      <c r="K598" s="629"/>
      <c r="L598" s="629"/>
      <c r="M598" s="2819" t="s">
        <v>400</v>
      </c>
      <c r="N598" s="2819"/>
      <c r="O598" s="634">
        <v>1.4866226285184596E-2</v>
      </c>
      <c r="P598" s="629"/>
      <c r="Q598" s="629"/>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819" t="s">
        <v>371</v>
      </c>
      <c r="D599" s="2819"/>
      <c r="E599" s="632">
        <v>8.1533545212694652E-2</v>
      </c>
      <c r="F599" s="629"/>
      <c r="G599" s="629"/>
      <c r="H599" s="2819" t="s">
        <v>433</v>
      </c>
      <c r="I599" s="2819"/>
      <c r="J599" s="633">
        <v>-1.7738437752065803E-3</v>
      </c>
      <c r="K599" s="629"/>
      <c r="L599" s="629"/>
      <c r="M599" s="2819" t="s">
        <v>388</v>
      </c>
      <c r="N599" s="2819"/>
      <c r="O599" s="634">
        <v>2.5887273709073927E-2</v>
      </c>
      <c r="P599" s="629"/>
      <c r="Q599" s="629"/>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819" t="s">
        <v>407</v>
      </c>
      <c r="D600" s="2819"/>
      <c r="E600" s="632">
        <v>1.468156284898261E-3</v>
      </c>
      <c r="F600" s="629"/>
      <c r="G600" s="629"/>
      <c r="H600" s="2819" t="s">
        <v>412</v>
      </c>
      <c r="I600" s="2819"/>
      <c r="J600" s="633">
        <v>-1.6145448302165365E-3</v>
      </c>
      <c r="K600" s="629"/>
      <c r="L600" s="629"/>
      <c r="M600" s="2819" t="s">
        <v>434</v>
      </c>
      <c r="N600" s="2819"/>
      <c r="O600" s="634">
        <v>4.1410914083155954E-4</v>
      </c>
      <c r="P600" s="629"/>
      <c r="Q600" s="629"/>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819" t="s">
        <v>398</v>
      </c>
      <c r="D601" s="2819"/>
      <c r="E601" s="632">
        <v>8.8059961017392802E-3</v>
      </c>
      <c r="F601" s="629"/>
      <c r="G601" s="629"/>
      <c r="H601" s="2819" t="s">
        <v>405</v>
      </c>
      <c r="I601" s="2819"/>
      <c r="J601" s="633">
        <v>-1.0299271581196059E-2</v>
      </c>
      <c r="K601" s="629"/>
      <c r="L601" s="629"/>
      <c r="M601" s="2819" t="s">
        <v>410</v>
      </c>
      <c r="N601" s="2819"/>
      <c r="O601" s="634">
        <v>-3.8582537734946575E-3</v>
      </c>
      <c r="P601" s="629"/>
      <c r="Q601" s="629"/>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819" t="s">
        <v>372</v>
      </c>
      <c r="D602" s="2819"/>
      <c r="E602" s="632">
        <v>6.772273681263119E-2</v>
      </c>
      <c r="F602" s="629"/>
      <c r="G602" s="629"/>
      <c r="H602" s="2819" t="s">
        <v>368</v>
      </c>
      <c r="I602" s="2819"/>
      <c r="J602" s="633">
        <v>8.0006412095772944E-2</v>
      </c>
      <c r="K602" s="629"/>
      <c r="L602" s="629"/>
      <c r="M602" s="2819" t="s">
        <v>375</v>
      </c>
      <c r="N602" s="2819"/>
      <c r="O602" s="634">
        <v>-7.0636919560037592E-2</v>
      </c>
      <c r="P602" s="629"/>
      <c r="Q602" s="629"/>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819" t="s">
        <v>367</v>
      </c>
      <c r="D603" s="2819"/>
      <c r="E603" s="632">
        <v>8.9644196152934216E-2</v>
      </c>
      <c r="F603" s="629"/>
      <c r="G603" s="629"/>
      <c r="H603" s="2819" t="s">
        <v>383</v>
      </c>
      <c r="I603" s="2819"/>
      <c r="J603" s="633">
        <v>1.5772438077890152E-2</v>
      </c>
      <c r="K603" s="629"/>
      <c r="L603" s="629"/>
      <c r="M603" s="2819" t="s">
        <v>406</v>
      </c>
      <c r="N603" s="2819"/>
      <c r="O603" s="634">
        <v>-3.8637160874648198E-3</v>
      </c>
      <c r="P603" s="629"/>
      <c r="Q603" s="629"/>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819" t="s">
        <v>374</v>
      </c>
      <c r="D604" s="2819"/>
      <c r="E604" s="635">
        <v>6.7537099853652985E-2</v>
      </c>
      <c r="F604" s="629"/>
      <c r="G604" s="629"/>
      <c r="H604" s="2819" t="s">
        <v>400</v>
      </c>
      <c r="I604" s="2819"/>
      <c r="J604" s="633">
        <v>1.2372529214041042E-2</v>
      </c>
      <c r="K604" s="629"/>
      <c r="L604" s="629"/>
      <c r="M604" s="2819" t="s">
        <v>416</v>
      </c>
      <c r="N604" s="2819"/>
      <c r="O604" s="634">
        <v>-2.0885466968944126E-3</v>
      </c>
      <c r="P604" s="629"/>
      <c r="Q604" s="629"/>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819"/>
      <c r="D605" s="2819"/>
      <c r="E605" s="629"/>
      <c r="F605" s="629"/>
      <c r="G605" s="629"/>
      <c r="H605" s="2819" t="s">
        <v>388</v>
      </c>
      <c r="I605" s="2819"/>
      <c r="J605" s="633">
        <v>1.7968174981074087E-2</v>
      </c>
      <c r="K605" s="629"/>
      <c r="L605" s="629"/>
      <c r="M605" s="2819" t="s">
        <v>379</v>
      </c>
      <c r="N605" s="2819"/>
      <c r="O605" s="634">
        <v>6.4489370375465246E-2</v>
      </c>
      <c r="P605" s="629"/>
      <c r="Q605" s="629"/>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819"/>
      <c r="D606" s="2819"/>
      <c r="E606" s="629"/>
      <c r="F606" s="629"/>
      <c r="G606" s="629"/>
      <c r="H606" s="2819" t="s">
        <v>427</v>
      </c>
      <c r="I606" s="2819"/>
      <c r="J606" s="633">
        <v>4.6402259316827852E-4</v>
      </c>
      <c r="K606" s="629"/>
      <c r="L606" s="629"/>
      <c r="M606" s="2819" t="s">
        <v>418</v>
      </c>
      <c r="N606" s="2819"/>
      <c r="O606" s="634">
        <v>5.3685042907396631E-4</v>
      </c>
      <c r="P606" s="629"/>
      <c r="Q606" s="629"/>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819" t="s">
        <v>228</v>
      </c>
      <c r="D607" s="2819"/>
      <c r="E607" s="2819"/>
      <c r="F607" s="629"/>
      <c r="G607" s="629"/>
      <c r="H607" s="2819" t="s">
        <v>434</v>
      </c>
      <c r="I607" s="2819"/>
      <c r="J607" s="633">
        <v>7.2460417084620917E-5</v>
      </c>
      <c r="K607" s="629"/>
      <c r="L607" s="629"/>
      <c r="M607" s="2819" t="s">
        <v>384</v>
      </c>
      <c r="N607" s="2819"/>
      <c r="O607" s="634">
        <v>1.4884327912965987E-2</v>
      </c>
      <c r="P607" s="629"/>
      <c r="Q607" s="629"/>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819" t="s">
        <v>196</v>
      </c>
      <c r="D608" s="2819"/>
      <c r="E608" s="650" t="s">
        <v>197</v>
      </c>
      <c r="F608" s="629"/>
      <c r="G608" s="629"/>
      <c r="H608" s="2819" t="s">
        <v>410</v>
      </c>
      <c r="I608" s="2819"/>
      <c r="J608" s="633">
        <v>-5.2985680914395573E-3</v>
      </c>
      <c r="K608" s="629"/>
      <c r="L608" s="629"/>
      <c r="M608" s="2819" t="s">
        <v>389</v>
      </c>
      <c r="N608" s="2819"/>
      <c r="O608" s="634">
        <v>1.5428437961985113E-2</v>
      </c>
      <c r="P608" s="629"/>
      <c r="Q608" s="629"/>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819" t="s">
        <v>197</v>
      </c>
      <c r="D609" s="2819"/>
      <c r="E609" s="651">
        <v>1</v>
      </c>
      <c r="F609" s="629"/>
      <c r="G609" s="629"/>
      <c r="H609" s="2819" t="s">
        <v>375</v>
      </c>
      <c r="I609" s="2819"/>
      <c r="J609" s="633">
        <v>-1.3393525791625121E-2</v>
      </c>
      <c r="K609" s="629"/>
      <c r="L609" s="629"/>
      <c r="M609" s="2819" t="s">
        <v>382</v>
      </c>
      <c r="N609" s="2819"/>
      <c r="O609" s="634">
        <v>2.4651281384551492E-2</v>
      </c>
      <c r="P609" s="629"/>
      <c r="Q609" s="629"/>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819"/>
      <c r="D610" s="2819"/>
      <c r="E610" s="629"/>
      <c r="F610" s="629"/>
      <c r="G610" s="629"/>
      <c r="H610" s="2819" t="s">
        <v>406</v>
      </c>
      <c r="I610" s="2819"/>
      <c r="J610" s="633">
        <v>-3.6053150248233699E-3</v>
      </c>
      <c r="K610" s="629"/>
      <c r="L610" s="629"/>
      <c r="M610" s="2819" t="s">
        <v>402</v>
      </c>
      <c r="N610" s="2819"/>
      <c r="O610" s="634">
        <v>1.2811835565004709E-2</v>
      </c>
      <c r="P610" s="629"/>
      <c r="Q610" s="629"/>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819"/>
      <c r="D611" s="2819"/>
      <c r="E611" s="629"/>
      <c r="F611" s="629"/>
      <c r="G611" s="629"/>
      <c r="H611" s="2819" t="s">
        <v>423</v>
      </c>
      <c r="I611" s="2819"/>
      <c r="J611" s="633">
        <v>-3.2797241140555225E-4</v>
      </c>
      <c r="K611" s="629"/>
      <c r="L611" s="629"/>
      <c r="M611" s="2819" t="s">
        <v>419</v>
      </c>
      <c r="N611" s="2819"/>
      <c r="O611" s="634">
        <v>4.0108107919419617E-3</v>
      </c>
      <c r="P611" s="629"/>
      <c r="Q611" s="629"/>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819"/>
      <c r="D612" s="2819"/>
      <c r="E612" s="629"/>
      <c r="F612" s="629"/>
      <c r="G612" s="629"/>
      <c r="H612" s="2819" t="s">
        <v>416</v>
      </c>
      <c r="I612" s="2819"/>
      <c r="J612" s="633">
        <v>-3.6628620841236263E-3</v>
      </c>
      <c r="K612" s="629"/>
      <c r="L612" s="629"/>
      <c r="M612" s="2819" t="s">
        <v>390</v>
      </c>
      <c r="N612" s="2819"/>
      <c r="O612" s="634">
        <v>2.5441681637444202E-2</v>
      </c>
      <c r="P612" s="629"/>
      <c r="Q612" s="629"/>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819"/>
      <c r="D613" s="2819"/>
      <c r="E613" s="629"/>
      <c r="F613" s="629"/>
      <c r="G613" s="629"/>
      <c r="H613" s="2819" t="s">
        <v>379</v>
      </c>
      <c r="I613" s="2819"/>
      <c r="J613" s="633">
        <v>-5.1373384589923105E-2</v>
      </c>
      <c r="K613" s="629"/>
      <c r="L613" s="629"/>
      <c r="M613" s="2819" t="s">
        <v>365</v>
      </c>
      <c r="N613" s="2819"/>
      <c r="O613" s="634">
        <v>0.12020854264490555</v>
      </c>
      <c r="P613" s="629"/>
      <c r="Q613" s="629"/>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819"/>
      <c r="D614" s="2819"/>
      <c r="E614" s="629"/>
      <c r="F614" s="629"/>
      <c r="G614" s="629"/>
      <c r="H614" s="2819" t="s">
        <v>418</v>
      </c>
      <c r="I614" s="2819"/>
      <c r="J614" s="633">
        <v>4.8066504775457555E-3</v>
      </c>
      <c r="K614" s="629"/>
      <c r="L614" s="629"/>
      <c r="M614" s="2819" t="s">
        <v>403</v>
      </c>
      <c r="N614" s="2819"/>
      <c r="O614" s="634">
        <v>1.3454562311167715E-2</v>
      </c>
      <c r="P614" s="629"/>
      <c r="Q614" s="629"/>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819"/>
      <c r="D615" s="2819"/>
      <c r="E615" s="629"/>
      <c r="F615" s="629"/>
      <c r="G615" s="629"/>
      <c r="H615" s="2819" t="s">
        <v>384</v>
      </c>
      <c r="I615" s="2819"/>
      <c r="J615" s="633">
        <v>3.157267117767918E-2</v>
      </c>
      <c r="K615" s="629"/>
      <c r="L615" s="629"/>
      <c r="M615" s="2819" t="s">
        <v>369</v>
      </c>
      <c r="N615" s="2819"/>
      <c r="O615" s="634">
        <v>1.7954867220340273E-2</v>
      </c>
      <c r="P615" s="629"/>
      <c r="Q615" s="629"/>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819"/>
      <c r="D616" s="2819"/>
      <c r="E616" s="629"/>
      <c r="F616" s="629"/>
      <c r="G616" s="629"/>
      <c r="H616" s="2819" t="s">
        <v>389</v>
      </c>
      <c r="I616" s="2819"/>
      <c r="J616" s="633">
        <v>2.4360238647733488E-2</v>
      </c>
      <c r="K616" s="629"/>
      <c r="L616" s="629"/>
      <c r="M616" s="2819" t="s">
        <v>370</v>
      </c>
      <c r="N616" s="2819"/>
      <c r="O616" s="634">
        <v>-9.7236774509610546E-2</v>
      </c>
      <c r="P616" s="629"/>
      <c r="Q616" s="629"/>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819"/>
      <c r="D617" s="2819"/>
      <c r="E617" s="629"/>
      <c r="F617" s="629"/>
      <c r="G617" s="629"/>
      <c r="H617" s="2819" t="s">
        <v>382</v>
      </c>
      <c r="I617" s="2819"/>
      <c r="J617" s="633">
        <v>4.4286418779935638E-2</v>
      </c>
      <c r="K617" s="629"/>
      <c r="L617" s="629"/>
      <c r="M617" s="2819" t="s">
        <v>414</v>
      </c>
      <c r="N617" s="2819"/>
      <c r="O617" s="634">
        <v>-1.0900361361916063E-3</v>
      </c>
      <c r="P617" s="629"/>
      <c r="Q617" s="629"/>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819"/>
      <c r="D618" s="2819"/>
      <c r="E618" s="629"/>
      <c r="F618" s="629"/>
      <c r="G618" s="629"/>
      <c r="H618" s="2819" t="s">
        <v>402</v>
      </c>
      <c r="I618" s="2819"/>
      <c r="J618" s="633">
        <v>1.1205992854917171E-2</v>
      </c>
      <c r="K618" s="629"/>
      <c r="L618" s="629"/>
      <c r="M618" s="2819" t="s">
        <v>425</v>
      </c>
      <c r="N618" s="2819"/>
      <c r="O618" s="634">
        <v>5.6666036301079381E-3</v>
      </c>
      <c r="P618" s="629"/>
      <c r="Q618" s="629"/>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819"/>
      <c r="D619" s="2819"/>
      <c r="E619" s="629"/>
      <c r="F619" s="629"/>
      <c r="G619" s="629"/>
      <c r="H619" s="2819" t="s">
        <v>419</v>
      </c>
      <c r="I619" s="2819"/>
      <c r="J619" s="633">
        <v>4.3121097469583525E-3</v>
      </c>
      <c r="K619" s="629"/>
      <c r="L619" s="629"/>
      <c r="M619" s="2819" t="s">
        <v>376</v>
      </c>
      <c r="N619" s="2819"/>
      <c r="O619" s="634">
        <v>5.4493462404291489E-2</v>
      </c>
      <c r="P619" s="629"/>
      <c r="Q619" s="629"/>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819"/>
      <c r="D620" s="2819"/>
      <c r="E620" s="629"/>
      <c r="F620" s="629"/>
      <c r="G620" s="629"/>
      <c r="H620" s="2819" t="s">
        <v>390</v>
      </c>
      <c r="I620" s="2819"/>
      <c r="J620" s="633">
        <v>8.6903666234693956E-3</v>
      </c>
      <c r="K620" s="629"/>
      <c r="L620" s="629"/>
      <c r="M620" s="2819" t="s">
        <v>395</v>
      </c>
      <c r="N620" s="2819"/>
      <c r="O620" s="634">
        <v>1.7905570962429472E-2</v>
      </c>
      <c r="P620" s="629"/>
      <c r="Q620" s="629"/>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819"/>
      <c r="D621" s="2819"/>
      <c r="E621" s="629"/>
      <c r="F621" s="629"/>
      <c r="G621" s="629"/>
      <c r="H621" s="2819" t="s">
        <v>365</v>
      </c>
      <c r="I621" s="2819"/>
      <c r="J621" s="633">
        <v>0.10309256232140063</v>
      </c>
      <c r="K621" s="629"/>
      <c r="L621" s="629"/>
      <c r="M621" s="2819" t="s">
        <v>381</v>
      </c>
      <c r="N621" s="2819"/>
      <c r="O621" s="634">
        <v>-2.8970936461915318E-2</v>
      </c>
      <c r="P621" s="629"/>
      <c r="Q621" s="629"/>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819"/>
      <c r="D622" s="2819"/>
      <c r="E622" s="629"/>
      <c r="F622" s="629"/>
      <c r="G622" s="629"/>
      <c r="H622" s="2819" t="s">
        <v>403</v>
      </c>
      <c r="I622" s="2819"/>
      <c r="J622" s="633">
        <v>-7.8967151996671339E-3</v>
      </c>
      <c r="K622" s="629"/>
      <c r="L622" s="629"/>
      <c r="M622" s="2819" t="s">
        <v>393</v>
      </c>
      <c r="N622" s="2819"/>
      <c r="O622" s="634">
        <v>-9.8863863123298239E-3</v>
      </c>
      <c r="P622" s="629"/>
      <c r="Q622" s="629"/>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819"/>
      <c r="D623" s="2819"/>
      <c r="E623" s="629"/>
      <c r="F623" s="629"/>
      <c r="G623" s="629"/>
      <c r="H623" s="2819" t="s">
        <v>369</v>
      </c>
      <c r="I623" s="2819"/>
      <c r="J623" s="633">
        <v>-8.5821049832768725E-2</v>
      </c>
      <c r="K623" s="629"/>
      <c r="L623" s="629"/>
      <c r="M623" s="2819" t="s">
        <v>377</v>
      </c>
      <c r="N623" s="2819"/>
      <c r="O623" s="634">
        <v>-2.7295622837822765E-2</v>
      </c>
      <c r="P623" s="629"/>
      <c r="Q623" s="629"/>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819"/>
      <c r="D624" s="2819"/>
      <c r="E624" s="629"/>
      <c r="F624" s="629"/>
      <c r="G624" s="629"/>
      <c r="H624" s="2819" t="s">
        <v>370</v>
      </c>
      <c r="I624" s="2819"/>
      <c r="J624" s="633">
        <v>-4.8735669122301643E-2</v>
      </c>
      <c r="K624" s="629"/>
      <c r="L624" s="629"/>
      <c r="M624" s="2819" t="s">
        <v>430</v>
      </c>
      <c r="N624" s="2819"/>
      <c r="O624" s="634">
        <v>-2.8413552777857196E-3</v>
      </c>
      <c r="P624" s="629"/>
      <c r="Q624" s="629"/>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819"/>
      <c r="D625" s="2819"/>
      <c r="E625" s="629"/>
      <c r="F625" s="629"/>
      <c r="G625" s="629"/>
      <c r="H625" s="2819" t="s">
        <v>414</v>
      </c>
      <c r="I625" s="2819"/>
      <c r="J625" s="633">
        <v>-4.1295914603702672E-3</v>
      </c>
      <c r="K625" s="629"/>
      <c r="L625" s="629"/>
      <c r="M625" s="2819" t="s">
        <v>266</v>
      </c>
      <c r="N625" s="2819"/>
      <c r="O625" s="634">
        <v>0.105381572439408</v>
      </c>
      <c r="P625" s="629"/>
      <c r="Q625" s="629"/>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819"/>
      <c r="D626" s="2819"/>
      <c r="E626" s="629"/>
      <c r="F626" s="629"/>
      <c r="G626" s="629"/>
      <c r="H626" s="2819" t="s">
        <v>425</v>
      </c>
      <c r="I626" s="2819"/>
      <c r="J626" s="633">
        <v>-4.2563361492734889E-3</v>
      </c>
      <c r="K626" s="629"/>
      <c r="L626" s="629"/>
      <c r="M626" s="2819" t="s">
        <v>272</v>
      </c>
      <c r="N626" s="2819"/>
      <c r="O626" s="634">
        <v>6.7172425445197609E-2</v>
      </c>
      <c r="P626" s="629"/>
      <c r="Q626" s="629"/>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819"/>
      <c r="D627" s="2819"/>
      <c r="E627" s="629"/>
      <c r="F627" s="629"/>
      <c r="G627" s="629"/>
      <c r="H627" s="2819" t="s">
        <v>431</v>
      </c>
      <c r="I627" s="2819"/>
      <c r="J627" s="633">
        <v>-5.6769402804816372E-4</v>
      </c>
      <c r="K627" s="629"/>
      <c r="L627" s="629"/>
      <c r="M627" s="2819" t="s">
        <v>263</v>
      </c>
      <c r="N627" s="2819"/>
      <c r="O627" s="634">
        <v>0.11968902546068813</v>
      </c>
      <c r="P627" s="629"/>
      <c r="Q627" s="629"/>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819"/>
      <c r="D628" s="2819"/>
      <c r="E628" s="629"/>
      <c r="F628" s="629"/>
      <c r="G628" s="629"/>
      <c r="H628" s="2819" t="s">
        <v>376</v>
      </c>
      <c r="I628" s="2819"/>
      <c r="J628" s="633">
        <v>6.9931355425157118E-2</v>
      </c>
      <c r="K628" s="629"/>
      <c r="L628" s="629"/>
      <c r="M628" s="2819" t="s">
        <v>264</v>
      </c>
      <c r="N628" s="2819"/>
      <c r="O628" s="634">
        <v>0.11945009881202599</v>
      </c>
      <c r="P628" s="629"/>
      <c r="Q628" s="629"/>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819"/>
      <c r="D629" s="2819"/>
      <c r="E629" s="629"/>
      <c r="F629" s="629"/>
      <c r="G629" s="629"/>
      <c r="H629" s="2819" t="s">
        <v>395</v>
      </c>
      <c r="I629" s="2819"/>
      <c r="J629" s="633">
        <v>-5.2834005130856371E-3</v>
      </c>
      <c r="K629" s="629"/>
      <c r="L629" s="629"/>
      <c r="M629" s="2819" t="s">
        <v>276</v>
      </c>
      <c r="N629" s="2819"/>
      <c r="O629" s="634">
        <v>1.0989846334797486E-3</v>
      </c>
      <c r="P629" s="629"/>
      <c r="Q629" s="629"/>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819"/>
      <c r="D630" s="2819"/>
      <c r="E630" s="629"/>
      <c r="F630" s="629"/>
      <c r="G630" s="629"/>
      <c r="H630" s="2819" t="s">
        <v>381</v>
      </c>
      <c r="I630" s="2819"/>
      <c r="J630" s="633">
        <v>-1.0443752598846607E-2</v>
      </c>
      <c r="K630" s="629"/>
      <c r="L630" s="629"/>
      <c r="M630" s="2819" t="s">
        <v>274</v>
      </c>
      <c r="N630" s="2819"/>
      <c r="O630" s="634">
        <v>3.7581449817183775E-2</v>
      </c>
      <c r="P630" s="629"/>
      <c r="Q630" s="629"/>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819"/>
      <c r="D631" s="2819"/>
      <c r="E631" s="629"/>
      <c r="F631" s="629"/>
      <c r="G631" s="629"/>
      <c r="H631" s="2819" t="s">
        <v>393</v>
      </c>
      <c r="I631" s="2819"/>
      <c r="J631" s="633">
        <v>-1.3582459194997199E-2</v>
      </c>
      <c r="K631" s="629"/>
      <c r="L631" s="629"/>
      <c r="M631" s="2819" t="s">
        <v>271</v>
      </c>
      <c r="N631" s="2819"/>
      <c r="O631" s="634">
        <v>6.4020228139207269E-2</v>
      </c>
      <c r="P631" s="629"/>
      <c r="Q631" s="629"/>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819"/>
      <c r="D632" s="2819"/>
      <c r="E632" s="629"/>
      <c r="F632" s="629"/>
      <c r="G632" s="629"/>
      <c r="H632" s="2819" t="s">
        <v>377</v>
      </c>
      <c r="I632" s="2819"/>
      <c r="J632" s="633">
        <v>-7.3716950624492392E-2</v>
      </c>
      <c r="K632" s="629"/>
      <c r="L632" s="629"/>
      <c r="M632" s="2819" t="s">
        <v>371</v>
      </c>
      <c r="N632" s="2819"/>
      <c r="O632" s="634">
        <v>8.7382314806491043E-2</v>
      </c>
      <c r="P632" s="629"/>
      <c r="Q632" s="629"/>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819"/>
      <c r="D633" s="2819"/>
      <c r="E633" s="629"/>
      <c r="F633" s="629"/>
      <c r="G633" s="629"/>
      <c r="H633" s="2819" t="s">
        <v>430</v>
      </c>
      <c r="I633" s="2819"/>
      <c r="J633" s="633">
        <v>8.542177605174834E-4</v>
      </c>
      <c r="K633" s="629"/>
      <c r="L633" s="629"/>
      <c r="M633" s="2819" t="s">
        <v>407</v>
      </c>
      <c r="N633" s="2819"/>
      <c r="O633" s="634">
        <v>4.0355404820709134E-3</v>
      </c>
      <c r="P633" s="629"/>
      <c r="Q633" s="629"/>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819"/>
      <c r="D634" s="2819"/>
      <c r="E634" s="629"/>
      <c r="F634" s="629"/>
      <c r="G634" s="629"/>
      <c r="H634" s="2819" t="s">
        <v>266</v>
      </c>
      <c r="I634" s="2819"/>
      <c r="J634" s="633">
        <v>9.4646249322686393E-2</v>
      </c>
      <c r="K634" s="629"/>
      <c r="L634" s="629"/>
      <c r="M634" s="2819" t="s">
        <v>398</v>
      </c>
      <c r="N634" s="2819"/>
      <c r="O634" s="634">
        <v>1.6664633634504104E-2</v>
      </c>
      <c r="P634" s="629"/>
      <c r="Q634" s="629"/>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819"/>
      <c r="D635" s="2819"/>
      <c r="E635" s="629"/>
      <c r="F635" s="629"/>
      <c r="G635" s="629"/>
      <c r="H635" s="2819" t="s">
        <v>272</v>
      </c>
      <c r="I635" s="2819"/>
      <c r="J635" s="633">
        <v>6.8383770577210692E-2</v>
      </c>
      <c r="K635" s="629"/>
      <c r="L635" s="629"/>
      <c r="M635" s="2819" t="s">
        <v>372</v>
      </c>
      <c r="N635" s="2819"/>
      <c r="O635" s="634">
        <v>6.7542736378107329E-2</v>
      </c>
      <c r="P635" s="629"/>
      <c r="Q635" s="629"/>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819"/>
      <c r="D636" s="2819"/>
      <c r="E636" s="629"/>
      <c r="F636" s="629"/>
      <c r="G636" s="629"/>
      <c r="H636" s="2819" t="s">
        <v>263</v>
      </c>
      <c r="I636" s="2819"/>
      <c r="J636" s="633">
        <v>0.10117265869042409</v>
      </c>
      <c r="K636" s="629"/>
      <c r="L636" s="629"/>
      <c r="M636" s="2819" t="s">
        <v>367</v>
      </c>
      <c r="N636" s="2819"/>
      <c r="O636" s="634">
        <v>0.10145776060433834</v>
      </c>
      <c r="P636" s="629"/>
      <c r="Q636" s="629"/>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819"/>
      <c r="D637" s="2819"/>
      <c r="E637" s="629"/>
      <c r="F637" s="629"/>
      <c r="G637" s="629"/>
      <c r="H637" s="2819" t="s">
        <v>264</v>
      </c>
      <c r="I637" s="2819"/>
      <c r="J637" s="633">
        <v>0.10822923707351044</v>
      </c>
      <c r="K637" s="629"/>
      <c r="L637" s="629"/>
      <c r="M637" s="2819" t="s">
        <v>374</v>
      </c>
      <c r="N637" s="2819"/>
      <c r="O637" s="634">
        <v>7.5150342403601494E-2</v>
      </c>
      <c r="P637" s="629"/>
      <c r="Q637" s="629"/>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819"/>
      <c r="D638" s="2819"/>
      <c r="E638" s="629"/>
      <c r="F638" s="629"/>
      <c r="G638" s="629"/>
      <c r="H638" s="2819" t="s">
        <v>276</v>
      </c>
      <c r="I638" s="2819"/>
      <c r="J638" s="633">
        <v>2.5136022460302852E-2</v>
      </c>
      <c r="K638" s="629"/>
      <c r="L638" s="629"/>
      <c r="M638" s="2819" t="s">
        <v>394</v>
      </c>
      <c r="N638" s="2819"/>
      <c r="O638" s="634">
        <v>-9.1333536399153571E-3</v>
      </c>
      <c r="P638" s="629"/>
      <c r="Q638" s="629"/>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819"/>
      <c r="D639" s="2819"/>
      <c r="E639" s="629"/>
      <c r="F639" s="629"/>
      <c r="G639" s="629"/>
      <c r="H639" s="2819" t="s">
        <v>274</v>
      </c>
      <c r="I639" s="2819"/>
      <c r="J639" s="633">
        <v>1.0677491116928072E-2</v>
      </c>
      <c r="K639" s="629"/>
      <c r="L639" s="629"/>
      <c r="M639" s="2819" t="s">
        <v>397</v>
      </c>
      <c r="N639" s="2819"/>
      <c r="O639" s="634">
        <v>-1.2654907844702348E-2</v>
      </c>
      <c r="P639" s="629"/>
      <c r="Q639" s="629"/>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819"/>
      <c r="D640" s="2819"/>
      <c r="E640" s="629"/>
      <c r="F640" s="629"/>
      <c r="G640" s="629"/>
      <c r="H640" s="2819" t="s">
        <v>271</v>
      </c>
      <c r="I640" s="2819"/>
      <c r="J640" s="633">
        <v>7.0543437400986869E-2</v>
      </c>
      <c r="K640" s="629"/>
      <c r="L640" s="629"/>
      <c r="M640" s="2819" t="s">
        <v>386</v>
      </c>
      <c r="N640" s="2819"/>
      <c r="O640" s="634">
        <v>-2.0370270755026058E-2</v>
      </c>
      <c r="P640" s="629"/>
      <c r="Q640" s="629"/>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819"/>
      <c r="D641" s="2819"/>
      <c r="E641" s="629"/>
      <c r="F641" s="629"/>
      <c r="G641" s="629"/>
      <c r="H641" s="2819" t="s">
        <v>371</v>
      </c>
      <c r="I641" s="2819"/>
      <c r="J641" s="633">
        <v>8.0295452345609072E-2</v>
      </c>
      <c r="K641" s="629"/>
      <c r="L641" s="629"/>
      <c r="M641" s="2819" t="s">
        <v>422</v>
      </c>
      <c r="N641" s="2819"/>
      <c r="O641" s="634">
        <v>-5.6941343885565793E-3</v>
      </c>
      <c r="P641" s="629"/>
      <c r="Q641" s="629"/>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819"/>
      <c r="D642" s="2819"/>
      <c r="E642" s="629"/>
      <c r="F642" s="629"/>
      <c r="G642" s="629"/>
      <c r="H642" s="2819" t="s">
        <v>407</v>
      </c>
      <c r="I642" s="2819"/>
      <c r="J642" s="633">
        <v>1.0249199986479218E-2</v>
      </c>
      <c r="K642" s="629"/>
      <c r="L642" s="629"/>
      <c r="M642" s="2819" t="s">
        <v>429</v>
      </c>
      <c r="N642" s="2819"/>
      <c r="O642" s="634">
        <v>-4.3394365286143505E-3</v>
      </c>
      <c r="P642" s="629"/>
      <c r="Q642" s="629"/>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819"/>
      <c r="D643" s="2819"/>
      <c r="E643" s="629"/>
      <c r="F643" s="629"/>
      <c r="G643" s="629"/>
      <c r="H643" s="2819" t="s">
        <v>398</v>
      </c>
      <c r="I643" s="2819"/>
      <c r="J643" s="633">
        <v>1.1036597523513245E-2</v>
      </c>
      <c r="K643" s="629"/>
      <c r="L643" s="629"/>
      <c r="M643" s="2819" t="s">
        <v>415</v>
      </c>
      <c r="N643" s="2819"/>
      <c r="O643" s="634">
        <v>-1.1150001437056599E-2</v>
      </c>
      <c r="P643" s="629"/>
      <c r="Q643" s="629"/>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819"/>
      <c r="D644" s="2819"/>
      <c r="E644" s="629"/>
      <c r="F644" s="629"/>
      <c r="G644" s="629"/>
      <c r="H644" s="2819" t="s">
        <v>372</v>
      </c>
      <c r="I644" s="2819"/>
      <c r="J644" s="633">
        <v>7.8249693080034155E-2</v>
      </c>
      <c r="K644" s="629"/>
      <c r="L644" s="629"/>
      <c r="M644" s="2819" t="s">
        <v>413</v>
      </c>
      <c r="N644" s="2819"/>
      <c r="O644" s="634">
        <v>-1.1170635533735261E-2</v>
      </c>
      <c r="P644" s="629"/>
      <c r="Q644" s="629"/>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819"/>
      <c r="D645" s="2819"/>
      <c r="E645" s="629"/>
      <c r="F645" s="629"/>
      <c r="G645" s="629"/>
      <c r="H645" s="2819" t="s">
        <v>367</v>
      </c>
      <c r="I645" s="2819"/>
      <c r="J645" s="633">
        <v>9.3442073040025386E-2</v>
      </c>
      <c r="K645" s="629"/>
      <c r="L645" s="629"/>
      <c r="M645" s="2819" t="s">
        <v>437</v>
      </c>
      <c r="N645" s="2819"/>
      <c r="O645" s="634">
        <v>2.8235922636896387E-4</v>
      </c>
      <c r="P645" s="629"/>
      <c r="Q645" s="629"/>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819"/>
      <c r="D646" s="2819"/>
      <c r="E646" s="629"/>
      <c r="F646" s="629"/>
      <c r="G646" s="629"/>
      <c r="H646" s="2819" t="s">
        <v>374</v>
      </c>
      <c r="I646" s="2819"/>
      <c r="J646" s="633">
        <v>7.5008964338083878E-2</v>
      </c>
      <c r="K646" s="629"/>
      <c r="L646" s="629"/>
      <c r="M646" s="2819" t="s">
        <v>409</v>
      </c>
      <c r="N646" s="2819"/>
      <c r="O646" s="634">
        <v>-1.1605671234601407E-2</v>
      </c>
      <c r="P646" s="629"/>
      <c r="Q646" s="629"/>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819"/>
      <c r="D647" s="2819"/>
      <c r="E647" s="629"/>
      <c r="F647" s="629"/>
      <c r="G647" s="629"/>
      <c r="H647" s="2819" t="s">
        <v>394</v>
      </c>
      <c r="I647" s="2819"/>
      <c r="J647" s="633">
        <v>-1.9182175267883819E-2</v>
      </c>
      <c r="K647" s="629"/>
      <c r="L647" s="629"/>
      <c r="M647" s="2819" t="s">
        <v>438</v>
      </c>
      <c r="N647" s="2819"/>
      <c r="O647" s="634">
        <v>9.6456351660875511E-4</v>
      </c>
      <c r="P647" s="629"/>
      <c r="Q647" s="629"/>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819"/>
      <c r="D648" s="2819"/>
      <c r="E648" s="629"/>
      <c r="F648" s="629"/>
      <c r="G648" s="629"/>
      <c r="H648" s="2819" t="s">
        <v>397</v>
      </c>
      <c r="I648" s="2819"/>
      <c r="J648" s="633">
        <v>-1.2872903595316881E-2</v>
      </c>
      <c r="K648" s="629"/>
      <c r="L648" s="629"/>
      <c r="M648" s="2819" t="s">
        <v>426</v>
      </c>
      <c r="N648" s="2819"/>
      <c r="O648" s="634">
        <v>5.1213357695513821E-3</v>
      </c>
      <c r="P648" s="629"/>
      <c r="Q648" s="629"/>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819"/>
      <c r="D649" s="2819"/>
      <c r="E649" s="629"/>
      <c r="F649" s="629"/>
      <c r="G649" s="629"/>
      <c r="H649" s="2819" t="s">
        <v>386</v>
      </c>
      <c r="I649" s="2819"/>
      <c r="J649" s="633">
        <v>-2.7673785942345673E-2</v>
      </c>
      <c r="K649" s="629"/>
      <c r="L649" s="629"/>
      <c r="M649" s="2819" t="s">
        <v>432</v>
      </c>
      <c r="N649" s="2819"/>
      <c r="O649" s="634">
        <v>1.9402983361373304E-3</v>
      </c>
      <c r="P649" s="629"/>
      <c r="Q649" s="629"/>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819"/>
      <c r="D650" s="2819"/>
      <c r="E650" s="629"/>
      <c r="F650" s="629"/>
      <c r="G650" s="629"/>
      <c r="H650" s="2819" t="s">
        <v>422</v>
      </c>
      <c r="I650" s="2819"/>
      <c r="J650" s="633">
        <v>-3.2977163507604116E-3</v>
      </c>
      <c r="K650" s="629"/>
      <c r="L650" s="629"/>
      <c r="M650" s="2819" t="s">
        <v>392</v>
      </c>
      <c r="N650" s="2819"/>
      <c r="O650" s="634">
        <v>-2.3859331576321013E-2</v>
      </c>
      <c r="P650" s="629"/>
      <c r="Q650" s="629"/>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819"/>
      <c r="D651" s="2819"/>
      <c r="E651" s="629"/>
      <c r="F651" s="629"/>
      <c r="G651" s="629"/>
      <c r="H651" s="2819" t="s">
        <v>429</v>
      </c>
      <c r="I651" s="2819"/>
      <c r="J651" s="633">
        <v>-2.5231246312153975E-3</v>
      </c>
      <c r="K651" s="629"/>
      <c r="L651" s="629"/>
      <c r="M651" s="2819" t="s">
        <v>436</v>
      </c>
      <c r="N651" s="2819"/>
      <c r="O651" s="634">
        <v>2.5897935063142184E-3</v>
      </c>
      <c r="P651" s="629"/>
      <c r="Q651" s="629"/>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819"/>
      <c r="D652" s="2819"/>
      <c r="E652" s="629"/>
      <c r="F652" s="629"/>
      <c r="G652" s="629"/>
      <c r="H652" s="2819" t="s">
        <v>415</v>
      </c>
      <c r="I652" s="2819"/>
      <c r="J652" s="633">
        <v>5.6840159077910734E-4</v>
      </c>
      <c r="K652" s="629"/>
      <c r="L652" s="629"/>
      <c r="M652" s="2819" t="s">
        <v>435</v>
      </c>
      <c r="N652" s="2819"/>
      <c r="O652" s="634">
        <v>-1.2323237440754543E-3</v>
      </c>
      <c r="P652" s="629"/>
      <c r="Q652" s="629"/>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819"/>
      <c r="D653" s="2819"/>
      <c r="E653" s="629"/>
      <c r="F653" s="629"/>
      <c r="G653" s="629"/>
      <c r="H653" s="2819" t="s">
        <v>413</v>
      </c>
      <c r="I653" s="2819"/>
      <c r="J653" s="633">
        <v>-5.7259659661450246E-3</v>
      </c>
      <c r="K653" s="629"/>
      <c r="L653" s="629"/>
      <c r="M653" s="2819" t="s">
        <v>396</v>
      </c>
      <c r="N653" s="2819"/>
      <c r="O653" s="634">
        <v>-1.7529325279797333E-2</v>
      </c>
      <c r="P653" s="629"/>
      <c r="Q653" s="629"/>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819"/>
      <c r="D654" s="2819"/>
      <c r="E654" s="629"/>
      <c r="F654" s="629"/>
      <c r="G654" s="629"/>
      <c r="H654" s="2819" t="s">
        <v>437</v>
      </c>
      <c r="I654" s="2819"/>
      <c r="J654" s="633">
        <v>-3.2558597043853403E-3</v>
      </c>
      <c r="K654" s="629"/>
      <c r="L654" s="629"/>
      <c r="M654" s="2819" t="s">
        <v>411</v>
      </c>
      <c r="N654" s="2819"/>
      <c r="O654" s="634">
        <v>-1.1458521377080033E-2</v>
      </c>
      <c r="P654" s="629"/>
      <c r="Q654" s="629"/>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819"/>
      <c r="D655" s="2819"/>
      <c r="E655" s="629"/>
      <c r="F655" s="629"/>
      <c r="G655" s="629"/>
      <c r="H655" s="2819" t="s">
        <v>409</v>
      </c>
      <c r="I655" s="2819"/>
      <c r="J655" s="633">
        <v>2.2049258552040568E-3</v>
      </c>
      <c r="K655" s="629"/>
      <c r="L655" s="629"/>
      <c r="M655" s="2819" t="s">
        <v>417</v>
      </c>
      <c r="N655" s="2819"/>
      <c r="O655" s="634">
        <v>-1.076999334361489E-2</v>
      </c>
      <c r="P655" s="629"/>
      <c r="Q655" s="629"/>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819"/>
      <c r="D656" s="2819"/>
      <c r="E656" s="629"/>
      <c r="F656" s="629"/>
      <c r="G656" s="629"/>
      <c r="H656" s="2819" t="s">
        <v>438</v>
      </c>
      <c r="I656" s="2819"/>
      <c r="J656" s="633">
        <v>-5.5629004948217289E-4</v>
      </c>
      <c r="K656" s="629"/>
      <c r="L656" s="629"/>
      <c r="M656" s="2819" t="s">
        <v>439</v>
      </c>
      <c r="N656" s="2819"/>
      <c r="O656" s="634">
        <v>4.7335676861738043E-4</v>
      </c>
      <c r="P656" s="629"/>
      <c r="Q656" s="629"/>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819"/>
      <c r="D657" s="2819"/>
      <c r="E657" s="629"/>
      <c r="F657" s="629"/>
      <c r="G657" s="629"/>
      <c r="H657" s="2819" t="s">
        <v>426</v>
      </c>
      <c r="I657" s="2819"/>
      <c r="J657" s="633">
        <v>1.3423345087202141E-3</v>
      </c>
      <c r="K657" s="629"/>
      <c r="L657" s="629"/>
      <c r="M657" s="2819" t="s">
        <v>424</v>
      </c>
      <c r="N657" s="2819"/>
      <c r="O657" s="634">
        <v>4.844484492253112E-4</v>
      </c>
      <c r="P657" s="629"/>
      <c r="Q657" s="629"/>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819"/>
      <c r="D658" s="2819"/>
      <c r="E658" s="629"/>
      <c r="F658" s="629"/>
      <c r="G658" s="629"/>
      <c r="H658" s="2819" t="s">
        <v>432</v>
      </c>
      <c r="I658" s="2819"/>
      <c r="J658" s="633">
        <v>4.084646591236884E-3</v>
      </c>
      <c r="K658" s="629"/>
      <c r="L658" s="629"/>
      <c r="M658" s="2819" t="s">
        <v>428</v>
      </c>
      <c r="N658" s="2819"/>
      <c r="O658" s="636">
        <v>4.5158397679421249E-4</v>
      </c>
      <c r="P658" s="629"/>
      <c r="Q658" s="629"/>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819"/>
      <c r="D659" s="2819"/>
      <c r="E659" s="629"/>
      <c r="F659" s="629"/>
      <c r="G659" s="629"/>
      <c r="H659" s="2819" t="s">
        <v>392</v>
      </c>
      <c r="I659" s="2819"/>
      <c r="J659" s="633">
        <v>-3.7985348380140428E-3</v>
      </c>
      <c r="K659" s="629"/>
      <c r="L659" s="629"/>
      <c r="M659" s="2819"/>
      <c r="N659" s="2819"/>
      <c r="O659" s="629"/>
      <c r="P659" s="629"/>
      <c r="Q659" s="629"/>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819"/>
      <c r="D660" s="2819"/>
      <c r="E660" s="629"/>
      <c r="F660" s="629"/>
      <c r="G660" s="629"/>
      <c r="H660" s="2819" t="s">
        <v>436</v>
      </c>
      <c r="I660" s="2819"/>
      <c r="J660" s="633">
        <v>1.9340920695450271E-4</v>
      </c>
      <c r="K660" s="629"/>
      <c r="L660" s="629"/>
      <c r="M660" s="2819"/>
      <c r="N660" s="2819"/>
      <c r="O660" s="629"/>
      <c r="P660" s="629"/>
      <c r="Q660" s="629"/>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819"/>
      <c r="D661" s="2819"/>
      <c r="E661" s="629"/>
      <c r="F661" s="629"/>
      <c r="G661" s="629"/>
      <c r="H661" s="2819" t="s">
        <v>435</v>
      </c>
      <c r="I661" s="2819"/>
      <c r="J661" s="633">
        <v>3.2754518969403128E-3</v>
      </c>
      <c r="K661" s="629"/>
      <c r="L661" s="629"/>
      <c r="M661" s="2819" t="s">
        <v>228</v>
      </c>
      <c r="N661" s="2819"/>
      <c r="O661" s="2819"/>
      <c r="P661" s="629"/>
      <c r="Q661" s="629"/>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819"/>
      <c r="D662" s="2819"/>
      <c r="E662" s="629"/>
      <c r="F662" s="629"/>
      <c r="G662" s="629"/>
      <c r="H662" s="2819" t="s">
        <v>396</v>
      </c>
      <c r="I662" s="2819"/>
      <c r="J662" s="633">
        <v>-4.4905271988128666E-3</v>
      </c>
      <c r="K662" s="629"/>
      <c r="L662" s="629"/>
      <c r="M662" s="2819" t="s">
        <v>196</v>
      </c>
      <c r="N662" s="2819"/>
      <c r="O662" s="652" t="s">
        <v>197</v>
      </c>
      <c r="P662" s="629"/>
      <c r="Q662" s="629"/>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819"/>
      <c r="D663" s="2819"/>
      <c r="E663" s="629"/>
      <c r="F663" s="629"/>
      <c r="G663" s="629"/>
      <c r="H663" s="2819" t="s">
        <v>411</v>
      </c>
      <c r="I663" s="2819"/>
      <c r="J663" s="633">
        <v>-3.5665505064828092E-3</v>
      </c>
      <c r="K663" s="629"/>
      <c r="L663" s="629"/>
      <c r="M663" s="2819" t="s">
        <v>197</v>
      </c>
      <c r="N663" s="2819"/>
      <c r="O663" s="653">
        <v>1.0000000000000002</v>
      </c>
      <c r="P663" s="629"/>
      <c r="Q663" s="629"/>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819"/>
      <c r="D664" s="2819"/>
      <c r="E664" s="629"/>
      <c r="F664" s="629"/>
      <c r="G664" s="629"/>
      <c r="H664" s="2819" t="s">
        <v>417</v>
      </c>
      <c r="I664" s="2819"/>
      <c r="J664" s="633">
        <v>-2.2226163049208041E-3</v>
      </c>
      <c r="K664" s="629"/>
      <c r="L664" s="629"/>
      <c r="M664" s="2819"/>
      <c r="N664" s="2819"/>
      <c r="O664" s="629"/>
      <c r="P664" s="629"/>
      <c r="Q664" s="629"/>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819"/>
      <c r="D665" s="2819"/>
      <c r="E665" s="629"/>
      <c r="F665" s="629"/>
      <c r="G665" s="629"/>
      <c r="H665" s="2819" t="s">
        <v>439</v>
      </c>
      <c r="I665" s="2819"/>
      <c r="J665" s="633">
        <v>8.5504012469631984E-4</v>
      </c>
      <c r="K665" s="629"/>
      <c r="L665" s="629"/>
      <c r="M665" s="2819"/>
      <c r="N665" s="2819"/>
      <c r="O665" s="629"/>
      <c r="P665" s="629"/>
      <c r="Q665" s="629"/>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819"/>
      <c r="D666" s="2819"/>
      <c r="E666" s="629"/>
      <c r="F666" s="629"/>
      <c r="G666" s="629"/>
      <c r="H666" s="2819" t="s">
        <v>424</v>
      </c>
      <c r="I666" s="2819"/>
      <c r="J666" s="633">
        <v>4.4585825985705724E-3</v>
      </c>
      <c r="K666" s="629"/>
      <c r="L666" s="629"/>
      <c r="M666" s="2819"/>
      <c r="N666" s="2819"/>
      <c r="O666" s="629"/>
      <c r="P666" s="629"/>
      <c r="Q666" s="629"/>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819"/>
      <c r="D667" s="2819"/>
      <c r="E667" s="629"/>
      <c r="F667" s="629"/>
      <c r="G667" s="629"/>
      <c r="H667" s="2819" t="s">
        <v>428</v>
      </c>
      <c r="I667" s="2819"/>
      <c r="J667" s="637">
        <v>-4.1767428679913531E-3</v>
      </c>
      <c r="K667" s="629"/>
      <c r="L667" s="629"/>
      <c r="M667" s="2819"/>
      <c r="N667" s="2819"/>
      <c r="O667" s="629"/>
      <c r="P667" s="629"/>
      <c r="Q667" s="629"/>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819"/>
      <c r="D668" s="2819"/>
      <c r="E668" s="629"/>
      <c r="F668" s="629"/>
      <c r="G668" s="629"/>
      <c r="H668" s="2819"/>
      <c r="I668" s="2819"/>
      <c r="J668" s="629"/>
      <c r="K668" s="629"/>
      <c r="L668" s="629"/>
      <c r="M668" s="2819"/>
      <c r="N668" s="2819"/>
      <c r="O668" s="629"/>
      <c r="P668" s="629"/>
      <c r="Q668" s="629"/>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819"/>
      <c r="D669" s="2819"/>
      <c r="E669" s="629"/>
      <c r="F669" s="629"/>
      <c r="G669" s="629"/>
      <c r="H669" s="2819"/>
      <c r="I669" s="2819"/>
      <c r="J669" s="629"/>
      <c r="K669" s="629"/>
      <c r="L669" s="629"/>
      <c r="M669" s="2819"/>
      <c r="N669" s="2819"/>
      <c r="O669" s="629"/>
      <c r="P669" s="629"/>
      <c r="Q669" s="629"/>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819"/>
      <c r="D670" s="2819"/>
      <c r="E670" s="629"/>
      <c r="F670" s="629"/>
      <c r="G670" s="629"/>
      <c r="H670" s="2819" t="s">
        <v>228</v>
      </c>
      <c r="I670" s="2819"/>
      <c r="J670" s="2819"/>
      <c r="K670" s="629"/>
      <c r="L670" s="629"/>
      <c r="M670" s="2819"/>
      <c r="N670" s="2819"/>
      <c r="O670" s="629"/>
      <c r="P670" s="629"/>
      <c r="Q670" s="629"/>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819"/>
      <c r="D671" s="2819"/>
      <c r="E671" s="629"/>
      <c r="F671" s="629"/>
      <c r="G671" s="629"/>
      <c r="H671" s="2819" t="s">
        <v>196</v>
      </c>
      <c r="I671" s="2819"/>
      <c r="J671" s="654" t="s">
        <v>197</v>
      </c>
      <c r="K671" s="629"/>
      <c r="L671" s="629"/>
      <c r="M671" s="2819"/>
      <c r="N671" s="2819"/>
      <c r="O671" s="629"/>
      <c r="P671" s="629"/>
      <c r="Q671" s="629"/>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819"/>
      <c r="D672" s="2819"/>
      <c r="E672" s="629"/>
      <c r="F672" s="629"/>
      <c r="G672" s="629"/>
      <c r="H672" s="2819" t="s">
        <v>197</v>
      </c>
      <c r="I672" s="2819"/>
      <c r="J672" s="655">
        <v>0.99999999999999978</v>
      </c>
      <c r="K672" s="629"/>
      <c r="L672" s="629"/>
      <c r="M672" s="2819"/>
      <c r="N672" s="2819"/>
      <c r="O672" s="629"/>
      <c r="P672" s="629"/>
      <c r="Q672" s="629"/>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819"/>
      <c r="D673" s="2819"/>
      <c r="E673" s="629"/>
      <c r="F673" s="629"/>
      <c r="G673" s="629"/>
      <c r="H673" s="2819"/>
      <c r="I673" s="2819"/>
      <c r="J673" s="629"/>
      <c r="K673" s="629"/>
      <c r="L673" s="629"/>
      <c r="M673" s="2819"/>
      <c r="N673" s="2819"/>
      <c r="O673" s="629"/>
      <c r="P673" s="629"/>
      <c r="Q673" s="629"/>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457"/>
      <c r="D674" s="2458"/>
      <c r="E674" s="478"/>
      <c r="F674" s="478"/>
      <c r="G674" s="478"/>
      <c r="H674" s="2457"/>
      <c r="I674" s="2458"/>
      <c r="J674" s="478"/>
      <c r="K674" s="478"/>
      <c r="L674" s="478"/>
      <c r="M674" s="2457"/>
      <c r="N674" s="2458"/>
      <c r="O674" s="478"/>
      <c r="P674" s="478"/>
      <c r="Q674" s="478"/>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457"/>
      <c r="D675" s="2458"/>
      <c r="E675" s="478"/>
      <c r="F675" s="478"/>
      <c r="G675" s="478"/>
      <c r="H675" s="2457"/>
      <c r="I675" s="2458"/>
      <c r="J675" s="478"/>
      <c r="K675" s="478"/>
      <c r="L675" s="478"/>
      <c r="M675" s="2457"/>
      <c r="N675" s="2458"/>
      <c r="O675" s="478"/>
      <c r="P675" s="478"/>
      <c r="Q675" s="478"/>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457"/>
      <c r="D676" s="2458"/>
      <c r="E676" s="478"/>
      <c r="F676" s="478"/>
      <c r="G676" s="478"/>
      <c r="H676" s="2457"/>
      <c r="I676" s="2458"/>
      <c r="J676" s="478"/>
      <c r="K676" s="478"/>
      <c r="L676" s="478"/>
      <c r="M676" s="2457"/>
      <c r="N676" s="2458"/>
      <c r="O676" s="478"/>
      <c r="P676" s="478"/>
      <c r="Q676" s="478"/>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457"/>
      <c r="D677" s="2458"/>
      <c r="E677" s="478"/>
      <c r="F677" s="478"/>
      <c r="G677" s="478"/>
      <c r="H677" s="2457"/>
      <c r="I677" s="2458"/>
      <c r="J677" s="478"/>
      <c r="K677" s="478"/>
      <c r="L677" s="478"/>
      <c r="M677" s="2457"/>
      <c r="N677" s="2458"/>
      <c r="O677" s="478"/>
      <c r="P677" s="478"/>
      <c r="Q677" s="478"/>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457"/>
      <c r="D678" s="2458"/>
      <c r="E678" s="478"/>
      <c r="F678" s="478"/>
      <c r="G678" s="478"/>
      <c r="H678" s="2457"/>
      <c r="I678" s="2458"/>
      <c r="J678" s="478"/>
      <c r="K678" s="478"/>
      <c r="L678" s="478"/>
      <c r="M678" s="2457"/>
      <c r="N678" s="2458"/>
      <c r="O678" s="478"/>
      <c r="P678" s="478"/>
      <c r="Q678" s="478"/>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457"/>
      <c r="D679" s="2458"/>
      <c r="E679" s="478"/>
      <c r="F679" s="478"/>
      <c r="G679" s="478"/>
      <c r="H679" s="2457"/>
      <c r="I679" s="2458"/>
      <c r="J679" s="478"/>
      <c r="K679" s="478"/>
      <c r="L679" s="478"/>
      <c r="M679" s="2457"/>
      <c r="N679" s="2458"/>
      <c r="O679" s="478"/>
      <c r="P679" s="478"/>
      <c r="Q679" s="478"/>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457"/>
      <c r="D680" s="2458"/>
      <c r="E680" s="478"/>
      <c r="F680" s="478"/>
      <c r="G680" s="478"/>
      <c r="H680" s="2457"/>
      <c r="I680" s="2458"/>
      <c r="J680" s="478"/>
      <c r="K680" s="478"/>
      <c r="L680" s="478"/>
      <c r="M680" s="2457"/>
      <c r="N680" s="2458"/>
      <c r="O680" s="478"/>
      <c r="P680" s="478"/>
      <c r="Q680" s="478"/>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457"/>
      <c r="D681" s="2458"/>
      <c r="E681" s="478"/>
      <c r="F681" s="478"/>
      <c r="G681" s="478"/>
      <c r="H681" s="2457"/>
      <c r="I681" s="2458"/>
      <c r="J681" s="478"/>
      <c r="K681" s="478"/>
      <c r="L681" s="478"/>
      <c r="M681" s="2457"/>
      <c r="N681" s="2458"/>
      <c r="O681" s="478"/>
      <c r="P681" s="478"/>
      <c r="Q681" s="478"/>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457"/>
      <c r="D682" s="2458"/>
      <c r="E682" s="478"/>
      <c r="F682" s="478"/>
      <c r="G682" s="478"/>
      <c r="H682" s="2457"/>
      <c r="I682" s="2458"/>
      <c r="J682" s="478"/>
      <c r="K682" s="478"/>
      <c r="L682" s="478"/>
      <c r="M682" s="2457"/>
      <c r="N682" s="2458"/>
      <c r="O682" s="478"/>
      <c r="P682" s="478"/>
      <c r="Q682" s="478"/>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457"/>
      <c r="D683" s="2458"/>
      <c r="E683" s="478"/>
      <c r="F683" s="478"/>
      <c r="G683" s="478"/>
      <c r="H683" s="2457"/>
      <c r="I683" s="2458"/>
      <c r="J683" s="478"/>
      <c r="K683" s="478"/>
      <c r="L683" s="478"/>
      <c r="M683" s="2457"/>
      <c r="N683" s="2458"/>
      <c r="O683" s="478"/>
      <c r="P683" s="478"/>
      <c r="Q683" s="478"/>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457"/>
      <c r="D684" s="2458"/>
      <c r="E684" s="478"/>
      <c r="F684" s="478"/>
      <c r="G684" s="478"/>
      <c r="H684" s="2457"/>
      <c r="I684" s="2458"/>
      <c r="J684" s="478"/>
      <c r="K684" s="478"/>
      <c r="L684" s="478"/>
      <c r="M684" s="2457"/>
      <c r="N684" s="2458"/>
      <c r="O684" s="478"/>
      <c r="P684" s="478"/>
      <c r="Q684" s="478"/>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457"/>
      <c r="D685" s="2458"/>
      <c r="E685" s="478"/>
      <c r="F685" s="478"/>
      <c r="G685" s="478"/>
      <c r="H685" s="2457"/>
      <c r="I685" s="2458"/>
      <c r="J685" s="478"/>
      <c r="K685" s="478"/>
      <c r="L685" s="478"/>
      <c r="M685" s="2457"/>
      <c r="N685" s="2458"/>
      <c r="O685" s="478"/>
      <c r="P685" s="478"/>
      <c r="Q685" s="478"/>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457"/>
      <c r="D686" s="2458"/>
      <c r="E686" s="478"/>
      <c r="F686" s="478"/>
      <c r="G686" s="478"/>
      <c r="H686" s="2457"/>
      <c r="I686" s="2458"/>
      <c r="J686" s="478"/>
      <c r="K686" s="478"/>
      <c r="L686" s="478"/>
      <c r="M686" s="2457"/>
      <c r="N686" s="2458"/>
      <c r="O686" s="478"/>
      <c r="P686" s="478"/>
      <c r="Q686" s="478"/>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457"/>
      <c r="D687" s="2458"/>
      <c r="E687" s="478"/>
      <c r="F687" s="478"/>
      <c r="G687" s="478"/>
      <c r="H687" s="2457"/>
      <c r="I687" s="2458"/>
      <c r="J687" s="478"/>
      <c r="K687" s="478"/>
      <c r="L687" s="478"/>
      <c r="M687" s="2457"/>
      <c r="N687" s="2458"/>
      <c r="O687" s="478"/>
      <c r="P687" s="478"/>
      <c r="Q687" s="478"/>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457"/>
      <c r="D688" s="2458"/>
      <c r="E688" s="478"/>
      <c r="F688" s="478"/>
      <c r="G688" s="478"/>
      <c r="H688" s="2457"/>
      <c r="I688" s="2458"/>
      <c r="J688" s="478"/>
      <c r="K688" s="478"/>
      <c r="L688" s="478"/>
      <c r="M688" s="2457"/>
      <c r="N688" s="2458"/>
      <c r="O688" s="478"/>
      <c r="P688" s="478"/>
      <c r="Q688" s="478"/>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457"/>
      <c r="D689" s="2458"/>
      <c r="E689" s="478"/>
      <c r="F689" s="478"/>
      <c r="G689" s="478"/>
      <c r="H689" s="2457"/>
      <c r="I689" s="2458"/>
      <c r="J689" s="478"/>
      <c r="K689" s="478"/>
      <c r="L689" s="478"/>
      <c r="M689" s="2457"/>
      <c r="N689" s="2458"/>
      <c r="O689" s="478"/>
      <c r="P689" s="478"/>
      <c r="Q689" s="478"/>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457"/>
      <c r="D690" s="2458"/>
      <c r="E690" s="478"/>
      <c r="F690" s="478"/>
      <c r="G690" s="478"/>
      <c r="H690" s="2457"/>
      <c r="I690" s="2458"/>
      <c r="J690" s="478"/>
      <c r="K690" s="478"/>
      <c r="L690" s="478"/>
      <c r="M690" s="2457"/>
      <c r="N690" s="2458"/>
      <c r="O690" s="478"/>
      <c r="P690" s="478"/>
      <c r="Q690" s="478"/>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457"/>
      <c r="D691" s="2458"/>
      <c r="E691" s="478"/>
      <c r="F691" s="478"/>
      <c r="G691" s="478"/>
      <c r="H691" s="2457"/>
      <c r="I691" s="2458"/>
      <c r="J691" s="478"/>
      <c r="K691" s="478"/>
      <c r="L691" s="478"/>
      <c r="M691" s="2457"/>
      <c r="N691" s="2458"/>
      <c r="O691" s="478"/>
      <c r="P691" s="478"/>
      <c r="Q691" s="478"/>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457"/>
      <c r="D692" s="2458"/>
      <c r="E692" s="478"/>
      <c r="F692" s="478"/>
      <c r="G692" s="478"/>
      <c r="H692" s="2457"/>
      <c r="I692" s="2458"/>
      <c r="J692" s="478"/>
      <c r="K692" s="478"/>
      <c r="L692" s="478"/>
      <c r="M692" s="2457"/>
      <c r="N692" s="2458"/>
      <c r="O692" s="478"/>
      <c r="P692" s="478"/>
      <c r="Q692" s="478"/>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457"/>
      <c r="D693" s="2458"/>
      <c r="E693" s="478"/>
      <c r="F693" s="478"/>
      <c r="G693" s="478"/>
      <c r="H693" s="2457"/>
      <c r="I693" s="2458"/>
      <c r="J693" s="478"/>
      <c r="K693" s="478"/>
      <c r="L693" s="478"/>
      <c r="M693" s="2457"/>
      <c r="N693" s="2458"/>
      <c r="O693" s="478"/>
      <c r="P693" s="478"/>
      <c r="Q693" s="478"/>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457"/>
      <c r="D694" s="2458"/>
      <c r="E694" s="478"/>
      <c r="F694" s="478"/>
      <c r="G694" s="478"/>
      <c r="H694" s="2457"/>
      <c r="I694" s="2458"/>
      <c r="J694" s="478"/>
      <c r="K694" s="478"/>
      <c r="L694" s="478"/>
      <c r="M694" s="2457"/>
      <c r="N694" s="2458"/>
      <c r="O694" s="478"/>
      <c r="P694" s="478"/>
      <c r="Q694" s="478"/>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2457"/>
      <c r="D695" s="2458"/>
      <c r="E695" s="478"/>
      <c r="F695" s="478"/>
      <c r="G695" s="478"/>
      <c r="H695" s="2457"/>
      <c r="I695" s="2458"/>
      <c r="J695" s="478"/>
      <c r="K695" s="478"/>
      <c r="L695" s="478"/>
      <c r="M695" s="2457"/>
      <c r="N695" s="2458"/>
      <c r="O695" s="478"/>
      <c r="P695" s="478"/>
      <c r="Q695" s="478"/>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2457"/>
      <c r="D696" s="2458"/>
      <c r="E696" s="478"/>
      <c r="F696" s="478"/>
      <c r="G696" s="478"/>
      <c r="H696" s="2457"/>
      <c r="I696" s="2458"/>
      <c r="J696" s="478"/>
      <c r="K696" s="478"/>
      <c r="L696" s="478"/>
      <c r="M696" s="2457"/>
      <c r="N696" s="2458"/>
      <c r="O696" s="478"/>
      <c r="P696" s="478"/>
      <c r="Q696" s="478"/>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2457"/>
      <c r="D697" s="2458"/>
      <c r="E697" s="478"/>
      <c r="F697" s="478"/>
      <c r="G697" s="478"/>
      <c r="H697" s="2457"/>
      <c r="I697" s="2458"/>
      <c r="J697" s="478"/>
      <c r="K697" s="478"/>
      <c r="L697" s="478"/>
      <c r="M697" s="2457"/>
      <c r="N697" s="2458"/>
      <c r="O697" s="478"/>
      <c r="P697" s="478"/>
      <c r="Q697" s="478"/>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2457"/>
      <c r="D698" s="2458"/>
      <c r="E698" s="478"/>
      <c r="F698" s="478"/>
      <c r="G698" s="478"/>
      <c r="H698" s="2457"/>
      <c r="I698" s="2458"/>
      <c r="J698" s="478"/>
      <c r="K698" s="478"/>
      <c r="L698" s="478"/>
      <c r="M698" s="2457"/>
      <c r="N698" s="2458"/>
      <c r="O698" s="478"/>
      <c r="P698" s="478"/>
      <c r="Q698" s="478"/>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2457"/>
      <c r="D699" s="2458"/>
      <c r="E699" s="478"/>
      <c r="F699" s="478"/>
      <c r="G699" s="478"/>
      <c r="H699" s="2457"/>
      <c r="I699" s="2458"/>
      <c r="J699" s="478"/>
      <c r="K699" s="478"/>
      <c r="L699" s="478"/>
      <c r="M699" s="2457"/>
      <c r="N699" s="2458"/>
      <c r="O699" s="478"/>
      <c r="P699" s="478"/>
      <c r="Q699" s="478"/>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78"/>
      <c r="D700" s="478"/>
      <c r="E700" s="478"/>
      <c r="F700" s="478"/>
      <c r="G700" s="478"/>
      <c r="H700" s="478"/>
      <c r="I700" s="478"/>
      <c r="J700" s="478"/>
      <c r="K700" s="478"/>
      <c r="L700" s="478"/>
      <c r="M700" s="478"/>
      <c r="N700" s="478"/>
      <c r="O700" s="478"/>
      <c r="P700" s="478"/>
      <c r="Q700" s="478"/>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94"/>
      <c r="D701" s="494"/>
      <c r="E701" s="494"/>
      <c r="F701" s="494"/>
      <c r="G701" s="494"/>
      <c r="H701" s="494"/>
      <c r="I701" s="494"/>
      <c r="J701" s="494"/>
      <c r="K701" s="494"/>
      <c r="L701" s="494"/>
      <c r="M701" s="494"/>
      <c r="N701" s="494"/>
      <c r="O701" s="494"/>
      <c r="P701" s="494"/>
      <c r="Q701" s="494"/>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94"/>
      <c r="D702" s="494"/>
      <c r="E702" s="494"/>
      <c r="F702" s="494"/>
      <c r="G702" s="494"/>
      <c r="H702" s="494"/>
      <c r="I702" s="494"/>
      <c r="J702" s="494"/>
      <c r="K702" s="494"/>
      <c r="L702" s="494"/>
      <c r="M702" s="494"/>
      <c r="N702" s="494"/>
      <c r="O702" s="494"/>
      <c r="P702" s="494"/>
      <c r="Q702" s="494"/>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94"/>
      <c r="D703" s="494"/>
      <c r="E703" s="494"/>
      <c r="F703" s="494"/>
      <c r="G703" s="494"/>
      <c r="H703" s="494"/>
      <c r="I703" s="494"/>
      <c r="J703" s="494"/>
      <c r="K703" s="494"/>
      <c r="L703" s="494"/>
      <c r="M703" s="494"/>
      <c r="N703" s="494"/>
      <c r="O703" s="494"/>
      <c r="P703" s="494"/>
      <c r="Q703" s="494"/>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94"/>
      <c r="D704" s="494"/>
      <c r="E704" s="494"/>
      <c r="F704" s="494"/>
      <c r="G704" s="494"/>
      <c r="H704" s="494"/>
      <c r="I704" s="494"/>
      <c r="J704" s="494"/>
      <c r="K704" s="494"/>
      <c r="L704" s="494"/>
      <c r="M704" s="494"/>
      <c r="N704" s="494"/>
      <c r="O704" s="494"/>
      <c r="P704" s="494"/>
      <c r="Q704" s="494"/>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94"/>
      <c r="D705" s="494"/>
      <c r="E705" s="494"/>
      <c r="F705" s="494"/>
      <c r="G705" s="494"/>
      <c r="H705" s="494"/>
      <c r="I705" s="494"/>
      <c r="J705" s="494"/>
      <c r="K705" s="494"/>
      <c r="L705" s="494"/>
      <c r="M705" s="494"/>
      <c r="N705" s="494"/>
      <c r="O705" s="494"/>
      <c r="P705" s="494"/>
      <c r="Q705" s="494"/>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94"/>
      <c r="D706" s="494"/>
      <c r="E706" s="494"/>
      <c r="F706" s="494"/>
      <c r="G706" s="494"/>
      <c r="H706" s="494"/>
      <c r="I706" s="494"/>
      <c r="J706" s="494"/>
      <c r="K706" s="494"/>
      <c r="L706" s="494"/>
      <c r="M706" s="494"/>
      <c r="N706" s="494"/>
      <c r="O706" s="494"/>
      <c r="P706" s="494"/>
      <c r="Q706" s="494"/>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94"/>
      <c r="D707" s="494"/>
      <c r="E707" s="494"/>
      <c r="F707" s="494"/>
      <c r="G707" s="494"/>
      <c r="H707" s="494"/>
      <c r="I707" s="494"/>
      <c r="J707" s="494"/>
      <c r="K707" s="494"/>
      <c r="L707" s="494"/>
      <c r="M707" s="494"/>
      <c r="N707" s="494"/>
      <c r="O707" s="494"/>
      <c r="P707" s="494"/>
      <c r="Q707" s="494"/>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94"/>
      <c r="D708" s="494"/>
      <c r="E708" s="494"/>
      <c r="F708" s="494"/>
      <c r="G708" s="494"/>
      <c r="H708" s="494"/>
      <c r="I708" s="494"/>
      <c r="J708" s="494"/>
      <c r="K708" s="494"/>
      <c r="L708" s="494"/>
      <c r="M708" s="494"/>
      <c r="N708" s="494"/>
      <c r="O708" s="494"/>
      <c r="P708" s="494"/>
      <c r="Q708" s="494"/>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94"/>
      <c r="D709" s="494"/>
      <c r="E709" s="494"/>
      <c r="F709" s="494"/>
      <c r="G709" s="494"/>
      <c r="H709" s="494"/>
      <c r="I709" s="494"/>
      <c r="J709" s="494"/>
      <c r="K709" s="494"/>
      <c r="L709" s="494"/>
      <c r="M709" s="494"/>
      <c r="N709" s="494"/>
      <c r="O709" s="494"/>
      <c r="P709" s="494"/>
      <c r="Q709" s="494"/>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94"/>
      <c r="D710" s="494"/>
      <c r="E710" s="494"/>
      <c r="F710" s="494"/>
      <c r="G710" s="494"/>
      <c r="H710" s="494"/>
      <c r="I710" s="494"/>
      <c r="J710" s="494"/>
      <c r="K710" s="494"/>
      <c r="L710" s="494"/>
      <c r="M710" s="494"/>
      <c r="N710" s="494"/>
      <c r="O710" s="494"/>
      <c r="P710" s="494"/>
      <c r="Q710" s="494"/>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94"/>
      <c r="D711" s="494"/>
      <c r="E711" s="494"/>
      <c r="F711" s="494"/>
      <c r="G711" s="494"/>
      <c r="H711" s="494"/>
      <c r="I711" s="494"/>
      <c r="J711" s="494"/>
      <c r="K711" s="494"/>
      <c r="L711" s="494"/>
      <c r="M711" s="494"/>
      <c r="N711" s="494"/>
      <c r="O711" s="494"/>
      <c r="P711" s="494"/>
      <c r="Q711" s="494"/>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94"/>
      <c r="D712" s="494"/>
      <c r="E712" s="494"/>
      <c r="F712" s="494"/>
      <c r="G712" s="494"/>
      <c r="H712" s="494"/>
      <c r="I712" s="494"/>
      <c r="J712" s="494"/>
      <c r="K712" s="494"/>
      <c r="L712" s="494"/>
      <c r="M712" s="494"/>
      <c r="N712" s="494"/>
      <c r="O712" s="494"/>
      <c r="P712" s="494"/>
      <c r="Q712" s="494"/>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94"/>
      <c r="D713" s="494"/>
      <c r="E713" s="494"/>
      <c r="F713" s="494"/>
      <c r="G713" s="494"/>
      <c r="H713" s="494"/>
      <c r="I713" s="494"/>
      <c r="J713" s="494"/>
      <c r="K713" s="494"/>
      <c r="L713" s="494"/>
      <c r="M713" s="494"/>
      <c r="N713" s="494"/>
      <c r="O713" s="494"/>
      <c r="P713" s="494"/>
      <c r="Q713" s="494"/>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94"/>
      <c r="D714" s="494"/>
      <c r="E714" s="494"/>
      <c r="F714" s="494"/>
      <c r="G714" s="494"/>
      <c r="H714" s="494"/>
      <c r="I714" s="494"/>
      <c r="J714" s="494"/>
      <c r="K714" s="494"/>
      <c r="L714" s="494"/>
      <c r="M714" s="494"/>
      <c r="N714" s="494"/>
      <c r="O714" s="494"/>
      <c r="P714" s="494"/>
      <c r="Q714" s="494"/>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94"/>
      <c r="D715" s="494"/>
      <c r="E715" s="494"/>
      <c r="F715" s="494"/>
      <c r="G715" s="494"/>
      <c r="H715" s="494"/>
      <c r="I715" s="494"/>
      <c r="J715" s="494"/>
      <c r="K715" s="494"/>
      <c r="L715" s="494"/>
      <c r="M715" s="494"/>
      <c r="N715" s="494"/>
      <c r="O715" s="494"/>
      <c r="P715" s="494"/>
      <c r="Q715" s="494"/>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94"/>
      <c r="D716" s="494"/>
      <c r="E716" s="494"/>
      <c r="F716" s="494"/>
      <c r="G716" s="494"/>
      <c r="H716" s="494"/>
      <c r="I716" s="494"/>
      <c r="J716" s="494"/>
      <c r="K716" s="494"/>
      <c r="L716" s="494"/>
      <c r="M716" s="494"/>
      <c r="N716" s="494"/>
      <c r="O716" s="494"/>
      <c r="P716" s="494"/>
      <c r="Q716" s="494"/>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94"/>
      <c r="D717" s="494"/>
      <c r="E717" s="494"/>
      <c r="F717" s="494"/>
      <c r="G717" s="494"/>
      <c r="H717" s="494"/>
      <c r="I717" s="494"/>
      <c r="J717" s="494"/>
      <c r="K717" s="494"/>
      <c r="L717" s="494"/>
      <c r="M717" s="494"/>
      <c r="N717" s="494"/>
      <c r="O717" s="494"/>
      <c r="P717" s="494"/>
      <c r="Q717" s="494"/>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94"/>
      <c r="D718" s="494"/>
      <c r="E718" s="494"/>
      <c r="F718" s="494"/>
      <c r="G718" s="494"/>
      <c r="H718" s="494"/>
      <c r="I718" s="494"/>
      <c r="J718" s="494"/>
      <c r="K718" s="494"/>
      <c r="L718" s="494"/>
      <c r="M718" s="494"/>
      <c r="N718" s="494"/>
      <c r="O718" s="494"/>
      <c r="P718" s="494"/>
      <c r="Q718" s="494"/>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94"/>
      <c r="D719" s="494"/>
      <c r="E719" s="494"/>
      <c r="F719" s="494"/>
      <c r="G719" s="494"/>
      <c r="H719" s="494"/>
      <c r="I719" s="494"/>
      <c r="J719" s="494"/>
      <c r="K719" s="494"/>
      <c r="L719" s="494"/>
      <c r="M719" s="494"/>
      <c r="N719" s="494"/>
      <c r="O719" s="494"/>
      <c r="P719" s="494"/>
      <c r="Q719" s="494"/>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94"/>
      <c r="D720" s="494"/>
      <c r="E720" s="494"/>
      <c r="F720" s="494"/>
      <c r="G720" s="494"/>
      <c r="H720" s="494"/>
      <c r="I720" s="494"/>
      <c r="J720" s="494"/>
      <c r="K720" s="494"/>
      <c r="L720" s="494"/>
      <c r="M720" s="494"/>
      <c r="N720" s="494"/>
      <c r="O720" s="494"/>
      <c r="P720" s="494"/>
      <c r="Q720" s="494"/>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94"/>
      <c r="D721" s="494"/>
      <c r="E721" s="494"/>
      <c r="F721" s="494"/>
      <c r="G721" s="494"/>
      <c r="H721" s="494"/>
      <c r="I721" s="494"/>
      <c r="J721" s="494"/>
      <c r="K721" s="494"/>
      <c r="L721" s="494"/>
      <c r="M721" s="494"/>
      <c r="N721" s="494"/>
      <c r="O721" s="494"/>
      <c r="P721" s="494"/>
      <c r="Q721" s="494"/>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94"/>
      <c r="D722" s="494"/>
      <c r="E722" s="494"/>
      <c r="F722" s="494"/>
      <c r="G722" s="494"/>
      <c r="H722" s="494"/>
      <c r="I722" s="494"/>
      <c r="J722" s="494"/>
      <c r="K722" s="494"/>
      <c r="L722" s="494"/>
      <c r="M722" s="494"/>
      <c r="N722" s="494"/>
      <c r="O722" s="494"/>
      <c r="P722" s="494"/>
      <c r="Q722" s="494"/>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94"/>
      <c r="D723" s="494"/>
      <c r="E723" s="494"/>
      <c r="F723" s="494"/>
      <c r="G723" s="494"/>
      <c r="H723" s="494"/>
      <c r="I723" s="494"/>
      <c r="J723" s="494"/>
      <c r="K723" s="494"/>
      <c r="L723" s="494"/>
      <c r="M723" s="494"/>
      <c r="N723" s="494"/>
      <c r="O723" s="494"/>
      <c r="P723" s="494"/>
      <c r="Q723" s="494"/>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94"/>
      <c r="D724" s="494"/>
      <c r="E724" s="494"/>
      <c r="F724" s="494"/>
      <c r="G724" s="494"/>
      <c r="H724" s="494"/>
      <c r="I724" s="494"/>
      <c r="J724" s="494"/>
      <c r="K724" s="494"/>
      <c r="L724" s="494"/>
      <c r="M724" s="494"/>
      <c r="N724" s="494"/>
      <c r="O724" s="494"/>
      <c r="P724" s="494"/>
      <c r="Q724" s="494"/>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94"/>
      <c r="D725" s="494"/>
      <c r="E725" s="494"/>
      <c r="F725" s="494"/>
      <c r="G725" s="494"/>
      <c r="H725" s="494"/>
      <c r="I725" s="494"/>
      <c r="J725" s="494"/>
      <c r="K725" s="494"/>
      <c r="L725" s="494"/>
      <c r="M725" s="494"/>
      <c r="N725" s="494"/>
      <c r="O725" s="494"/>
      <c r="P725" s="494"/>
      <c r="Q725" s="494"/>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94"/>
      <c r="D726" s="494"/>
      <c r="E726" s="494"/>
      <c r="F726" s="494"/>
      <c r="G726" s="494"/>
      <c r="H726" s="494"/>
      <c r="I726" s="494"/>
      <c r="J726" s="494"/>
      <c r="K726" s="494"/>
      <c r="L726" s="494"/>
      <c r="M726" s="494"/>
      <c r="N726" s="494"/>
      <c r="O726" s="494"/>
      <c r="P726" s="494"/>
      <c r="Q726" s="494"/>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94"/>
      <c r="D727" s="494"/>
      <c r="E727" s="494"/>
      <c r="F727" s="494"/>
      <c r="G727" s="494"/>
      <c r="H727" s="494"/>
      <c r="I727" s="494"/>
      <c r="J727" s="494"/>
      <c r="K727" s="494"/>
      <c r="L727" s="494"/>
      <c r="M727" s="494"/>
      <c r="N727" s="494"/>
      <c r="O727" s="494"/>
      <c r="P727" s="494"/>
      <c r="Q727" s="494"/>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94"/>
      <c r="D728" s="494"/>
      <c r="E728" s="494"/>
      <c r="F728" s="494"/>
      <c r="G728" s="494"/>
      <c r="H728" s="494"/>
      <c r="I728" s="494"/>
      <c r="J728" s="494"/>
      <c r="K728" s="494"/>
      <c r="L728" s="494"/>
      <c r="M728" s="494"/>
      <c r="N728" s="494"/>
      <c r="O728" s="494"/>
      <c r="P728" s="494"/>
      <c r="Q728" s="494"/>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94"/>
      <c r="D729" s="494"/>
      <c r="E729" s="494"/>
      <c r="F729" s="494"/>
      <c r="G729" s="494"/>
      <c r="H729" s="494"/>
      <c r="I729" s="494"/>
      <c r="J729" s="494"/>
      <c r="K729" s="494"/>
      <c r="L729" s="494"/>
      <c r="M729" s="494"/>
      <c r="N729" s="494"/>
      <c r="O729" s="494"/>
      <c r="P729" s="494"/>
      <c r="Q729" s="494"/>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94"/>
      <c r="D730" s="494"/>
      <c r="E730" s="494"/>
      <c r="F730" s="494"/>
      <c r="G730" s="494"/>
      <c r="H730" s="494"/>
      <c r="I730" s="494"/>
      <c r="J730" s="494"/>
      <c r="K730" s="494"/>
      <c r="L730" s="494"/>
      <c r="M730" s="494"/>
      <c r="N730" s="494"/>
      <c r="O730" s="494"/>
      <c r="P730" s="494"/>
      <c r="Q730" s="494"/>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94"/>
      <c r="D731" s="494"/>
      <c r="E731" s="494"/>
      <c r="F731" s="494"/>
      <c r="G731" s="494"/>
      <c r="H731" s="494"/>
      <c r="I731" s="494"/>
      <c r="J731" s="494"/>
      <c r="K731" s="494"/>
      <c r="L731" s="494"/>
      <c r="M731" s="494"/>
      <c r="N731" s="494"/>
      <c r="O731" s="494"/>
      <c r="P731" s="494"/>
      <c r="Q731" s="494"/>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94"/>
      <c r="D732" s="494"/>
      <c r="E732" s="494"/>
      <c r="F732" s="494"/>
      <c r="G732" s="494"/>
      <c r="H732" s="494"/>
      <c r="I732" s="494"/>
      <c r="J732" s="494"/>
      <c r="K732" s="494"/>
      <c r="L732" s="494"/>
      <c r="M732" s="494"/>
      <c r="N732" s="494"/>
      <c r="O732" s="494"/>
      <c r="P732" s="494"/>
      <c r="Q732" s="494"/>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94"/>
      <c r="D733" s="494"/>
      <c r="E733" s="494"/>
      <c r="F733" s="494"/>
      <c r="G733" s="494"/>
      <c r="H733" s="494"/>
      <c r="I733" s="494"/>
      <c r="J733" s="494"/>
      <c r="K733" s="494"/>
      <c r="L733" s="494"/>
      <c r="M733" s="494"/>
      <c r="N733" s="494"/>
      <c r="O733" s="494"/>
      <c r="P733" s="494"/>
      <c r="Q733" s="494"/>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94"/>
      <c r="D734" s="494"/>
      <c r="E734" s="494"/>
      <c r="F734" s="494"/>
      <c r="G734" s="494"/>
      <c r="H734" s="494"/>
      <c r="I734" s="494"/>
      <c r="J734" s="494"/>
      <c r="K734" s="494"/>
      <c r="L734" s="494"/>
      <c r="M734" s="494"/>
      <c r="N734" s="494"/>
      <c r="O734" s="494"/>
      <c r="P734" s="494"/>
      <c r="Q734" s="494"/>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94"/>
      <c r="D735" s="494"/>
      <c r="E735" s="494"/>
      <c r="F735" s="494"/>
      <c r="G735" s="494"/>
      <c r="H735" s="494"/>
      <c r="I735" s="494"/>
      <c r="J735" s="494"/>
      <c r="K735" s="494"/>
      <c r="L735" s="494"/>
      <c r="M735" s="494"/>
      <c r="N735" s="494"/>
      <c r="O735" s="494"/>
      <c r="P735" s="494"/>
      <c r="Q735" s="494"/>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94"/>
      <c r="D736" s="494"/>
      <c r="E736" s="494"/>
      <c r="F736" s="494"/>
      <c r="G736" s="494"/>
      <c r="H736" s="494"/>
      <c r="I736" s="494"/>
      <c r="J736" s="494"/>
      <c r="K736" s="494"/>
      <c r="L736" s="494"/>
      <c r="M736" s="494"/>
      <c r="N736" s="494"/>
      <c r="O736" s="494"/>
      <c r="P736" s="494"/>
      <c r="Q736" s="494"/>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94"/>
      <c r="D737" s="494"/>
      <c r="E737" s="494"/>
      <c r="F737" s="494"/>
      <c r="G737" s="494"/>
      <c r="H737" s="494"/>
      <c r="I737" s="494"/>
      <c r="J737" s="494"/>
      <c r="K737" s="494"/>
      <c r="L737" s="494"/>
      <c r="M737" s="494"/>
      <c r="N737" s="494"/>
      <c r="O737" s="494"/>
      <c r="P737" s="494"/>
      <c r="Q737" s="494"/>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94"/>
      <c r="D738" s="494"/>
      <c r="E738" s="494"/>
      <c r="F738" s="494"/>
      <c r="G738" s="494"/>
      <c r="H738" s="494"/>
      <c r="I738" s="494"/>
      <c r="J738" s="494"/>
      <c r="K738" s="494"/>
      <c r="L738" s="494"/>
      <c r="M738" s="494"/>
      <c r="N738" s="494"/>
      <c r="O738" s="494"/>
      <c r="P738" s="494"/>
      <c r="Q738" s="494"/>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94"/>
      <c r="D739" s="494"/>
      <c r="E739" s="494"/>
      <c r="F739" s="494"/>
      <c r="G739" s="494"/>
      <c r="H739" s="494"/>
      <c r="I739" s="494"/>
      <c r="J739" s="494"/>
      <c r="K739" s="494"/>
      <c r="L739" s="494"/>
      <c r="M739" s="494"/>
      <c r="N739" s="494"/>
      <c r="O739" s="494"/>
      <c r="P739" s="494"/>
      <c r="Q739" s="494"/>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94"/>
      <c r="D740" s="494"/>
      <c r="E740" s="494"/>
      <c r="F740" s="494"/>
      <c r="G740" s="494"/>
      <c r="H740" s="494"/>
      <c r="I740" s="494"/>
      <c r="J740" s="494"/>
      <c r="K740" s="494"/>
      <c r="L740" s="494"/>
      <c r="M740" s="494"/>
      <c r="N740" s="494"/>
      <c r="O740" s="494"/>
      <c r="P740" s="494"/>
      <c r="Q740" s="494"/>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94"/>
      <c r="D741" s="494"/>
      <c r="E741" s="494"/>
      <c r="F741" s="494"/>
      <c r="G741" s="494"/>
      <c r="H741" s="494"/>
      <c r="I741" s="494"/>
      <c r="J741" s="494"/>
      <c r="K741" s="494"/>
      <c r="L741" s="494"/>
      <c r="M741" s="494"/>
      <c r="N741" s="494"/>
      <c r="O741" s="494"/>
      <c r="P741" s="494"/>
      <c r="Q741" s="494"/>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94"/>
      <c r="D742" s="494"/>
      <c r="E742" s="494"/>
      <c r="F742" s="494"/>
      <c r="G742" s="494"/>
      <c r="H742" s="494"/>
      <c r="I742" s="494"/>
      <c r="J742" s="494"/>
      <c r="K742" s="494"/>
      <c r="L742" s="494"/>
      <c r="M742" s="494"/>
      <c r="N742" s="494"/>
      <c r="O742" s="494"/>
      <c r="P742" s="494"/>
      <c r="Q742" s="494"/>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94"/>
      <c r="D743" s="494"/>
      <c r="E743" s="494"/>
      <c r="F743" s="494"/>
      <c r="G743" s="494"/>
      <c r="H743" s="494"/>
      <c r="I743" s="494"/>
      <c r="J743" s="494"/>
      <c r="K743" s="494"/>
      <c r="L743" s="494"/>
      <c r="M743" s="494"/>
      <c r="N743" s="494"/>
      <c r="O743" s="494"/>
      <c r="P743" s="494"/>
      <c r="Q743" s="494"/>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94"/>
      <c r="D744" s="494"/>
      <c r="E744" s="494"/>
      <c r="F744" s="494"/>
      <c r="G744" s="494"/>
      <c r="H744" s="494"/>
      <c r="I744" s="494"/>
      <c r="J744" s="494"/>
      <c r="K744" s="494"/>
      <c r="L744" s="494"/>
      <c r="M744" s="494"/>
      <c r="N744" s="494"/>
      <c r="O744" s="494"/>
      <c r="P744" s="494"/>
      <c r="Q744" s="494"/>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94"/>
      <c r="D745" s="494"/>
      <c r="E745" s="494"/>
      <c r="F745" s="494"/>
      <c r="G745" s="494"/>
      <c r="H745" s="494"/>
      <c r="I745" s="494"/>
      <c r="J745" s="494"/>
      <c r="K745" s="494"/>
      <c r="L745" s="494"/>
      <c r="M745" s="494"/>
      <c r="N745" s="494"/>
      <c r="O745" s="494"/>
      <c r="P745" s="494"/>
      <c r="Q745" s="494"/>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94"/>
      <c r="D746" s="494"/>
      <c r="E746" s="494"/>
      <c r="F746" s="494"/>
      <c r="G746" s="494"/>
      <c r="H746" s="494"/>
      <c r="I746" s="494"/>
      <c r="J746" s="494"/>
      <c r="K746" s="494"/>
      <c r="L746" s="494"/>
      <c r="M746" s="494"/>
      <c r="N746" s="494"/>
      <c r="O746" s="494"/>
      <c r="P746" s="494"/>
      <c r="Q746" s="494"/>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94"/>
      <c r="D747" s="494"/>
      <c r="E747" s="494"/>
      <c r="F747" s="494"/>
      <c r="G747" s="494"/>
      <c r="H747" s="494"/>
      <c r="I747" s="494"/>
      <c r="J747" s="494"/>
      <c r="K747" s="494"/>
      <c r="L747" s="494"/>
      <c r="M747" s="494"/>
      <c r="N747" s="494"/>
      <c r="O747" s="494"/>
      <c r="P747" s="494"/>
      <c r="Q747" s="494"/>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94"/>
      <c r="D748" s="494"/>
      <c r="E748" s="494"/>
      <c r="F748" s="494"/>
      <c r="G748" s="494"/>
      <c r="H748" s="494"/>
      <c r="I748" s="494"/>
      <c r="J748" s="494"/>
      <c r="K748" s="494"/>
      <c r="L748" s="494"/>
      <c r="M748" s="494"/>
      <c r="N748" s="494"/>
      <c r="O748" s="494"/>
      <c r="P748" s="494"/>
      <c r="Q748" s="494"/>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94"/>
      <c r="D749" s="494"/>
      <c r="E749" s="494"/>
      <c r="F749" s="494"/>
      <c r="G749" s="494"/>
      <c r="H749" s="494"/>
      <c r="I749" s="494"/>
      <c r="J749" s="494"/>
      <c r="K749" s="494"/>
      <c r="L749" s="494"/>
      <c r="M749" s="494"/>
      <c r="N749" s="494"/>
      <c r="O749" s="494"/>
      <c r="P749" s="494"/>
      <c r="Q749" s="494"/>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94"/>
      <c r="D750" s="494"/>
      <c r="E750" s="494"/>
      <c r="F750" s="494"/>
      <c r="G750" s="494"/>
      <c r="H750" s="494"/>
      <c r="I750" s="494"/>
      <c r="J750" s="494"/>
      <c r="K750" s="494"/>
      <c r="L750" s="494"/>
      <c r="M750" s="494"/>
      <c r="N750" s="494"/>
      <c r="O750" s="494"/>
      <c r="P750" s="494"/>
      <c r="Q750" s="494"/>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94"/>
      <c r="D751" s="494"/>
      <c r="E751" s="494"/>
      <c r="F751" s="494"/>
      <c r="G751" s="494"/>
      <c r="H751" s="494"/>
      <c r="I751" s="494"/>
      <c r="J751" s="494"/>
      <c r="K751" s="494"/>
      <c r="L751" s="494"/>
      <c r="M751" s="494"/>
      <c r="N751" s="494"/>
      <c r="O751" s="494"/>
      <c r="P751" s="494"/>
      <c r="Q751" s="494"/>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94"/>
      <c r="D752" s="494"/>
      <c r="E752" s="494"/>
      <c r="F752" s="494"/>
      <c r="G752" s="494"/>
      <c r="H752" s="494"/>
      <c r="I752" s="494"/>
      <c r="J752" s="494"/>
      <c r="K752" s="494"/>
      <c r="L752" s="494"/>
      <c r="M752" s="494"/>
      <c r="N752" s="494"/>
      <c r="O752" s="494"/>
      <c r="P752" s="494"/>
      <c r="Q752" s="494"/>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94"/>
      <c r="D753" s="494"/>
      <c r="E753" s="494"/>
      <c r="F753" s="494"/>
      <c r="G753" s="494"/>
      <c r="H753" s="494"/>
      <c r="I753" s="494"/>
      <c r="J753" s="494"/>
      <c r="K753" s="494"/>
      <c r="L753" s="494"/>
      <c r="M753" s="494"/>
      <c r="N753" s="494"/>
      <c r="O753" s="494"/>
      <c r="P753" s="494"/>
      <c r="Q753" s="494"/>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94"/>
      <c r="D754" s="494"/>
      <c r="E754" s="494"/>
      <c r="F754" s="494"/>
      <c r="G754" s="494"/>
      <c r="H754" s="494"/>
      <c r="I754" s="494"/>
      <c r="J754" s="494"/>
      <c r="K754" s="494"/>
      <c r="L754" s="494"/>
      <c r="M754" s="494"/>
      <c r="N754" s="494"/>
      <c r="O754" s="494"/>
      <c r="P754" s="494"/>
      <c r="Q754" s="494"/>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94"/>
      <c r="D755" s="494"/>
      <c r="E755" s="494"/>
      <c r="F755" s="494"/>
      <c r="G755" s="494"/>
      <c r="H755" s="494"/>
      <c r="I755" s="494"/>
      <c r="J755" s="494"/>
      <c r="K755" s="494"/>
      <c r="L755" s="494"/>
      <c r="M755" s="494"/>
      <c r="N755" s="494"/>
      <c r="O755" s="494"/>
      <c r="P755" s="494"/>
      <c r="Q755" s="494"/>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94"/>
      <c r="D756" s="494"/>
      <c r="E756" s="494"/>
      <c r="F756" s="494"/>
      <c r="G756" s="494"/>
      <c r="H756" s="494"/>
      <c r="I756" s="494"/>
      <c r="J756" s="494"/>
      <c r="K756" s="494"/>
      <c r="L756" s="494"/>
      <c r="M756" s="494"/>
      <c r="N756" s="494"/>
      <c r="O756" s="494"/>
      <c r="P756" s="494"/>
      <c r="Q756" s="494"/>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94"/>
      <c r="D757" s="494"/>
      <c r="E757" s="494"/>
      <c r="F757" s="494"/>
      <c r="G757" s="494"/>
      <c r="H757" s="494"/>
      <c r="I757" s="494"/>
      <c r="J757" s="494"/>
      <c r="K757" s="494"/>
      <c r="L757" s="494"/>
      <c r="M757" s="494"/>
      <c r="N757" s="494"/>
      <c r="O757" s="494"/>
      <c r="P757" s="494"/>
      <c r="Q757" s="494"/>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94"/>
      <c r="D758" s="494"/>
      <c r="E758" s="494"/>
      <c r="F758" s="494"/>
      <c r="G758" s="494"/>
      <c r="H758" s="494"/>
      <c r="I758" s="494"/>
      <c r="J758" s="494"/>
      <c r="K758" s="494"/>
      <c r="L758" s="494"/>
      <c r="M758" s="494"/>
      <c r="N758" s="494"/>
      <c r="O758" s="494"/>
      <c r="P758" s="494"/>
      <c r="Q758" s="494"/>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94"/>
      <c r="D759" s="494"/>
      <c r="E759" s="494"/>
      <c r="F759" s="494"/>
      <c r="G759" s="494"/>
      <c r="H759" s="494"/>
      <c r="I759" s="494"/>
      <c r="J759" s="494"/>
      <c r="K759" s="494"/>
      <c r="L759" s="494"/>
      <c r="M759" s="494"/>
      <c r="N759" s="494"/>
      <c r="O759" s="494"/>
      <c r="P759" s="494"/>
      <c r="Q759" s="494"/>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94"/>
      <c r="D760" s="494"/>
      <c r="E760" s="494"/>
      <c r="F760" s="494"/>
      <c r="G760" s="494"/>
      <c r="H760" s="494"/>
      <c r="I760" s="494"/>
      <c r="J760" s="494"/>
      <c r="K760" s="494"/>
      <c r="L760" s="494"/>
      <c r="M760" s="494"/>
      <c r="N760" s="494"/>
      <c r="O760" s="494"/>
      <c r="P760" s="494"/>
      <c r="Q760" s="494"/>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94"/>
      <c r="D761" s="494"/>
      <c r="E761" s="494"/>
      <c r="F761" s="494"/>
      <c r="G761" s="494"/>
      <c r="H761" s="494"/>
      <c r="I761" s="494"/>
      <c r="J761" s="494"/>
      <c r="K761" s="494"/>
      <c r="L761" s="494"/>
      <c r="M761" s="494"/>
      <c r="N761" s="494"/>
      <c r="O761" s="494"/>
      <c r="P761" s="494"/>
      <c r="Q761" s="494"/>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94"/>
      <c r="D762" s="494"/>
      <c r="E762" s="494"/>
      <c r="F762" s="494"/>
      <c r="G762" s="494"/>
      <c r="H762" s="494"/>
      <c r="I762" s="494"/>
      <c r="J762" s="494"/>
      <c r="K762" s="494"/>
      <c r="L762" s="494"/>
      <c r="M762" s="494"/>
      <c r="N762" s="494"/>
      <c r="O762" s="494"/>
      <c r="P762" s="494"/>
      <c r="Q762" s="494"/>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94"/>
      <c r="D763" s="494"/>
      <c r="E763" s="494"/>
      <c r="F763" s="494"/>
      <c r="G763" s="494"/>
      <c r="H763" s="494"/>
      <c r="I763" s="494"/>
      <c r="J763" s="494"/>
      <c r="K763" s="494"/>
      <c r="L763" s="494"/>
      <c r="M763" s="494"/>
      <c r="N763" s="494"/>
      <c r="O763" s="494"/>
      <c r="P763" s="494"/>
      <c r="Q763" s="494"/>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94"/>
      <c r="D764" s="494"/>
      <c r="E764" s="494"/>
      <c r="F764" s="494"/>
      <c r="G764" s="494"/>
      <c r="H764" s="494"/>
      <c r="I764" s="494"/>
      <c r="J764" s="494"/>
      <c r="K764" s="494"/>
      <c r="L764" s="494"/>
      <c r="M764" s="494"/>
      <c r="N764" s="494"/>
      <c r="O764" s="494"/>
      <c r="P764" s="494"/>
      <c r="Q764" s="494"/>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94"/>
      <c r="D765" s="494"/>
      <c r="E765" s="494"/>
      <c r="F765" s="494"/>
      <c r="G765" s="494"/>
      <c r="H765" s="494"/>
      <c r="I765" s="494"/>
      <c r="J765" s="494"/>
      <c r="K765" s="494"/>
      <c r="L765" s="494"/>
      <c r="M765" s="494"/>
      <c r="N765" s="494"/>
      <c r="O765" s="494"/>
      <c r="P765" s="494"/>
      <c r="Q765" s="494"/>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94"/>
      <c r="D766" s="494"/>
      <c r="E766" s="494"/>
      <c r="F766" s="494"/>
      <c r="G766" s="494"/>
      <c r="H766" s="494"/>
      <c r="I766" s="494"/>
      <c r="J766" s="494"/>
      <c r="K766" s="494"/>
      <c r="L766" s="494"/>
      <c r="M766" s="494"/>
      <c r="N766" s="494"/>
      <c r="O766" s="494"/>
      <c r="P766" s="494"/>
      <c r="Q766" s="494"/>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94"/>
      <c r="D767" s="494"/>
      <c r="E767" s="494"/>
      <c r="F767" s="494"/>
      <c r="G767" s="494"/>
      <c r="H767" s="494"/>
      <c r="I767" s="494"/>
      <c r="J767" s="494"/>
      <c r="K767" s="494"/>
      <c r="L767" s="494"/>
      <c r="M767" s="494"/>
      <c r="N767" s="494"/>
      <c r="O767" s="494"/>
      <c r="P767" s="494"/>
      <c r="Q767" s="494"/>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94"/>
      <c r="D768" s="494"/>
      <c r="E768" s="494"/>
      <c r="F768" s="494"/>
      <c r="G768" s="494"/>
      <c r="H768" s="494"/>
      <c r="I768" s="494"/>
      <c r="J768" s="494"/>
      <c r="K768" s="494"/>
      <c r="L768" s="494"/>
      <c r="M768" s="494"/>
      <c r="N768" s="494"/>
      <c r="O768" s="494"/>
      <c r="P768" s="494"/>
      <c r="Q768" s="494"/>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94"/>
      <c r="D769" s="494"/>
      <c r="E769" s="494"/>
      <c r="F769" s="494"/>
      <c r="G769" s="494"/>
      <c r="H769" s="494"/>
      <c r="I769" s="494"/>
      <c r="J769" s="494"/>
      <c r="K769" s="494"/>
      <c r="L769" s="494"/>
      <c r="M769" s="494"/>
      <c r="N769" s="494"/>
      <c r="O769" s="494"/>
      <c r="P769" s="494"/>
      <c r="Q769" s="494"/>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94"/>
      <c r="D770" s="494"/>
      <c r="E770" s="494"/>
      <c r="F770" s="494"/>
      <c r="G770" s="494"/>
      <c r="H770" s="494"/>
      <c r="I770" s="494"/>
      <c r="J770" s="494"/>
      <c r="K770" s="494"/>
      <c r="L770" s="494"/>
      <c r="M770" s="494"/>
      <c r="N770" s="494"/>
      <c r="O770" s="494"/>
      <c r="P770" s="494"/>
      <c r="Q770" s="494"/>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94"/>
      <c r="D771" s="494"/>
      <c r="E771" s="494"/>
      <c r="F771" s="494"/>
      <c r="G771" s="494"/>
      <c r="H771" s="494"/>
      <c r="I771" s="494"/>
      <c r="J771" s="494"/>
      <c r="K771" s="494"/>
      <c r="L771" s="494"/>
      <c r="M771" s="494"/>
      <c r="N771" s="494"/>
      <c r="O771" s="494"/>
      <c r="P771" s="494"/>
      <c r="Q771" s="494"/>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94"/>
      <c r="D772" s="494"/>
      <c r="E772" s="494"/>
      <c r="F772" s="494"/>
      <c r="G772" s="494"/>
      <c r="H772" s="494"/>
      <c r="I772" s="494"/>
      <c r="J772" s="494"/>
      <c r="K772" s="494"/>
      <c r="L772" s="494"/>
      <c r="M772" s="494"/>
      <c r="N772" s="494"/>
      <c r="O772" s="494"/>
      <c r="P772" s="494"/>
      <c r="Q772" s="494"/>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94"/>
      <c r="D773" s="494"/>
      <c r="E773" s="494"/>
      <c r="F773" s="494"/>
      <c r="G773" s="494"/>
      <c r="H773" s="494"/>
      <c r="I773" s="494"/>
      <c r="J773" s="494"/>
      <c r="K773" s="494"/>
      <c r="L773" s="494"/>
      <c r="M773" s="494"/>
      <c r="N773" s="494"/>
      <c r="O773" s="494"/>
      <c r="P773" s="494"/>
      <c r="Q773" s="494"/>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94"/>
      <c r="D774" s="494"/>
      <c r="E774" s="494"/>
      <c r="F774" s="494"/>
      <c r="G774" s="494"/>
      <c r="H774" s="494"/>
      <c r="I774" s="494"/>
      <c r="J774" s="494"/>
      <c r="K774" s="494"/>
      <c r="L774" s="494"/>
      <c r="M774" s="494"/>
      <c r="N774" s="494"/>
      <c r="O774" s="494"/>
      <c r="P774" s="494"/>
      <c r="Q774" s="494"/>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94"/>
      <c r="D775" s="494"/>
      <c r="E775" s="494"/>
      <c r="F775" s="494"/>
      <c r="G775" s="494"/>
      <c r="H775" s="494"/>
      <c r="I775" s="494"/>
      <c r="J775" s="494"/>
      <c r="K775" s="494"/>
      <c r="L775" s="494"/>
      <c r="M775" s="494"/>
      <c r="N775" s="494"/>
      <c r="O775" s="494"/>
      <c r="P775" s="494"/>
      <c r="Q775" s="494"/>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94"/>
      <c r="D776" s="494"/>
      <c r="E776" s="494"/>
      <c r="F776" s="494"/>
      <c r="G776" s="494"/>
      <c r="H776" s="494"/>
      <c r="I776" s="494"/>
      <c r="J776" s="494"/>
      <c r="K776" s="494"/>
      <c r="L776" s="494"/>
      <c r="M776" s="494"/>
      <c r="N776" s="494"/>
      <c r="O776" s="494"/>
      <c r="P776" s="494"/>
      <c r="Q776" s="494"/>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94"/>
      <c r="D777" s="494"/>
      <c r="E777" s="494"/>
      <c r="F777" s="494"/>
      <c r="G777" s="494"/>
      <c r="H777" s="494"/>
      <c r="I777" s="494"/>
      <c r="J777" s="494"/>
      <c r="K777" s="494"/>
      <c r="L777" s="494"/>
      <c r="M777" s="494"/>
      <c r="N777" s="494"/>
      <c r="O777" s="494"/>
      <c r="P777" s="494"/>
      <c r="Q777" s="494"/>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94"/>
      <c r="D778" s="494"/>
      <c r="E778" s="494"/>
      <c r="F778" s="494"/>
      <c r="G778" s="494"/>
      <c r="H778" s="494"/>
      <c r="I778" s="494"/>
      <c r="J778" s="494"/>
      <c r="K778" s="494"/>
      <c r="L778" s="494"/>
      <c r="M778" s="494"/>
      <c r="N778" s="494"/>
      <c r="O778" s="494"/>
      <c r="P778" s="494"/>
      <c r="Q778" s="494"/>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94"/>
      <c r="D779" s="494"/>
      <c r="E779" s="494"/>
      <c r="F779" s="494"/>
      <c r="G779" s="494"/>
      <c r="H779" s="494"/>
      <c r="I779" s="494"/>
      <c r="J779" s="494"/>
      <c r="K779" s="494"/>
      <c r="L779" s="494"/>
      <c r="M779" s="494"/>
      <c r="N779" s="494"/>
      <c r="O779" s="494"/>
      <c r="P779" s="494"/>
      <c r="Q779" s="494"/>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94"/>
      <c r="D780" s="494"/>
      <c r="E780" s="494"/>
      <c r="F780" s="494"/>
      <c r="G780" s="494"/>
      <c r="H780" s="494"/>
      <c r="I780" s="494"/>
      <c r="J780" s="494"/>
      <c r="K780" s="494"/>
      <c r="L780" s="494"/>
      <c r="M780" s="494"/>
      <c r="N780" s="494"/>
      <c r="O780" s="494"/>
      <c r="P780" s="494"/>
      <c r="Q780" s="494"/>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94"/>
      <c r="D781" s="494"/>
      <c r="E781" s="494"/>
      <c r="F781" s="494"/>
      <c r="G781" s="494"/>
      <c r="H781" s="494"/>
      <c r="I781" s="494"/>
      <c r="J781" s="494"/>
      <c r="K781" s="494"/>
      <c r="L781" s="494"/>
      <c r="M781" s="494"/>
      <c r="N781" s="494"/>
      <c r="O781" s="494"/>
      <c r="P781" s="494"/>
      <c r="Q781" s="494"/>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94"/>
      <c r="D782" s="494"/>
      <c r="E782" s="494"/>
      <c r="F782" s="494"/>
      <c r="G782" s="494"/>
      <c r="H782" s="494"/>
      <c r="I782" s="494"/>
      <c r="J782" s="494"/>
      <c r="K782" s="494"/>
      <c r="L782" s="494"/>
      <c r="M782" s="494"/>
      <c r="N782" s="494"/>
      <c r="O782" s="494"/>
      <c r="P782" s="494"/>
      <c r="Q782" s="494"/>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94"/>
      <c r="D783" s="494"/>
      <c r="E783" s="494"/>
      <c r="F783" s="494"/>
      <c r="G783" s="494"/>
      <c r="H783" s="494"/>
      <c r="I783" s="494"/>
      <c r="J783" s="494"/>
      <c r="K783" s="494"/>
      <c r="L783" s="494"/>
      <c r="M783" s="494"/>
      <c r="N783" s="494"/>
      <c r="O783" s="494"/>
      <c r="P783" s="494"/>
      <c r="Q783" s="494"/>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94"/>
      <c r="D784" s="494"/>
      <c r="E784" s="494"/>
      <c r="F784" s="494"/>
      <c r="G784" s="494"/>
      <c r="H784" s="494"/>
      <c r="I784" s="494"/>
      <c r="J784" s="494"/>
      <c r="K784" s="494"/>
      <c r="L784" s="494"/>
      <c r="M784" s="494"/>
      <c r="N784" s="494"/>
      <c r="O784" s="494"/>
      <c r="P784" s="494"/>
      <c r="Q784" s="494"/>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94"/>
      <c r="D785" s="494"/>
      <c r="E785" s="494"/>
      <c r="F785" s="494"/>
      <c r="G785" s="494"/>
      <c r="H785" s="494"/>
      <c r="I785" s="494"/>
      <c r="J785" s="494"/>
      <c r="K785" s="494"/>
      <c r="L785" s="494"/>
      <c r="M785" s="494"/>
      <c r="N785" s="494"/>
      <c r="O785" s="494"/>
      <c r="P785" s="494"/>
      <c r="Q785" s="494"/>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94"/>
      <c r="D786" s="494"/>
      <c r="E786" s="494"/>
      <c r="F786" s="494"/>
      <c r="G786" s="494"/>
      <c r="H786" s="494"/>
      <c r="I786" s="494"/>
      <c r="J786" s="494"/>
      <c r="K786" s="494"/>
      <c r="L786" s="494"/>
      <c r="M786" s="494"/>
      <c r="N786" s="494"/>
      <c r="O786" s="494"/>
      <c r="P786" s="494"/>
      <c r="Q786" s="494"/>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94"/>
      <c r="D787" s="494"/>
      <c r="E787" s="494"/>
      <c r="F787" s="494"/>
      <c r="G787" s="494"/>
      <c r="H787" s="494"/>
      <c r="I787" s="494"/>
      <c r="J787" s="494"/>
      <c r="K787" s="494"/>
      <c r="L787" s="494"/>
      <c r="M787" s="494"/>
      <c r="N787" s="494"/>
      <c r="O787" s="494"/>
      <c r="P787" s="494"/>
      <c r="Q787" s="494"/>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94"/>
      <c r="D788" s="494"/>
      <c r="E788" s="494"/>
      <c r="F788" s="494"/>
      <c r="G788" s="494"/>
      <c r="H788" s="494"/>
      <c r="I788" s="494"/>
      <c r="J788" s="494"/>
      <c r="K788" s="494"/>
      <c r="L788" s="494"/>
      <c r="M788" s="494"/>
      <c r="N788" s="494"/>
      <c r="O788" s="494"/>
      <c r="P788" s="494"/>
      <c r="Q788" s="494"/>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94"/>
      <c r="D789" s="494"/>
      <c r="E789" s="494"/>
      <c r="F789" s="494"/>
      <c r="G789" s="494"/>
      <c r="H789" s="494"/>
      <c r="I789" s="494"/>
      <c r="J789" s="494"/>
      <c r="K789" s="494"/>
      <c r="L789" s="494"/>
      <c r="M789" s="494"/>
      <c r="N789" s="494"/>
      <c r="O789" s="494"/>
      <c r="P789" s="494"/>
      <c r="Q789" s="494"/>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94"/>
      <c r="D790" s="494"/>
      <c r="E790" s="494"/>
      <c r="F790" s="494"/>
      <c r="G790" s="494"/>
      <c r="H790" s="494"/>
      <c r="I790" s="494"/>
      <c r="J790" s="494"/>
      <c r="K790" s="494"/>
      <c r="L790" s="494"/>
      <c r="M790" s="494"/>
      <c r="N790" s="494"/>
      <c r="O790" s="494"/>
      <c r="P790" s="494"/>
      <c r="Q790" s="494"/>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94"/>
      <c r="D791" s="494"/>
      <c r="E791" s="494"/>
      <c r="F791" s="494"/>
      <c r="G791" s="494"/>
      <c r="H791" s="494"/>
      <c r="I791" s="494"/>
      <c r="J791" s="494"/>
      <c r="K791" s="494"/>
      <c r="L791" s="494"/>
      <c r="M791" s="494"/>
      <c r="N791" s="494"/>
      <c r="O791" s="494"/>
      <c r="P791" s="494"/>
      <c r="Q791" s="494"/>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94"/>
      <c r="D792" s="494"/>
      <c r="E792" s="494"/>
      <c r="F792" s="494"/>
      <c r="G792" s="494"/>
      <c r="H792" s="494"/>
      <c r="I792" s="494"/>
      <c r="J792" s="494"/>
      <c r="K792" s="494"/>
      <c r="L792" s="494"/>
      <c r="M792" s="494"/>
      <c r="N792" s="494"/>
      <c r="O792" s="494"/>
      <c r="P792" s="494"/>
      <c r="Q792" s="494"/>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94"/>
      <c r="D793" s="494"/>
      <c r="E793" s="494"/>
      <c r="F793" s="494"/>
      <c r="G793" s="494"/>
      <c r="H793" s="494"/>
      <c r="I793" s="494"/>
      <c r="J793" s="494"/>
      <c r="K793" s="494"/>
      <c r="L793" s="494"/>
      <c r="M793" s="494"/>
      <c r="N793" s="494"/>
      <c r="O793" s="494"/>
      <c r="P793" s="494"/>
      <c r="Q793" s="494"/>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94"/>
      <c r="D794" s="494"/>
      <c r="E794" s="494"/>
      <c r="F794" s="494"/>
      <c r="G794" s="494"/>
      <c r="H794" s="494"/>
      <c r="I794" s="494"/>
      <c r="J794" s="494"/>
      <c r="K794" s="494"/>
      <c r="L794" s="494"/>
      <c r="M794" s="494"/>
      <c r="N794" s="494"/>
      <c r="O794" s="494"/>
      <c r="P794" s="494"/>
      <c r="Q794" s="494"/>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94"/>
      <c r="D795" s="494"/>
      <c r="E795" s="494"/>
      <c r="F795" s="494"/>
      <c r="G795" s="494"/>
      <c r="H795" s="494"/>
      <c r="I795" s="494"/>
      <c r="J795" s="494"/>
      <c r="K795" s="494"/>
      <c r="L795" s="494"/>
      <c r="M795" s="494"/>
      <c r="N795" s="494"/>
      <c r="O795" s="494"/>
      <c r="P795" s="494"/>
      <c r="Q795" s="494"/>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94"/>
      <c r="D796" s="494"/>
      <c r="E796" s="494"/>
      <c r="F796" s="494"/>
      <c r="G796" s="494"/>
      <c r="H796" s="494"/>
      <c r="I796" s="494"/>
      <c r="J796" s="494"/>
      <c r="K796" s="494"/>
      <c r="L796" s="494"/>
      <c r="M796" s="494"/>
      <c r="N796" s="494"/>
      <c r="O796" s="494"/>
      <c r="P796" s="494"/>
      <c r="Q796" s="494"/>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94"/>
      <c r="D797" s="494"/>
      <c r="E797" s="494"/>
      <c r="F797" s="494"/>
      <c r="G797" s="494"/>
      <c r="H797" s="494"/>
      <c r="I797" s="494"/>
      <c r="J797" s="494"/>
      <c r="K797" s="494"/>
      <c r="L797" s="494"/>
      <c r="M797" s="494"/>
      <c r="N797" s="494"/>
      <c r="O797" s="494"/>
      <c r="P797" s="494"/>
      <c r="Q797" s="494"/>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94"/>
      <c r="D798" s="494"/>
      <c r="E798" s="494"/>
      <c r="F798" s="494"/>
      <c r="G798" s="494"/>
      <c r="H798" s="494"/>
      <c r="I798" s="494"/>
      <c r="J798" s="494"/>
      <c r="K798" s="494"/>
      <c r="L798" s="494"/>
      <c r="M798" s="494"/>
      <c r="N798" s="494"/>
      <c r="O798" s="494"/>
      <c r="P798" s="494"/>
      <c r="Q798" s="494"/>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94"/>
      <c r="D799" s="494"/>
      <c r="E799" s="494"/>
      <c r="F799" s="494"/>
      <c r="G799" s="494"/>
      <c r="H799" s="494"/>
      <c r="I799" s="494"/>
      <c r="J799" s="494"/>
      <c r="K799" s="494"/>
      <c r="L799" s="494"/>
      <c r="M799" s="494"/>
      <c r="N799" s="494"/>
      <c r="O799" s="494"/>
      <c r="P799" s="494"/>
      <c r="Q799" s="494"/>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94"/>
      <c r="D800" s="494"/>
      <c r="E800" s="494"/>
      <c r="F800" s="494"/>
      <c r="G800" s="494"/>
      <c r="H800" s="494"/>
      <c r="I800" s="494"/>
      <c r="J800" s="494"/>
      <c r="K800" s="494"/>
      <c r="L800" s="494"/>
      <c r="M800" s="494"/>
      <c r="N800" s="494"/>
      <c r="O800" s="494"/>
      <c r="P800" s="494"/>
      <c r="Q800" s="494"/>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94"/>
      <c r="D801" s="494"/>
      <c r="E801" s="494"/>
      <c r="F801" s="494"/>
      <c r="G801" s="494"/>
      <c r="H801" s="494"/>
      <c r="I801" s="494"/>
      <c r="J801" s="494"/>
      <c r="K801" s="494"/>
      <c r="L801" s="494"/>
      <c r="M801" s="494"/>
      <c r="N801" s="494"/>
      <c r="O801" s="494"/>
      <c r="P801" s="494"/>
      <c r="Q801" s="494"/>
    </row>
    <row r="802" ht="25.15" customHeight="true" x14ac:dyDescent="0.2">
      <c r="C802" s="494"/>
      <c r="D802" s="494"/>
      <c r="E802" s="494"/>
      <c r="F802" s="494"/>
      <c r="G802" s="494"/>
      <c r="H802" s="494"/>
      <c r="I802" s="494"/>
      <c r="J802" s="494"/>
      <c r="K802" s="494"/>
      <c r="L802" s="494"/>
      <c r="M802" s="494"/>
      <c r="N802" s="494"/>
      <c r="O802" s="494"/>
      <c r="P802" s="494"/>
      <c r="Q802" s="494"/>
    </row>
    <row r="803" ht="25.15" customHeight="true" x14ac:dyDescent="0.2">
      <c r="C803" s="494"/>
      <c r="D803" s="494"/>
      <c r="E803" s="494"/>
      <c r="F803" s="494"/>
      <c r="G803" s="494"/>
      <c r="H803" s="494"/>
      <c r="I803" s="494"/>
      <c r="J803" s="494"/>
      <c r="K803" s="494"/>
      <c r="L803" s="494"/>
      <c r="M803" s="494"/>
      <c r="N803" s="494"/>
      <c r="O803" s="494"/>
      <c r="P803" s="494"/>
      <c r="Q803" s="494"/>
    </row>
    <row r="804" ht="25.15" customHeight="true" x14ac:dyDescent="0.2">
      <c r="C804" s="494"/>
      <c r="D804" s="494"/>
      <c r="E804" s="494"/>
      <c r="F804" s="494"/>
      <c r="G804" s="494"/>
      <c r="H804" s="494"/>
      <c r="I804" s="494"/>
      <c r="J804" s="494"/>
      <c r="K804" s="494"/>
      <c r="L804" s="494"/>
      <c r="M804" s="494"/>
      <c r="N804" s="494"/>
      <c r="O804" s="494"/>
      <c r="P804" s="494"/>
      <c r="Q804" s="494"/>
    </row>
    <row r="805" ht="25.15" customHeight="true" x14ac:dyDescent="0.2">
      <c r="C805" s="494"/>
      <c r="D805" s="494"/>
      <c r="E805" s="494"/>
      <c r="F805" s="494"/>
      <c r="G805" s="494"/>
      <c r="H805" s="494"/>
      <c r="I805" s="494"/>
      <c r="J805" s="494"/>
      <c r="K805" s="494"/>
      <c r="L805" s="494"/>
      <c r="M805" s="494"/>
      <c r="N805" s="494"/>
      <c r="O805" s="494"/>
      <c r="P805" s="494"/>
      <c r="Q805" s="494"/>
    </row>
    <row r="806" ht="25.15" customHeight="true" x14ac:dyDescent="0.2">
      <c r="C806" s="494"/>
      <c r="D806" s="494"/>
      <c r="E806" s="494"/>
      <c r="F806" s="494"/>
      <c r="G806" s="494"/>
      <c r="H806" s="494"/>
      <c r="I806" s="494"/>
      <c r="J806" s="494"/>
      <c r="K806" s="494"/>
      <c r="L806" s="494"/>
      <c r="M806" s="494"/>
      <c r="N806" s="494"/>
      <c r="O806" s="494"/>
      <c r="P806" s="494"/>
      <c r="Q806" s="494"/>
    </row>
    <row r="807" ht="25.15" customHeight="true" x14ac:dyDescent="0.2">
      <c r="C807" s="494"/>
      <c r="D807" s="494"/>
      <c r="E807" s="494"/>
      <c r="F807" s="494"/>
      <c r="G807" s="494"/>
      <c r="H807" s="494"/>
      <c r="I807" s="494"/>
      <c r="J807" s="494"/>
      <c r="K807" s="494"/>
      <c r="L807" s="494"/>
      <c r="M807" s="494"/>
      <c r="N807" s="494"/>
      <c r="O807" s="494"/>
      <c r="P807" s="494"/>
      <c r="Q807" s="494"/>
    </row>
    <row r="808" ht="25.15" customHeight="true" x14ac:dyDescent="0.2">
      <c r="C808" s="494"/>
      <c r="D808" s="494"/>
      <c r="E808" s="494"/>
      <c r="F808" s="494"/>
      <c r="G808" s="494"/>
      <c r="H808" s="494"/>
      <c r="I808" s="494"/>
      <c r="J808" s="494"/>
      <c r="K808" s="494"/>
      <c r="L808" s="494"/>
      <c r="M808" s="494"/>
      <c r="N808" s="494"/>
      <c r="O808" s="494"/>
      <c r="P808" s="494"/>
      <c r="Q808" s="494"/>
    </row>
    <row r="809" ht="25.15" customHeight="true" x14ac:dyDescent="0.2">
      <c r="C809" s="494"/>
      <c r="D809" s="494"/>
      <c r="E809" s="494"/>
      <c r="F809" s="494"/>
      <c r="G809" s="494"/>
      <c r="H809" s="494"/>
      <c r="I809" s="494"/>
      <c r="J809" s="494"/>
      <c r="K809" s="494"/>
      <c r="L809" s="494"/>
      <c r="M809" s="494"/>
      <c r="N809" s="494"/>
      <c r="O809" s="494"/>
      <c r="P809" s="494"/>
      <c r="Q809" s="494"/>
    </row>
    <row r="810" ht="25.15" customHeight="true" x14ac:dyDescent="0.2">
      <c r="C810" s="494"/>
      <c r="D810" s="494"/>
      <c r="E810" s="494"/>
      <c r="F810" s="494"/>
      <c r="G810" s="494"/>
      <c r="H810" s="494"/>
      <c r="I810" s="494"/>
      <c r="J810" s="494"/>
      <c r="K810" s="494"/>
      <c r="L810" s="494"/>
      <c r="M810" s="494"/>
      <c r="N810" s="494"/>
      <c r="O810" s="494"/>
      <c r="P810" s="494"/>
      <c r="Q810" s="494"/>
    </row>
    <row r="811" ht="25.15" customHeight="true" x14ac:dyDescent="0.2">
      <c r="C811" s="494"/>
      <c r="D811" s="494"/>
      <c r="E811" s="494"/>
      <c r="F811" s="494"/>
      <c r="G811" s="494"/>
      <c r="H811" s="494"/>
      <c r="I811" s="494"/>
      <c r="J811" s="494"/>
      <c r="K811" s="494"/>
      <c r="L811" s="494"/>
      <c r="M811" s="494"/>
      <c r="N811" s="494"/>
      <c r="O811" s="494"/>
      <c r="P811" s="494"/>
      <c r="Q811" s="494"/>
    </row>
    <row r="812" ht="25.15" customHeight="true" x14ac:dyDescent="0.2">
      <c r="C812" s="494"/>
      <c r="D812" s="494"/>
      <c r="E812" s="494"/>
      <c r="F812" s="494"/>
      <c r="G812" s="494"/>
      <c r="H812" s="494"/>
      <c r="I812" s="494"/>
      <c r="J812" s="494"/>
      <c r="K812" s="494"/>
      <c r="L812" s="494"/>
      <c r="M812" s="494"/>
      <c r="N812" s="494"/>
      <c r="O812" s="494"/>
      <c r="P812" s="494"/>
      <c r="Q812" s="494"/>
    </row>
    <row r="813" ht="25.15" customHeight="true" x14ac:dyDescent="0.2">
      <c r="C813" s="494"/>
      <c r="D813" s="494"/>
      <c r="E813" s="494"/>
      <c r="F813" s="494"/>
      <c r="G813" s="494"/>
      <c r="H813" s="494"/>
      <c r="I813" s="494"/>
      <c r="J813" s="494"/>
      <c r="K813" s="494"/>
      <c r="L813" s="494"/>
      <c r="M813" s="494"/>
      <c r="N813" s="494"/>
      <c r="O813" s="494"/>
      <c r="P813" s="494"/>
      <c r="Q813" s="494"/>
    </row>
    <row r="814" ht="25.15" customHeight="true" x14ac:dyDescent="0.2">
      <c r="C814" s="494"/>
      <c r="D814" s="494"/>
      <c r="E814" s="494"/>
      <c r="F814" s="494"/>
      <c r="G814" s="494"/>
      <c r="H814" s="494"/>
      <c r="I814" s="494"/>
      <c r="J814" s="494"/>
      <c r="K814" s="494"/>
      <c r="L814" s="494"/>
      <c r="M814" s="494"/>
      <c r="N814" s="494"/>
      <c r="O814" s="494"/>
      <c r="P814" s="494"/>
      <c r="Q814" s="494"/>
    </row>
    <row r="815" ht="25.15" customHeight="true" x14ac:dyDescent="0.2">
      <c r="C815" s="494"/>
      <c r="D815" s="494"/>
      <c r="E815" s="494"/>
      <c r="F815" s="494"/>
      <c r="G815" s="494"/>
      <c r="H815" s="494"/>
      <c r="I815" s="494"/>
      <c r="J815" s="494"/>
      <c r="K815" s="494"/>
      <c r="L815" s="494"/>
      <c r="M815" s="494"/>
      <c r="N815" s="494"/>
      <c r="O815" s="494"/>
      <c r="P815" s="494"/>
      <c r="Q815" s="494"/>
    </row>
    <row r="816" ht="25.15" customHeight="true" x14ac:dyDescent="0.2">
      <c r="C816" s="494"/>
      <c r="D816" s="494"/>
      <c r="E816" s="494"/>
      <c r="F816" s="494"/>
      <c r="G816" s="494"/>
      <c r="H816" s="494"/>
      <c r="I816" s="494"/>
      <c r="J816" s="494"/>
      <c r="K816" s="494"/>
      <c r="L816" s="494"/>
      <c r="M816" s="494"/>
      <c r="N816" s="494"/>
      <c r="O816" s="494"/>
      <c r="P816" s="494"/>
      <c r="Q816" s="494"/>
    </row>
    <row r="817" ht="25.15" customHeight="true" x14ac:dyDescent="0.2">
      <c r="C817" s="494"/>
      <c r="D817" s="494"/>
      <c r="E817" s="494"/>
      <c r="F817" s="494"/>
      <c r="G817" s="494"/>
      <c r="H817" s="494"/>
      <c r="I817" s="494"/>
      <c r="J817" s="494"/>
      <c r="K817" s="494"/>
      <c r="L817" s="494"/>
      <c r="M817" s="494"/>
      <c r="N817" s="494"/>
      <c r="O817" s="494"/>
      <c r="P817" s="494"/>
      <c r="Q817" s="494"/>
    </row>
    <row r="818" ht="25.15" customHeight="true" x14ac:dyDescent="0.2">
      <c r="C818" s="494"/>
      <c r="D818" s="494"/>
      <c r="E818" s="494"/>
      <c r="F818" s="494"/>
      <c r="G818" s="494"/>
      <c r="H818" s="494"/>
      <c r="I818" s="494"/>
      <c r="J818" s="494"/>
      <c r="K818" s="494"/>
      <c r="L818" s="494"/>
      <c r="M818" s="494"/>
      <c r="N818" s="494"/>
      <c r="O818" s="494"/>
      <c r="P818" s="494"/>
      <c r="Q818" s="494"/>
    </row>
    <row r="819" ht="25.15" customHeight="true" x14ac:dyDescent="0.2">
      <c r="C819" s="494"/>
      <c r="D819" s="494"/>
      <c r="E819" s="494"/>
      <c r="F819" s="494"/>
      <c r="G819" s="494"/>
      <c r="H819" s="494"/>
      <c r="I819" s="494"/>
      <c r="J819" s="494"/>
      <c r="K819" s="494"/>
      <c r="L819" s="494"/>
      <c r="M819" s="494"/>
      <c r="N819" s="494"/>
      <c r="O819" s="494"/>
      <c r="P819" s="494"/>
      <c r="Q819" s="494"/>
    </row>
    <row r="820" ht="25.15" customHeight="true" x14ac:dyDescent="0.2">
      <c r="C820" s="494"/>
      <c r="D820" s="494"/>
      <c r="E820" s="494"/>
      <c r="F820" s="494"/>
      <c r="G820" s="494"/>
      <c r="H820" s="494"/>
      <c r="I820" s="494"/>
      <c r="J820" s="494"/>
      <c r="K820" s="494"/>
      <c r="L820" s="494"/>
      <c r="M820" s="494"/>
      <c r="N820" s="494"/>
      <c r="O820" s="494"/>
      <c r="P820" s="494"/>
      <c r="Q820" s="494"/>
    </row>
    <row r="821" ht="25.15" customHeight="true" x14ac:dyDescent="0.2">
      <c r="C821" s="494"/>
      <c r="D821" s="494"/>
      <c r="E821" s="494"/>
      <c r="F821" s="494"/>
      <c r="G821" s="494"/>
      <c r="H821" s="494"/>
      <c r="I821" s="494"/>
      <c r="J821" s="494"/>
      <c r="K821" s="494"/>
      <c r="L821" s="494"/>
      <c r="M821" s="494"/>
      <c r="N821" s="494"/>
      <c r="O821" s="494"/>
      <c r="P821" s="494"/>
      <c r="Q821" s="494"/>
    </row>
    <row r="822" ht="25.15" customHeight="true" x14ac:dyDescent="0.2">
      <c r="C822" s="494"/>
      <c r="D822" s="494"/>
      <c r="E822" s="494"/>
      <c r="F822" s="494"/>
      <c r="G822" s="494"/>
      <c r="H822" s="494"/>
      <c r="I822" s="494"/>
      <c r="J822" s="494"/>
      <c r="K822" s="494"/>
      <c r="L822" s="494"/>
      <c r="M822" s="494"/>
      <c r="N822" s="494"/>
      <c r="O822" s="494"/>
      <c r="P822" s="494"/>
      <c r="Q822" s="494"/>
    </row>
    <row r="823" ht="25.15" customHeight="true" x14ac:dyDescent="0.2">
      <c r="C823" s="494"/>
      <c r="D823" s="494"/>
      <c r="E823" s="494"/>
      <c r="F823" s="494"/>
      <c r="G823" s="494"/>
      <c r="H823" s="494"/>
      <c r="I823" s="494"/>
      <c r="J823" s="494"/>
      <c r="K823" s="494"/>
      <c r="L823" s="494"/>
      <c r="M823" s="494"/>
      <c r="N823" s="494"/>
      <c r="O823" s="494"/>
      <c r="P823" s="494"/>
      <c r="Q823" s="494"/>
    </row>
    <row r="824" ht="25.15" customHeight="true" x14ac:dyDescent="0.2">
      <c r="C824" s="494"/>
      <c r="D824" s="494"/>
      <c r="E824" s="494"/>
      <c r="F824" s="494"/>
      <c r="G824" s="494"/>
      <c r="H824" s="494"/>
      <c r="I824" s="494"/>
      <c r="J824" s="494"/>
      <c r="K824" s="494"/>
      <c r="L824" s="494"/>
      <c r="M824" s="494"/>
      <c r="N824" s="494"/>
      <c r="O824" s="494"/>
      <c r="P824" s="494"/>
      <c r="Q824" s="494"/>
    </row>
    <row r="825" ht="25.15" customHeight="true" x14ac:dyDescent="0.2">
      <c r="C825" s="494"/>
      <c r="D825" s="494"/>
      <c r="E825" s="494"/>
      <c r="F825" s="494"/>
      <c r="G825" s="494"/>
      <c r="H825" s="494"/>
      <c r="I825" s="494"/>
      <c r="J825" s="494"/>
      <c r="K825" s="494"/>
      <c r="L825" s="494"/>
      <c r="M825" s="494"/>
      <c r="N825" s="494"/>
      <c r="O825" s="494"/>
      <c r="P825" s="494"/>
      <c r="Q825" s="494"/>
    </row>
    <row r="826" ht="25.15" customHeight="true" x14ac:dyDescent="0.2">
      <c r="C826" s="494"/>
      <c r="D826" s="494"/>
      <c r="E826" s="494"/>
      <c r="F826" s="494"/>
      <c r="G826" s="494"/>
      <c r="H826" s="494"/>
      <c r="I826" s="494"/>
      <c r="J826" s="494"/>
      <c r="K826" s="494"/>
      <c r="L826" s="494"/>
      <c r="M826" s="494"/>
      <c r="N826" s="494"/>
      <c r="O826" s="494"/>
      <c r="P826" s="494"/>
      <c r="Q826" s="494"/>
    </row>
    <row r="827" ht="25.15" customHeight="true" x14ac:dyDescent="0.2">
      <c r="C827" s="494"/>
      <c r="D827" s="494"/>
      <c r="E827" s="494"/>
      <c r="F827" s="494"/>
      <c r="G827" s="494"/>
      <c r="H827" s="494"/>
      <c r="I827" s="494"/>
      <c r="J827" s="494"/>
      <c r="K827" s="494"/>
      <c r="L827" s="494"/>
      <c r="M827" s="494"/>
      <c r="N827" s="494"/>
      <c r="O827" s="494"/>
      <c r="P827" s="494"/>
      <c r="Q827" s="494"/>
    </row>
    <row r="828" ht="25.15" customHeight="true" x14ac:dyDescent="0.2">
      <c r="C828" s="494"/>
      <c r="D828" s="494"/>
      <c r="E828" s="494"/>
      <c r="F828" s="494"/>
      <c r="G828" s="494"/>
      <c r="H828" s="494"/>
      <c r="I828" s="494"/>
      <c r="J828" s="494"/>
      <c r="K828" s="494"/>
      <c r="L828" s="494"/>
      <c r="M828" s="494"/>
      <c r="N828" s="494"/>
      <c r="O828" s="494"/>
      <c r="P828" s="494"/>
      <c r="Q828" s="494"/>
    </row>
    <row r="829" ht="25.15" customHeight="true" x14ac:dyDescent="0.2">
      <c r="C829" s="494"/>
      <c r="D829" s="494"/>
      <c r="E829" s="494"/>
      <c r="F829" s="494"/>
      <c r="G829" s="494"/>
      <c r="H829" s="494"/>
      <c r="I829" s="494"/>
      <c r="J829" s="494"/>
      <c r="K829" s="494"/>
      <c r="L829" s="494"/>
      <c r="M829" s="494"/>
      <c r="N829" s="494"/>
      <c r="O829" s="494"/>
      <c r="P829" s="494"/>
      <c r="Q829" s="494"/>
    </row>
    <row r="830" ht="25.15" customHeight="true" x14ac:dyDescent="0.2">
      <c r="C830" s="494"/>
      <c r="D830" s="494"/>
      <c r="E830" s="494"/>
      <c r="F830" s="494"/>
      <c r="G830" s="494"/>
      <c r="H830" s="494"/>
      <c r="I830" s="494"/>
      <c r="J830" s="494"/>
      <c r="K830" s="494"/>
      <c r="L830" s="494"/>
      <c r="M830" s="494"/>
      <c r="N830" s="494"/>
      <c r="O830" s="494"/>
      <c r="P830" s="494"/>
      <c r="Q830" s="494"/>
    </row>
    <row r="831" ht="25.15" customHeight="true" x14ac:dyDescent="0.2">
      <c r="C831" s="494"/>
      <c r="D831" s="494"/>
      <c r="E831" s="494"/>
      <c r="F831" s="494"/>
      <c r="G831" s="494"/>
      <c r="H831" s="494"/>
      <c r="I831" s="494"/>
      <c r="J831" s="494"/>
      <c r="K831" s="494"/>
      <c r="L831" s="494"/>
      <c r="M831" s="494"/>
      <c r="N831" s="494"/>
      <c r="O831" s="494"/>
      <c r="P831" s="494"/>
      <c r="Q831" s="494"/>
    </row>
    <row r="832" ht="25.15" customHeight="true" x14ac:dyDescent="0.2">
      <c r="C832" s="494"/>
      <c r="D832" s="494"/>
      <c r="E832" s="494"/>
      <c r="F832" s="494"/>
      <c r="G832" s="494"/>
      <c r="H832" s="494"/>
      <c r="I832" s="494"/>
      <c r="J832" s="494"/>
      <c r="K832" s="494"/>
      <c r="L832" s="494"/>
      <c r="M832" s="494"/>
      <c r="N832" s="494"/>
      <c r="O832" s="494"/>
      <c r="P832" s="494"/>
      <c r="Q832" s="494"/>
    </row>
    <row r="833" ht="25.15" customHeight="true" x14ac:dyDescent="0.2">
      <c r="C833" s="494"/>
      <c r="D833" s="494"/>
      <c r="E833" s="494"/>
      <c r="F833" s="494"/>
      <c r="G833" s="494"/>
      <c r="H833" s="494"/>
      <c r="I833" s="494"/>
      <c r="J833" s="494"/>
      <c r="K833" s="494"/>
      <c r="L833" s="494"/>
      <c r="M833" s="494"/>
      <c r="N833" s="494"/>
      <c r="O833" s="494"/>
      <c r="P833" s="494"/>
      <c r="Q833" s="494"/>
    </row>
    <row r="834" ht="25.15" customHeight="true" x14ac:dyDescent="0.2">
      <c r="C834" s="494"/>
      <c r="D834" s="494"/>
      <c r="E834" s="494"/>
      <c r="F834" s="494"/>
      <c r="G834" s="494"/>
      <c r="H834" s="494"/>
      <c r="I834" s="494"/>
      <c r="J834" s="494"/>
      <c r="K834" s="494"/>
      <c r="L834" s="494"/>
      <c r="M834" s="494"/>
      <c r="N834" s="494"/>
      <c r="O834" s="494"/>
      <c r="P834" s="494"/>
      <c r="Q834" s="494"/>
    </row>
    <row r="835" ht="25.15" customHeight="true" x14ac:dyDescent="0.2">
      <c r="C835" s="494"/>
      <c r="D835" s="494"/>
      <c r="E835" s="494"/>
      <c r="F835" s="494"/>
      <c r="G835" s="494"/>
      <c r="H835" s="494"/>
      <c r="I835" s="494"/>
      <c r="J835" s="494"/>
      <c r="K835" s="494"/>
      <c r="L835" s="494"/>
      <c r="M835" s="494"/>
      <c r="N835" s="494"/>
      <c r="O835" s="494"/>
      <c r="P835" s="494"/>
      <c r="Q835" s="494"/>
    </row>
    <row r="836" ht="25.15" customHeight="true" x14ac:dyDescent="0.2">
      <c r="C836" s="494"/>
      <c r="D836" s="494"/>
      <c r="E836" s="494"/>
      <c r="F836" s="494"/>
      <c r="G836" s="494"/>
      <c r="H836" s="494"/>
      <c r="I836" s="494"/>
      <c r="J836" s="494"/>
      <c r="K836" s="494"/>
      <c r="L836" s="494"/>
      <c r="M836" s="494"/>
      <c r="N836" s="494"/>
      <c r="O836" s="494"/>
      <c r="P836" s="494"/>
      <c r="Q836" s="494"/>
    </row>
    <row r="837" ht="25.15" customHeight="true" x14ac:dyDescent="0.2">
      <c r="C837" s="494"/>
      <c r="D837" s="494"/>
      <c r="E837" s="494"/>
      <c r="F837" s="494"/>
      <c r="G837" s="494"/>
      <c r="H837" s="494"/>
      <c r="I837" s="494"/>
      <c r="J837" s="494"/>
      <c r="K837" s="494"/>
      <c r="L837" s="494"/>
      <c r="M837" s="494"/>
      <c r="N837" s="494"/>
      <c r="O837" s="494"/>
      <c r="P837" s="494"/>
      <c r="Q837" s="494"/>
    </row>
    <row r="838" ht="25.15" customHeight="true" x14ac:dyDescent="0.2">
      <c r="C838" s="494"/>
      <c r="D838" s="494"/>
      <c r="E838" s="494"/>
      <c r="F838" s="494"/>
      <c r="G838" s="494"/>
      <c r="H838" s="494"/>
      <c r="I838" s="494"/>
      <c r="J838" s="494"/>
      <c r="K838" s="494"/>
      <c r="L838" s="494"/>
      <c r="M838" s="494"/>
      <c r="N838" s="494"/>
      <c r="O838" s="494"/>
      <c r="P838" s="494"/>
      <c r="Q838" s="494"/>
    </row>
    <row r="839" ht="25.15" customHeight="true" x14ac:dyDescent="0.2">
      <c r="C839" s="494"/>
      <c r="D839" s="494"/>
      <c r="E839" s="494"/>
      <c r="F839" s="494"/>
      <c r="G839" s="494"/>
      <c r="H839" s="494"/>
      <c r="I839" s="494"/>
      <c r="J839" s="494"/>
      <c r="K839" s="494"/>
      <c r="L839" s="494"/>
      <c r="M839" s="494"/>
      <c r="N839" s="494"/>
      <c r="O839" s="494"/>
      <c r="P839" s="494"/>
      <c r="Q839" s="494"/>
    </row>
    <row r="840" ht="25.15" customHeight="true" x14ac:dyDescent="0.2">
      <c r="C840" s="494"/>
      <c r="D840" s="494"/>
      <c r="E840" s="494"/>
      <c r="F840" s="494"/>
      <c r="G840" s="494"/>
      <c r="H840" s="494"/>
      <c r="I840" s="494"/>
      <c r="J840" s="494"/>
      <c r="K840" s="494"/>
      <c r="L840" s="494"/>
      <c r="M840" s="494"/>
      <c r="N840" s="494"/>
      <c r="O840" s="494"/>
      <c r="P840" s="494"/>
      <c r="Q840" s="494"/>
    </row>
    <row r="841" ht="25.15" customHeight="true" x14ac:dyDescent="0.2">
      <c r="C841" s="494"/>
      <c r="D841" s="494"/>
      <c r="E841" s="494"/>
      <c r="F841" s="494"/>
      <c r="G841" s="494"/>
      <c r="H841" s="494"/>
      <c r="I841" s="494"/>
      <c r="J841" s="494"/>
      <c r="K841" s="494"/>
      <c r="L841" s="494"/>
      <c r="M841" s="494"/>
      <c r="N841" s="494"/>
      <c r="O841" s="494"/>
      <c r="P841" s="494"/>
      <c r="Q841" s="494"/>
    </row>
    <row r="842" ht="25.15" customHeight="true" x14ac:dyDescent="0.2">
      <c r="C842" s="494"/>
      <c r="D842" s="494"/>
      <c r="E842" s="494"/>
      <c r="F842" s="494"/>
      <c r="G842" s="494"/>
      <c r="H842" s="494"/>
      <c r="I842" s="494"/>
      <c r="J842" s="494"/>
      <c r="K842" s="494"/>
      <c r="L842" s="494"/>
      <c r="M842" s="494"/>
      <c r="N842" s="494"/>
      <c r="O842" s="494"/>
      <c r="P842" s="494"/>
      <c r="Q842" s="494"/>
    </row>
    <row r="843" ht="25.15" customHeight="true" x14ac:dyDescent="0.2">
      <c r="C843" s="494"/>
      <c r="D843" s="494"/>
      <c r="E843" s="494"/>
      <c r="F843" s="494"/>
      <c r="G843" s="494"/>
      <c r="H843" s="494"/>
      <c r="I843" s="494"/>
      <c r="J843" s="494"/>
      <c r="K843" s="494"/>
      <c r="L843" s="494"/>
      <c r="M843" s="494"/>
      <c r="N843" s="494"/>
      <c r="O843" s="494"/>
      <c r="P843" s="494"/>
      <c r="Q843" s="494"/>
    </row>
    <row r="844" ht="25.15" customHeight="true" x14ac:dyDescent="0.2">
      <c r="C844" s="494"/>
      <c r="D844" s="494"/>
      <c r="E844" s="494"/>
      <c r="F844" s="494"/>
      <c r="G844" s="494"/>
      <c r="H844" s="494"/>
      <c r="I844" s="494"/>
      <c r="J844" s="494"/>
      <c r="K844" s="494"/>
      <c r="L844" s="494"/>
      <c r="M844" s="494"/>
      <c r="N844" s="494"/>
      <c r="O844" s="494"/>
      <c r="P844" s="494"/>
      <c r="Q844" s="494"/>
    </row>
    <row r="845" ht="25.15" customHeight="true" x14ac:dyDescent="0.2">
      <c r="C845" s="494"/>
      <c r="D845" s="494"/>
      <c r="E845" s="494"/>
      <c r="F845" s="494"/>
      <c r="G845" s="494"/>
      <c r="H845" s="494"/>
      <c r="I845" s="494"/>
      <c r="J845" s="494"/>
      <c r="K845" s="494"/>
      <c r="L845" s="494"/>
      <c r="M845" s="494"/>
      <c r="N845" s="494"/>
      <c r="O845" s="494"/>
      <c r="P845" s="494"/>
      <c r="Q845" s="494"/>
    </row>
    <row r="846" ht="25.15" customHeight="true" x14ac:dyDescent="0.2">
      <c r="C846" s="494"/>
      <c r="D846" s="494"/>
      <c r="E846" s="494"/>
      <c r="F846" s="494"/>
      <c r="G846" s="494"/>
      <c r="H846" s="494"/>
      <c r="I846" s="494"/>
      <c r="J846" s="494"/>
      <c r="K846" s="494"/>
      <c r="L846" s="494"/>
      <c r="M846" s="494"/>
      <c r="N846" s="494"/>
      <c r="O846" s="494"/>
      <c r="P846" s="494"/>
      <c r="Q846" s="494"/>
    </row>
    <row r="847" ht="25.15" customHeight="true" x14ac:dyDescent="0.2">
      <c r="C847" s="494"/>
      <c r="D847" s="494"/>
      <c r="E847" s="494"/>
      <c r="F847" s="494"/>
      <c r="G847" s="494"/>
      <c r="H847" s="494"/>
      <c r="I847" s="494"/>
      <c r="J847" s="494"/>
      <c r="K847" s="494"/>
      <c r="L847" s="494"/>
      <c r="M847" s="494"/>
      <c r="N847" s="494"/>
      <c r="O847" s="494"/>
      <c r="P847" s="494"/>
      <c r="Q847" s="494"/>
    </row>
    <row r="848" ht="25.15" customHeight="true" x14ac:dyDescent="0.2">
      <c r="C848" s="494"/>
      <c r="D848" s="494"/>
      <c r="E848" s="494"/>
      <c r="F848" s="494"/>
      <c r="G848" s="494"/>
      <c r="H848" s="494"/>
      <c r="I848" s="494"/>
      <c r="J848" s="494"/>
      <c r="K848" s="494"/>
      <c r="L848" s="494"/>
      <c r="M848" s="494"/>
      <c r="N848" s="494"/>
      <c r="O848" s="494"/>
      <c r="P848" s="494"/>
      <c r="Q848" s="494"/>
    </row>
    <row r="849" ht="25.15" customHeight="true" x14ac:dyDescent="0.2">
      <c r="C849" s="494"/>
      <c r="D849" s="494"/>
      <c r="E849" s="494"/>
      <c r="F849" s="494"/>
      <c r="G849" s="494"/>
      <c r="H849" s="494"/>
      <c r="I849" s="494"/>
      <c r="J849" s="494"/>
      <c r="K849" s="494"/>
      <c r="L849" s="494"/>
      <c r="M849" s="494"/>
      <c r="N849" s="494"/>
      <c r="O849" s="494"/>
      <c r="P849" s="494"/>
      <c r="Q849" s="494"/>
    </row>
    <row r="850" ht="25.15" customHeight="true" x14ac:dyDescent="0.2">
      <c r="C850" s="494"/>
      <c r="D850" s="494"/>
      <c r="E850" s="494"/>
      <c r="F850" s="494"/>
      <c r="G850" s="494"/>
      <c r="H850" s="494"/>
      <c r="I850" s="494"/>
      <c r="J850" s="494"/>
      <c r="K850" s="494"/>
      <c r="L850" s="494"/>
      <c r="M850" s="494"/>
      <c r="N850" s="494"/>
      <c r="O850" s="494"/>
      <c r="P850" s="494"/>
      <c r="Q850" s="494"/>
    </row>
    <row r="851" ht="25.15" customHeight="true" x14ac:dyDescent="0.2">
      <c r="C851" s="494"/>
      <c r="D851" s="494"/>
      <c r="E851" s="494"/>
      <c r="F851" s="494"/>
      <c r="G851" s="494"/>
      <c r="H851" s="494"/>
      <c r="I851" s="494"/>
      <c r="J851" s="494"/>
      <c r="K851" s="494"/>
      <c r="L851" s="494"/>
      <c r="M851" s="494"/>
      <c r="N851" s="494"/>
      <c r="O851" s="494"/>
      <c r="P851" s="494"/>
      <c r="Q851" s="494"/>
    </row>
    <row r="852" ht="25.15" customHeight="true" x14ac:dyDescent="0.2">
      <c r="C852" s="494"/>
      <c r="D852" s="494"/>
      <c r="E852" s="494"/>
      <c r="F852" s="494"/>
      <c r="G852" s="494"/>
      <c r="H852" s="494"/>
      <c r="I852" s="494"/>
      <c r="J852" s="494"/>
      <c r="K852" s="494"/>
      <c r="L852" s="494"/>
      <c r="M852" s="494"/>
      <c r="N852" s="494"/>
      <c r="O852" s="494"/>
      <c r="P852" s="494"/>
      <c r="Q852" s="494"/>
    </row>
    <row r="853" ht="25.15" customHeight="true" x14ac:dyDescent="0.2">
      <c r="C853" s="494"/>
      <c r="D853" s="494"/>
      <c r="E853" s="494"/>
      <c r="F853" s="494"/>
      <c r="G853" s="494"/>
      <c r="H853" s="494"/>
      <c r="I853" s="494"/>
      <c r="J853" s="494"/>
      <c r="K853" s="494"/>
      <c r="L853" s="494"/>
      <c r="M853" s="494"/>
      <c r="N853" s="494"/>
      <c r="O853" s="494"/>
      <c r="P853" s="494"/>
      <c r="Q853" s="494"/>
    </row>
    <row r="854" ht="25.15" customHeight="true" x14ac:dyDescent="0.2">
      <c r="C854" s="494"/>
      <c r="D854" s="494"/>
      <c r="E854" s="494"/>
      <c r="F854" s="494"/>
      <c r="G854" s="494"/>
      <c r="H854" s="494"/>
      <c r="I854" s="494"/>
      <c r="J854" s="494"/>
      <c r="K854" s="494"/>
      <c r="L854" s="494"/>
      <c r="M854" s="494"/>
      <c r="N854" s="494"/>
      <c r="O854" s="494"/>
      <c r="P854" s="494"/>
      <c r="Q854" s="494"/>
    </row>
    <row r="855" ht="25.15" customHeight="true" x14ac:dyDescent="0.2">
      <c r="C855" s="494"/>
      <c r="D855" s="494"/>
      <c r="E855" s="494"/>
      <c r="F855" s="494"/>
      <c r="G855" s="494"/>
      <c r="H855" s="494"/>
      <c r="I855" s="494"/>
      <c r="J855" s="494"/>
      <c r="K855" s="494"/>
      <c r="L855" s="494"/>
      <c r="M855" s="494"/>
      <c r="N855" s="494"/>
      <c r="O855" s="494"/>
      <c r="P855" s="494"/>
      <c r="Q855" s="494"/>
    </row>
    <row r="856" ht="25.15" customHeight="true" x14ac:dyDescent="0.2">
      <c r="C856" s="494"/>
      <c r="D856" s="494"/>
      <c r="E856" s="494"/>
      <c r="F856" s="494"/>
      <c r="G856" s="494"/>
      <c r="H856" s="494"/>
      <c r="I856" s="494"/>
      <c r="J856" s="494"/>
      <c r="K856" s="494"/>
      <c r="L856" s="494"/>
      <c r="M856" s="494"/>
      <c r="N856" s="494"/>
      <c r="O856" s="494"/>
      <c r="P856" s="494"/>
      <c r="Q856" s="494"/>
    </row>
    <row r="857" ht="25.15" customHeight="true" x14ac:dyDescent="0.2">
      <c r="C857" s="494"/>
      <c r="D857" s="494"/>
      <c r="E857" s="494"/>
      <c r="F857" s="494"/>
      <c r="G857" s="494"/>
      <c r="H857" s="494"/>
      <c r="I857" s="494"/>
      <c r="J857" s="494"/>
      <c r="K857" s="494"/>
      <c r="L857" s="494"/>
      <c r="M857" s="494"/>
      <c r="N857" s="494"/>
      <c r="O857" s="494"/>
      <c r="P857" s="494"/>
      <c r="Q857" s="494"/>
    </row>
    <row r="858" ht="25.15" customHeight="true" x14ac:dyDescent="0.2">
      <c r="C858" s="494"/>
      <c r="D858" s="494"/>
      <c r="E858" s="494"/>
      <c r="F858" s="494"/>
      <c r="G858" s="494"/>
      <c r="H858" s="494"/>
      <c r="I858" s="494"/>
      <c r="J858" s="494"/>
      <c r="K858" s="494"/>
      <c r="L858" s="494"/>
      <c r="M858" s="494"/>
      <c r="N858" s="494"/>
      <c r="O858" s="494"/>
      <c r="P858" s="494"/>
      <c r="Q858" s="494"/>
    </row>
    <row r="859" ht="25.15" customHeight="true" x14ac:dyDescent="0.2">
      <c r="C859" s="494"/>
      <c r="D859" s="494"/>
      <c r="E859" s="494"/>
      <c r="F859" s="494"/>
      <c r="G859" s="494"/>
      <c r="H859" s="494"/>
      <c r="I859" s="494"/>
      <c r="J859" s="494"/>
      <c r="K859" s="494"/>
      <c r="L859" s="494"/>
      <c r="M859" s="494"/>
      <c r="N859" s="494"/>
      <c r="O859" s="494"/>
      <c r="P859" s="494"/>
      <c r="Q859" s="494"/>
    </row>
    <row r="860" ht="25.15" customHeight="true" x14ac:dyDescent="0.2">
      <c r="C860" s="494"/>
      <c r="D860" s="494"/>
      <c r="E860" s="494"/>
      <c r="F860" s="494"/>
      <c r="G860" s="494"/>
      <c r="H860" s="494"/>
      <c r="I860" s="494"/>
      <c r="J860" s="494"/>
      <c r="K860" s="494"/>
      <c r="L860" s="494"/>
      <c r="M860" s="494"/>
      <c r="N860" s="494"/>
      <c r="O860" s="494"/>
      <c r="P860" s="494"/>
      <c r="Q860" s="494"/>
    </row>
    <row r="861" ht="25.15" customHeight="true" x14ac:dyDescent="0.2">
      <c r="C861" s="494"/>
      <c r="D861" s="494"/>
      <c r="E861" s="494"/>
      <c r="F861" s="494"/>
      <c r="G861" s="494"/>
      <c r="H861" s="494"/>
      <c r="I861" s="494"/>
      <c r="J861" s="494"/>
      <c r="K861" s="494"/>
      <c r="L861" s="494"/>
      <c r="M861" s="494"/>
      <c r="N861" s="494"/>
      <c r="O861" s="494"/>
      <c r="P861" s="494"/>
      <c r="Q861" s="494"/>
    </row>
    <row r="862" ht="25.15" customHeight="true" x14ac:dyDescent="0.2">
      <c r="C862" s="494"/>
      <c r="D862" s="494"/>
      <c r="E862" s="494"/>
      <c r="F862" s="494"/>
      <c r="G862" s="494"/>
      <c r="H862" s="494"/>
      <c r="I862" s="494"/>
      <c r="J862" s="494"/>
      <c r="K862" s="494"/>
      <c r="L862" s="494"/>
      <c r="M862" s="494"/>
      <c r="N862" s="494"/>
      <c r="O862" s="494"/>
      <c r="P862" s="494"/>
      <c r="Q862" s="494"/>
    </row>
    <row r="863" ht="25.15" customHeight="true" x14ac:dyDescent="0.2">
      <c r="C863" s="494"/>
      <c r="D863" s="494"/>
      <c r="E863" s="494"/>
      <c r="F863" s="494"/>
      <c r="G863" s="494"/>
      <c r="H863" s="494"/>
      <c r="I863" s="494"/>
      <c r="J863" s="494"/>
      <c r="K863" s="494"/>
      <c r="L863" s="494"/>
      <c r="M863" s="494"/>
      <c r="N863" s="494"/>
      <c r="O863" s="494"/>
      <c r="P863" s="494"/>
      <c r="Q863" s="494"/>
    </row>
    <row r="864" ht="25.15" customHeight="true" x14ac:dyDescent="0.2">
      <c r="C864" s="494"/>
      <c r="D864" s="494"/>
      <c r="E864" s="494"/>
      <c r="F864" s="494"/>
      <c r="G864" s="494"/>
      <c r="H864" s="494"/>
      <c r="I864" s="494"/>
      <c r="J864" s="494"/>
      <c r="K864" s="494"/>
      <c r="L864" s="494"/>
      <c r="M864" s="494"/>
      <c r="N864" s="494"/>
      <c r="O864" s="494"/>
      <c r="P864" s="494"/>
      <c r="Q864" s="494"/>
    </row>
    <row r="865" ht="25.15" customHeight="true" x14ac:dyDescent="0.2">
      <c r="C865" s="494"/>
      <c r="D865" s="494"/>
      <c r="E865" s="494"/>
      <c r="F865" s="494"/>
      <c r="G865" s="494"/>
      <c r="H865" s="494"/>
      <c r="I865" s="494"/>
      <c r="J865" s="494"/>
      <c r="K865" s="494"/>
      <c r="L865" s="494"/>
      <c r="M865" s="494"/>
      <c r="N865" s="494"/>
      <c r="O865" s="494"/>
      <c r="P865" s="494"/>
      <c r="Q865" s="494"/>
    </row>
    <row r="866" ht="25.15" customHeight="true" x14ac:dyDescent="0.2">
      <c r="C866" s="494"/>
      <c r="D866" s="494"/>
      <c r="E866" s="494"/>
      <c r="F866" s="494"/>
      <c r="G866" s="494"/>
      <c r="H866" s="494"/>
      <c r="I866" s="494"/>
      <c r="J866" s="494"/>
      <c r="K866" s="494"/>
      <c r="L866" s="494"/>
      <c r="M866" s="494"/>
      <c r="N866" s="494"/>
      <c r="O866" s="494"/>
      <c r="P866" s="494"/>
      <c r="Q866" s="494"/>
    </row>
    <row r="867" ht="25.15" customHeight="true" x14ac:dyDescent="0.2">
      <c r="C867" s="494"/>
      <c r="D867" s="494"/>
      <c r="E867" s="494"/>
      <c r="F867" s="494"/>
      <c r="G867" s="494"/>
      <c r="H867" s="494"/>
      <c r="I867" s="494"/>
      <c r="J867" s="494"/>
      <c r="K867" s="494"/>
      <c r="L867" s="494"/>
      <c r="M867" s="494"/>
      <c r="N867" s="494"/>
      <c r="O867" s="494"/>
      <c r="P867" s="494"/>
      <c r="Q867" s="494"/>
    </row>
    <row r="868" ht="25.15" customHeight="true" x14ac:dyDescent="0.2">
      <c r="C868" s="494"/>
      <c r="D868" s="494"/>
      <c r="E868" s="494"/>
      <c r="F868" s="494"/>
      <c r="G868" s="494"/>
      <c r="H868" s="494"/>
      <c r="I868" s="494"/>
      <c r="J868" s="494"/>
      <c r="K868" s="494"/>
      <c r="L868" s="494"/>
      <c r="M868" s="494"/>
      <c r="N868" s="494"/>
      <c r="O868" s="494"/>
      <c r="P868" s="494"/>
      <c r="Q868" s="494"/>
    </row>
    <row r="869" ht="25.15" customHeight="true" x14ac:dyDescent="0.2">
      <c r="C869" s="494"/>
      <c r="D869" s="494"/>
      <c r="E869" s="494"/>
      <c r="F869" s="494"/>
      <c r="G869" s="494"/>
      <c r="H869" s="494"/>
      <c r="I869" s="494"/>
      <c r="J869" s="494"/>
      <c r="K869" s="494"/>
      <c r="L869" s="494"/>
      <c r="M869" s="494"/>
      <c r="N869" s="494"/>
      <c r="O869" s="494"/>
      <c r="P869" s="494"/>
      <c r="Q869" s="494"/>
    </row>
    <row r="870" ht="25.15" customHeight="true" x14ac:dyDescent="0.2">
      <c r="C870" s="494"/>
      <c r="D870" s="494"/>
      <c r="E870" s="494"/>
      <c r="F870" s="494"/>
      <c r="G870" s="494"/>
      <c r="H870" s="494"/>
      <c r="I870" s="494"/>
      <c r="J870" s="494"/>
      <c r="K870" s="494"/>
      <c r="L870" s="494"/>
      <c r="M870" s="494"/>
      <c r="N870" s="494"/>
      <c r="O870" s="494"/>
      <c r="P870" s="494"/>
      <c r="Q870" s="494"/>
    </row>
    <row r="871" ht="25.15" customHeight="true" x14ac:dyDescent="0.2">
      <c r="C871" s="494"/>
      <c r="D871" s="494"/>
      <c r="E871" s="494"/>
      <c r="F871" s="494"/>
      <c r="G871" s="494"/>
      <c r="H871" s="494"/>
      <c r="I871" s="494"/>
      <c r="J871" s="494"/>
      <c r="K871" s="494"/>
      <c r="L871" s="494"/>
      <c r="M871" s="494"/>
      <c r="N871" s="494"/>
      <c r="O871" s="494"/>
      <c r="P871" s="494"/>
      <c r="Q871" s="494"/>
    </row>
    <row r="872" ht="25.15" customHeight="true" x14ac:dyDescent="0.2">
      <c r="C872" s="494"/>
      <c r="D872" s="494"/>
      <c r="E872" s="494"/>
      <c r="F872" s="494"/>
      <c r="G872" s="494"/>
      <c r="H872" s="494"/>
      <c r="I872" s="494"/>
      <c r="J872" s="494"/>
      <c r="K872" s="494"/>
      <c r="L872" s="494"/>
      <c r="M872" s="494"/>
      <c r="N872" s="494"/>
      <c r="O872" s="494"/>
      <c r="P872" s="494"/>
      <c r="Q872" s="494"/>
    </row>
    <row r="873" ht="25.15" customHeight="true" x14ac:dyDescent="0.2">
      <c r="C873" s="494"/>
      <c r="D873" s="494"/>
      <c r="E873" s="494"/>
      <c r="F873" s="494"/>
      <c r="G873" s="494"/>
      <c r="H873" s="494"/>
      <c r="I873" s="494"/>
      <c r="J873" s="494"/>
      <c r="K873" s="494"/>
      <c r="L873" s="494"/>
      <c r="M873" s="494"/>
      <c r="N873" s="494"/>
      <c r="O873" s="494"/>
      <c r="P873" s="494"/>
      <c r="Q873" s="494"/>
    </row>
    <row r="874" ht="25.15" customHeight="true" x14ac:dyDescent="0.2">
      <c r="C874" s="494"/>
      <c r="D874" s="494"/>
      <c r="E874" s="494"/>
      <c r="F874" s="494"/>
      <c r="G874" s="494"/>
      <c r="H874" s="494"/>
      <c r="I874" s="494"/>
      <c r="J874" s="494"/>
      <c r="K874" s="494"/>
      <c r="L874" s="494"/>
      <c r="M874" s="494"/>
      <c r="N874" s="494"/>
      <c r="O874" s="494"/>
      <c r="P874" s="494"/>
      <c r="Q874" s="494"/>
    </row>
    <row r="875" ht="25.15" customHeight="true" x14ac:dyDescent="0.2">
      <c r="C875" s="494"/>
      <c r="D875" s="494"/>
      <c r="E875" s="494"/>
      <c r="F875" s="494"/>
      <c r="G875" s="494"/>
      <c r="H875" s="494"/>
      <c r="I875" s="494"/>
      <c r="J875" s="494"/>
      <c r="K875" s="494"/>
      <c r="L875" s="494"/>
      <c r="M875" s="494"/>
      <c r="N875" s="494"/>
      <c r="O875" s="494"/>
      <c r="P875" s="494"/>
      <c r="Q875" s="494"/>
    </row>
    <row r="876" ht="25.15" customHeight="true" x14ac:dyDescent="0.2">
      <c r="C876" s="494"/>
      <c r="D876" s="494"/>
      <c r="E876" s="494"/>
      <c r="F876" s="494"/>
      <c r="G876" s="494"/>
      <c r="H876" s="494"/>
      <c r="I876" s="494"/>
      <c r="J876" s="494"/>
      <c r="K876" s="494"/>
      <c r="L876" s="494"/>
      <c r="M876" s="494"/>
      <c r="N876" s="494"/>
      <c r="O876" s="494"/>
      <c r="P876" s="494"/>
      <c r="Q876" s="494"/>
    </row>
    <row r="877" ht="25.15" customHeight="true" x14ac:dyDescent="0.2">
      <c r="C877" s="494"/>
      <c r="D877" s="494"/>
      <c r="E877" s="494"/>
      <c r="F877" s="494"/>
      <c r="G877" s="494"/>
      <c r="H877" s="494"/>
      <c r="I877" s="494"/>
      <c r="J877" s="494"/>
      <c r="K877" s="494"/>
      <c r="L877" s="494"/>
      <c r="M877" s="494"/>
      <c r="N877" s="494"/>
      <c r="O877" s="494"/>
      <c r="P877" s="494"/>
      <c r="Q877" s="494"/>
    </row>
    <row r="878" ht="25.15" customHeight="true" x14ac:dyDescent="0.2">
      <c r="C878" s="494"/>
      <c r="D878" s="494"/>
      <c r="E878" s="494"/>
      <c r="F878" s="494"/>
      <c r="G878" s="494"/>
      <c r="H878" s="494"/>
      <c r="I878" s="494"/>
      <c r="J878" s="494"/>
      <c r="K878" s="494"/>
      <c r="L878" s="494"/>
      <c r="M878" s="494"/>
      <c r="N878" s="494"/>
      <c r="O878" s="494"/>
      <c r="P878" s="494"/>
      <c r="Q878" s="494"/>
    </row>
    <row r="879" ht="25.15" customHeight="true" x14ac:dyDescent="0.2">
      <c r="C879" s="494"/>
      <c r="D879" s="494"/>
      <c r="E879" s="494"/>
      <c r="F879" s="494"/>
      <c r="G879" s="494"/>
      <c r="H879" s="494"/>
      <c r="I879" s="494"/>
      <c r="J879" s="494"/>
      <c r="K879" s="494"/>
      <c r="L879" s="494"/>
      <c r="M879" s="494"/>
      <c r="N879" s="494"/>
      <c r="O879" s="494"/>
      <c r="P879" s="494"/>
      <c r="Q879" s="494"/>
    </row>
    <row r="880" ht="25.15" customHeight="true" x14ac:dyDescent="0.2">
      <c r="C880" s="494"/>
      <c r="D880" s="494"/>
      <c r="E880" s="494"/>
      <c r="F880" s="494"/>
      <c r="G880" s="494"/>
      <c r="H880" s="494"/>
      <c r="I880" s="494"/>
      <c r="J880" s="494"/>
      <c r="K880" s="494"/>
      <c r="L880" s="494"/>
      <c r="M880" s="494"/>
      <c r="N880" s="494"/>
      <c r="O880" s="494"/>
      <c r="P880" s="494"/>
      <c r="Q880" s="494"/>
    </row>
    <row r="881" ht="25.15" customHeight="true" x14ac:dyDescent="0.2">
      <c r="C881" s="494"/>
      <c r="D881" s="494"/>
      <c r="E881" s="494"/>
      <c r="F881" s="494"/>
      <c r="G881" s="494"/>
      <c r="H881" s="494"/>
      <c r="I881" s="494"/>
      <c r="J881" s="494"/>
      <c r="K881" s="494"/>
      <c r="L881" s="494"/>
      <c r="M881" s="494"/>
      <c r="N881" s="494"/>
      <c r="O881" s="494"/>
      <c r="P881" s="494"/>
      <c r="Q881" s="494"/>
    </row>
    <row r="882" ht="25.15" customHeight="true" x14ac:dyDescent="0.2">
      <c r="C882" s="494"/>
      <c r="D882" s="494"/>
      <c r="E882" s="494"/>
      <c r="F882" s="494"/>
      <c r="G882" s="494"/>
      <c r="H882" s="494"/>
      <c r="I882" s="494"/>
      <c r="J882" s="494"/>
      <c r="K882" s="494"/>
      <c r="L882" s="494"/>
      <c r="M882" s="494"/>
      <c r="N882" s="494"/>
      <c r="O882" s="494"/>
      <c r="P882" s="494"/>
      <c r="Q882" s="494"/>
    </row>
    <row r="883" ht="25.15" customHeight="true" x14ac:dyDescent="0.2">
      <c r="C883" s="494"/>
      <c r="D883" s="494"/>
      <c r="E883" s="494"/>
      <c r="F883" s="494"/>
      <c r="G883" s="494"/>
      <c r="H883" s="494"/>
      <c r="I883" s="494"/>
      <c r="J883" s="494"/>
      <c r="K883" s="494"/>
      <c r="L883" s="494"/>
      <c r="M883" s="494"/>
      <c r="N883" s="494"/>
      <c r="O883" s="494"/>
      <c r="P883" s="494"/>
      <c r="Q883" s="494"/>
    </row>
    <row r="884" ht="25.15" customHeight="true" x14ac:dyDescent="0.2">
      <c r="C884" s="494"/>
      <c r="D884" s="494"/>
      <c r="E884" s="494"/>
      <c r="F884" s="494"/>
      <c r="G884" s="494"/>
      <c r="H884" s="494"/>
      <c r="I884" s="494"/>
      <c r="J884" s="494"/>
      <c r="K884" s="494"/>
      <c r="L884" s="494"/>
      <c r="M884" s="494"/>
      <c r="N884" s="494"/>
      <c r="O884" s="494"/>
      <c r="P884" s="494"/>
      <c r="Q884" s="494"/>
    </row>
    <row r="885" ht="25.15" customHeight="true" x14ac:dyDescent="0.2">
      <c r="C885" s="494"/>
      <c r="D885" s="494"/>
      <c r="E885" s="494"/>
      <c r="F885" s="494"/>
      <c r="G885" s="494"/>
      <c r="H885" s="494"/>
      <c r="I885" s="494"/>
      <c r="J885" s="494"/>
      <c r="K885" s="494"/>
      <c r="L885" s="494"/>
      <c r="M885" s="494"/>
      <c r="N885" s="494"/>
      <c r="O885" s="494"/>
      <c r="P885" s="494"/>
      <c r="Q885" s="494"/>
    </row>
    <row r="886" ht="25.15" customHeight="true" x14ac:dyDescent="0.2">
      <c r="C886" s="494"/>
      <c r="D886" s="494"/>
      <c r="E886" s="494"/>
      <c r="F886" s="494"/>
      <c r="G886" s="494"/>
      <c r="H886" s="494"/>
      <c r="I886" s="494"/>
      <c r="J886" s="494"/>
      <c r="K886" s="494"/>
      <c r="L886" s="494"/>
      <c r="M886" s="494"/>
      <c r="N886" s="494"/>
      <c r="O886" s="494"/>
      <c r="P886" s="494"/>
      <c r="Q886" s="494"/>
    </row>
    <row r="887" ht="25.15" customHeight="true" x14ac:dyDescent="0.2">
      <c r="C887" s="494"/>
      <c r="D887" s="494"/>
      <c r="E887" s="494"/>
      <c r="F887" s="494"/>
      <c r="G887" s="494"/>
      <c r="H887" s="494"/>
      <c r="I887" s="494"/>
      <c r="J887" s="494"/>
      <c r="K887" s="494"/>
      <c r="L887" s="494"/>
      <c r="M887" s="494"/>
      <c r="N887" s="494"/>
      <c r="O887" s="494"/>
      <c r="P887" s="494"/>
      <c r="Q887" s="494"/>
    </row>
    <row r="888" ht="25.15" customHeight="true" x14ac:dyDescent="0.2">
      <c r="C888" s="494"/>
      <c r="D888" s="494"/>
      <c r="E888" s="494"/>
      <c r="F888" s="494"/>
      <c r="G888" s="494"/>
      <c r="H888" s="494"/>
      <c r="I888" s="494"/>
      <c r="J888" s="494"/>
      <c r="K888" s="494"/>
      <c r="L888" s="494"/>
      <c r="M888" s="494"/>
      <c r="N888" s="494"/>
      <c r="O888" s="494"/>
      <c r="P888" s="494"/>
      <c r="Q888" s="494"/>
    </row>
    <row r="889" ht="25.15" customHeight="true" x14ac:dyDescent="0.2">
      <c r="C889" s="494"/>
      <c r="D889" s="494"/>
      <c r="E889" s="494"/>
      <c r="F889" s="494"/>
      <c r="G889" s="494"/>
      <c r="H889" s="494"/>
      <c r="I889" s="494"/>
      <c r="J889" s="494"/>
      <c r="K889" s="494"/>
      <c r="L889" s="494"/>
      <c r="M889" s="494"/>
      <c r="N889" s="494"/>
      <c r="O889" s="494"/>
      <c r="P889" s="494"/>
      <c r="Q889" s="494"/>
    </row>
    <row r="890" ht="25.15" customHeight="true" x14ac:dyDescent="0.2">
      <c r="C890" s="494"/>
      <c r="D890" s="494"/>
      <c r="E890" s="494"/>
      <c r="F890" s="494"/>
      <c r="G890" s="494"/>
      <c r="H890" s="494"/>
      <c r="I890" s="494"/>
      <c r="J890" s="494"/>
      <c r="K890" s="494"/>
      <c r="L890" s="494"/>
      <c r="M890" s="494"/>
      <c r="N890" s="494"/>
      <c r="O890" s="494"/>
      <c r="P890" s="494"/>
      <c r="Q890" s="494"/>
    </row>
    <row r="891" ht="25.15" customHeight="true" x14ac:dyDescent="0.2">
      <c r="C891" s="494"/>
      <c r="D891" s="494"/>
      <c r="E891" s="494"/>
      <c r="F891" s="494"/>
      <c r="G891" s="494"/>
      <c r="H891" s="494"/>
      <c r="I891" s="494"/>
      <c r="J891" s="494"/>
      <c r="K891" s="494"/>
      <c r="L891" s="494"/>
      <c r="M891" s="494"/>
      <c r="N891" s="494"/>
      <c r="O891" s="494"/>
      <c r="P891" s="494"/>
      <c r="Q891" s="494"/>
    </row>
    <row r="892" ht="25.15" customHeight="true" x14ac:dyDescent="0.2">
      <c r="C892" s="494"/>
      <c r="D892" s="494"/>
      <c r="E892" s="494"/>
      <c r="F892" s="494"/>
      <c r="G892" s="494"/>
      <c r="H892" s="494"/>
      <c r="I892" s="494"/>
      <c r="J892" s="494"/>
      <c r="K892" s="494"/>
      <c r="L892" s="494"/>
      <c r="M892" s="494"/>
      <c r="N892" s="494"/>
      <c r="O892" s="494"/>
      <c r="P892" s="494"/>
      <c r="Q892" s="494"/>
    </row>
    <row r="893" ht="25.15" customHeight="true" x14ac:dyDescent="0.2">
      <c r="C893" s="494"/>
      <c r="D893" s="494"/>
      <c r="E893" s="494"/>
      <c r="F893" s="494"/>
      <c r="G893" s="494"/>
      <c r="H893" s="494"/>
      <c r="I893" s="494"/>
      <c r="J893" s="494"/>
      <c r="K893" s="494"/>
      <c r="L893" s="494"/>
      <c r="M893" s="494"/>
      <c r="N893" s="494"/>
      <c r="O893" s="494"/>
      <c r="P893" s="494"/>
      <c r="Q893" s="494"/>
    </row>
    <row r="894" ht="25.15" customHeight="true" x14ac:dyDescent="0.2">
      <c r="C894" s="494"/>
      <c r="D894" s="494"/>
      <c r="E894" s="494"/>
      <c r="F894" s="494"/>
      <c r="G894" s="494"/>
      <c r="H894" s="494"/>
      <c r="I894" s="494"/>
      <c r="J894" s="494"/>
      <c r="K894" s="494"/>
      <c r="L894" s="494"/>
      <c r="M894" s="494"/>
      <c r="N894" s="494"/>
      <c r="O894" s="494"/>
      <c r="P894" s="494"/>
      <c r="Q894" s="494"/>
    </row>
    <row r="895" ht="25.15" customHeight="true" x14ac:dyDescent="0.2">
      <c r="C895" s="494"/>
      <c r="D895" s="494"/>
      <c r="E895" s="494"/>
      <c r="F895" s="494"/>
      <c r="G895" s="494"/>
      <c r="H895" s="494"/>
      <c r="I895" s="494"/>
      <c r="J895" s="494"/>
      <c r="K895" s="494"/>
      <c r="L895" s="494"/>
      <c r="M895" s="494"/>
      <c r="N895" s="494"/>
      <c r="O895" s="494"/>
      <c r="P895" s="494"/>
      <c r="Q895" s="494"/>
    </row>
    <row r="896" ht="25.15" customHeight="true" x14ac:dyDescent="0.2">
      <c r="C896" s="494"/>
      <c r="D896" s="494"/>
      <c r="E896" s="494"/>
      <c r="F896" s="494"/>
      <c r="G896" s="494"/>
      <c r="H896" s="494"/>
      <c r="I896" s="494"/>
      <c r="J896" s="494"/>
      <c r="K896" s="494"/>
      <c r="L896" s="494"/>
      <c r="M896" s="494"/>
      <c r="N896" s="494"/>
      <c r="O896" s="494"/>
      <c r="P896" s="494"/>
      <c r="Q896" s="494"/>
    </row>
    <row r="897" ht="25.15" customHeight="true" x14ac:dyDescent="0.2">
      <c r="C897" s="494"/>
      <c r="D897" s="494"/>
      <c r="E897" s="494"/>
      <c r="F897" s="494"/>
      <c r="G897" s="494"/>
      <c r="H897" s="494"/>
      <c r="I897" s="494"/>
      <c r="J897" s="494"/>
      <c r="K897" s="494"/>
      <c r="L897" s="494"/>
      <c r="M897" s="494"/>
      <c r="N897" s="494"/>
      <c r="O897" s="494"/>
      <c r="P897" s="494"/>
      <c r="Q897" s="494"/>
    </row>
    <row r="898" ht="25.15" customHeight="true" x14ac:dyDescent="0.2">
      <c r="C898" s="494"/>
      <c r="D898" s="494"/>
      <c r="E898" s="494"/>
      <c r="F898" s="494"/>
      <c r="G898" s="494"/>
      <c r="H898" s="494"/>
      <c r="I898" s="494"/>
      <c r="J898" s="494"/>
      <c r="K898" s="494"/>
      <c r="L898" s="494"/>
      <c r="M898" s="494"/>
      <c r="N898" s="494"/>
      <c r="O898" s="494"/>
      <c r="P898" s="494"/>
      <c r="Q898" s="494"/>
    </row>
    <row r="899" ht="25.15" customHeight="true" x14ac:dyDescent="0.2">
      <c r="C899" s="494"/>
      <c r="D899" s="494"/>
      <c r="E899" s="494"/>
      <c r="F899" s="494"/>
      <c r="G899" s="494"/>
      <c r="H899" s="494"/>
      <c r="I899" s="494"/>
      <c r="J899" s="494"/>
      <c r="K899" s="494"/>
      <c r="L899" s="494"/>
      <c r="M899" s="494"/>
      <c r="N899" s="494"/>
      <c r="O899" s="494"/>
      <c r="P899" s="494"/>
      <c r="Q899" s="494"/>
    </row>
    <row r="900" ht="25.15" customHeight="true" x14ac:dyDescent="0.2">
      <c r="C900" s="494"/>
      <c r="D900" s="494"/>
      <c r="E900" s="494"/>
      <c r="F900" s="494"/>
      <c r="G900" s="494"/>
      <c r="H900" s="494"/>
      <c r="I900" s="494"/>
      <c r="J900" s="494"/>
      <c r="K900" s="494"/>
      <c r="L900" s="494"/>
      <c r="M900" s="494"/>
      <c r="N900" s="494"/>
      <c r="O900" s="494"/>
      <c r="P900" s="494"/>
      <c r="Q900" s="494"/>
    </row>
    <row r="901" ht="25.15" customHeight="true" x14ac:dyDescent="0.2">
      <c r="C901" s="494"/>
      <c r="D901" s="494"/>
      <c r="E901" s="494"/>
      <c r="F901" s="494"/>
      <c r="G901" s="494"/>
      <c r="H901" s="494"/>
      <c r="I901" s="494"/>
      <c r="J901" s="494"/>
      <c r="K901" s="494"/>
      <c r="L901" s="494"/>
      <c r="M901" s="494"/>
      <c r="N901" s="494"/>
      <c r="O901" s="494"/>
      <c r="P901" s="494"/>
      <c r="Q901" s="494"/>
    </row>
    <row r="902" ht="25.15" customHeight="true" x14ac:dyDescent="0.2">
      <c r="C902" s="494"/>
      <c r="D902" s="494"/>
      <c r="E902" s="494"/>
      <c r="F902" s="494"/>
      <c r="G902" s="494"/>
      <c r="H902" s="494"/>
      <c r="I902" s="494"/>
      <c r="J902" s="494"/>
      <c r="K902" s="494"/>
      <c r="L902" s="494"/>
      <c r="M902" s="494"/>
      <c r="N902" s="494"/>
      <c r="O902" s="494"/>
      <c r="P902" s="494"/>
      <c r="Q902" s="494"/>
    </row>
    <row r="903" ht="25.15" customHeight="true" x14ac:dyDescent="0.2">
      <c r="C903" s="494"/>
      <c r="D903" s="494"/>
      <c r="E903" s="494"/>
      <c r="F903" s="494"/>
      <c r="G903" s="494"/>
      <c r="H903" s="494"/>
      <c r="I903" s="494"/>
      <c r="J903" s="494"/>
      <c r="K903" s="494"/>
      <c r="L903" s="494"/>
      <c r="M903" s="494"/>
      <c r="N903" s="494"/>
      <c r="O903" s="494"/>
      <c r="P903" s="494"/>
      <c r="Q903" s="494"/>
    </row>
    <row r="904" ht="25.15" customHeight="true" x14ac:dyDescent="0.2">
      <c r="C904" s="494"/>
      <c r="D904" s="494"/>
      <c r="E904" s="494"/>
      <c r="F904" s="494"/>
      <c r="G904" s="494"/>
      <c r="H904" s="494"/>
      <c r="I904" s="494"/>
      <c r="J904" s="494"/>
      <c r="K904" s="494"/>
      <c r="L904" s="494"/>
      <c r="M904" s="494"/>
      <c r="N904" s="494"/>
      <c r="O904" s="494"/>
      <c r="P904" s="494"/>
      <c r="Q904" s="494"/>
    </row>
    <row r="905" ht="25.15" customHeight="true" x14ac:dyDescent="0.2">
      <c r="C905" s="494"/>
      <c r="D905" s="494"/>
      <c r="E905" s="494"/>
      <c r="F905" s="494"/>
      <c r="G905" s="494"/>
      <c r="H905" s="494"/>
      <c r="I905" s="494"/>
      <c r="J905" s="494"/>
      <c r="K905" s="494"/>
      <c r="L905" s="494"/>
      <c r="M905" s="494"/>
      <c r="N905" s="494"/>
      <c r="O905" s="494"/>
      <c r="P905" s="494"/>
      <c r="Q905" s="494"/>
    </row>
    <row r="906" ht="25.15" customHeight="true" x14ac:dyDescent="0.2">
      <c r="C906" s="494"/>
      <c r="D906" s="494"/>
      <c r="E906" s="494"/>
      <c r="F906" s="494"/>
      <c r="G906" s="494"/>
      <c r="H906" s="494"/>
      <c r="I906" s="494"/>
      <c r="J906" s="494"/>
      <c r="K906" s="494"/>
      <c r="L906" s="494"/>
      <c r="M906" s="494"/>
      <c r="N906" s="494"/>
      <c r="O906" s="494"/>
      <c r="P906" s="494"/>
      <c r="Q906" s="494"/>
    </row>
    <row r="907" ht="25.15" customHeight="true" x14ac:dyDescent="0.2">
      <c r="C907" s="494"/>
      <c r="D907" s="494"/>
      <c r="E907" s="494"/>
      <c r="F907" s="494"/>
      <c r="G907" s="494"/>
      <c r="H907" s="494"/>
      <c r="I907" s="494"/>
      <c r="J907" s="494"/>
      <c r="K907" s="494"/>
      <c r="L907" s="494"/>
      <c r="M907" s="494"/>
      <c r="N907" s="494"/>
      <c r="O907" s="494"/>
      <c r="P907" s="494"/>
      <c r="Q907" s="494"/>
    </row>
    <row r="908" ht="25.15" customHeight="true" x14ac:dyDescent="0.2">
      <c r="C908" s="494"/>
      <c r="D908" s="494"/>
      <c r="E908" s="494"/>
      <c r="F908" s="494"/>
      <c r="G908" s="494"/>
      <c r="H908" s="494"/>
      <c r="I908" s="494"/>
      <c r="J908" s="494"/>
      <c r="K908" s="494"/>
      <c r="L908" s="494"/>
      <c r="M908" s="494"/>
      <c r="N908" s="494"/>
      <c r="O908" s="494"/>
      <c r="P908" s="494"/>
      <c r="Q908" s="494"/>
    </row>
    <row r="909" ht="25.15" customHeight="true" x14ac:dyDescent="0.2">
      <c r="C909" s="494"/>
      <c r="D909" s="494"/>
      <c r="E909" s="494"/>
      <c r="F909" s="494"/>
      <c r="G909" s="494"/>
      <c r="H909" s="494"/>
      <c r="I909" s="494"/>
      <c r="J909" s="494"/>
      <c r="K909" s="494"/>
      <c r="L909" s="494"/>
      <c r="M909" s="494"/>
      <c r="N909" s="494"/>
      <c r="O909" s="494"/>
      <c r="P909" s="494"/>
      <c r="Q909" s="494"/>
    </row>
    <row r="910" ht="25.15" customHeight="true" x14ac:dyDescent="0.2">
      <c r="C910" s="494"/>
      <c r="D910" s="494"/>
      <c r="E910" s="494"/>
      <c r="F910" s="494"/>
      <c r="G910" s="494"/>
      <c r="H910" s="494"/>
      <c r="I910" s="494"/>
      <c r="J910" s="494"/>
      <c r="K910" s="494"/>
      <c r="L910" s="494"/>
      <c r="M910" s="494"/>
      <c r="N910" s="494"/>
      <c r="O910" s="494"/>
      <c r="P910" s="494"/>
      <c r="Q910" s="494"/>
    </row>
    <row r="911" ht="25.15" customHeight="true" x14ac:dyDescent="0.2">
      <c r="C911" s="494"/>
      <c r="D911" s="494"/>
      <c r="E911" s="494"/>
      <c r="F911" s="494"/>
      <c r="G911" s="494"/>
      <c r="H911" s="494"/>
      <c r="I911" s="494"/>
      <c r="J911" s="494"/>
      <c r="K911" s="494"/>
      <c r="L911" s="494"/>
      <c r="M911" s="494"/>
      <c r="N911" s="494"/>
      <c r="O911" s="494"/>
      <c r="P911" s="494"/>
      <c r="Q911" s="494"/>
    </row>
    <row r="912" ht="25.15" customHeight="true" x14ac:dyDescent="0.2">
      <c r="C912" s="494"/>
      <c r="D912" s="494"/>
      <c r="E912" s="494"/>
      <c r="F912" s="494"/>
      <c r="G912" s="494"/>
      <c r="H912" s="494"/>
      <c r="I912" s="494"/>
      <c r="J912" s="494"/>
      <c r="K912" s="494"/>
      <c r="L912" s="494"/>
      <c r="M912" s="494"/>
      <c r="N912" s="494"/>
      <c r="O912" s="494"/>
      <c r="P912" s="494"/>
      <c r="Q912" s="494"/>
    </row>
    <row r="913" ht="25.15" customHeight="true" x14ac:dyDescent="0.2">
      <c r="C913" s="494"/>
      <c r="D913" s="494"/>
      <c r="E913" s="494"/>
      <c r="F913" s="494"/>
      <c r="G913" s="494"/>
      <c r="H913" s="494"/>
      <c r="I913" s="494"/>
      <c r="J913" s="494"/>
      <c r="K913" s="494"/>
      <c r="L913" s="494"/>
      <c r="M913" s="494"/>
      <c r="N913" s="494"/>
      <c r="O913" s="494"/>
      <c r="P913" s="494"/>
      <c r="Q913" s="494"/>
    </row>
    <row r="914" ht="25.15" customHeight="true" x14ac:dyDescent="0.2">
      <c r="C914" s="494"/>
      <c r="D914" s="494"/>
      <c r="E914" s="494"/>
      <c r="F914" s="494"/>
      <c r="G914" s="494"/>
      <c r="H914" s="494"/>
      <c r="I914" s="494"/>
      <c r="J914" s="494"/>
      <c r="K914" s="494"/>
      <c r="L914" s="494"/>
      <c r="M914" s="494"/>
      <c r="N914" s="494"/>
      <c r="O914" s="494"/>
      <c r="P914" s="494"/>
      <c r="Q914" s="494"/>
    </row>
    <row r="915" ht="25.15" customHeight="true" x14ac:dyDescent="0.2">
      <c r="C915" s="494"/>
      <c r="D915" s="494"/>
      <c r="E915" s="494"/>
      <c r="F915" s="494"/>
      <c r="G915" s="494"/>
      <c r="H915" s="494"/>
      <c r="I915" s="494"/>
      <c r="J915" s="494"/>
      <c r="K915" s="494"/>
      <c r="L915" s="494"/>
      <c r="M915" s="494"/>
      <c r="N915" s="494"/>
      <c r="O915" s="494"/>
      <c r="P915" s="494"/>
      <c r="Q915" s="494"/>
    </row>
    <row r="916" ht="25.15" customHeight="true" x14ac:dyDescent="0.2">
      <c r="C916" s="494"/>
      <c r="D916" s="494"/>
      <c r="E916" s="494"/>
      <c r="F916" s="494"/>
      <c r="G916" s="494"/>
      <c r="H916" s="494"/>
      <c r="I916" s="494"/>
      <c r="J916" s="494"/>
      <c r="K916" s="494"/>
      <c r="L916" s="494"/>
      <c r="M916" s="494"/>
      <c r="N916" s="494"/>
      <c r="O916" s="494"/>
      <c r="P916" s="494"/>
      <c r="Q916" s="494"/>
    </row>
    <row r="917" ht="25.15" customHeight="true" x14ac:dyDescent="0.2">
      <c r="C917" s="494"/>
      <c r="D917" s="494"/>
      <c r="E917" s="494"/>
      <c r="F917" s="494"/>
      <c r="G917" s="494"/>
      <c r="H917" s="494"/>
      <c r="I917" s="494"/>
      <c r="J917" s="494"/>
      <c r="K917" s="494"/>
      <c r="L917" s="494"/>
      <c r="M917" s="494"/>
      <c r="N917" s="494"/>
      <c r="O917" s="494"/>
      <c r="P917" s="494"/>
      <c r="Q917" s="494"/>
    </row>
    <row r="918" ht="25.15" customHeight="true" x14ac:dyDescent="0.2">
      <c r="C918" s="494"/>
      <c r="D918" s="494"/>
      <c r="E918" s="494"/>
      <c r="F918" s="494"/>
      <c r="G918" s="494"/>
      <c r="H918" s="494"/>
      <c r="I918" s="494"/>
      <c r="J918" s="494"/>
      <c r="K918" s="494"/>
      <c r="L918" s="494"/>
      <c r="M918" s="494"/>
      <c r="N918" s="494"/>
      <c r="O918" s="494"/>
      <c r="P918" s="494"/>
      <c r="Q918" s="494"/>
    </row>
    <row r="919" ht="25.15" customHeight="true" x14ac:dyDescent="0.2">
      <c r="C919" s="494"/>
      <c r="D919" s="494"/>
      <c r="E919" s="494"/>
      <c r="F919" s="494"/>
      <c r="G919" s="494"/>
      <c r="H919" s="494"/>
      <c r="I919" s="494"/>
      <c r="J919" s="494"/>
      <c r="K919" s="494"/>
      <c r="L919" s="494"/>
      <c r="M919" s="494"/>
      <c r="N919" s="494"/>
      <c r="O919" s="494"/>
      <c r="P919" s="494"/>
      <c r="Q919" s="494"/>
    </row>
    <row r="920" ht="25.15" customHeight="true" x14ac:dyDescent="0.2">
      <c r="C920" s="494"/>
      <c r="D920" s="494"/>
      <c r="E920" s="494"/>
      <c r="F920" s="494"/>
      <c r="G920" s="494"/>
      <c r="H920" s="494"/>
      <c r="I920" s="494"/>
      <c r="J920" s="494"/>
      <c r="K920" s="494"/>
      <c r="L920" s="494"/>
      <c r="M920" s="494"/>
      <c r="N920" s="494"/>
      <c r="O920" s="494"/>
      <c r="P920" s="494"/>
      <c r="Q920" s="494"/>
    </row>
    <row r="921" ht="25.15" customHeight="true" x14ac:dyDescent="0.2">
      <c r="C921" s="494"/>
      <c r="D921" s="494"/>
      <c r="E921" s="494"/>
      <c r="F921" s="494"/>
      <c r="G921" s="494"/>
      <c r="H921" s="494"/>
      <c r="I921" s="494"/>
      <c r="J921" s="494"/>
      <c r="K921" s="494"/>
      <c r="L921" s="494"/>
      <c r="M921" s="494"/>
      <c r="N921" s="494"/>
      <c r="O921" s="494"/>
      <c r="P921" s="494"/>
      <c r="Q921" s="494"/>
    </row>
    <row r="922" ht="25.15" customHeight="true" x14ac:dyDescent="0.2">
      <c r="C922" s="494"/>
      <c r="D922" s="494"/>
      <c r="E922" s="494"/>
      <c r="F922" s="494"/>
      <c r="G922" s="494"/>
      <c r="H922" s="494"/>
      <c r="I922" s="494"/>
      <c r="J922" s="494"/>
      <c r="K922" s="494"/>
      <c r="L922" s="494"/>
      <c r="M922" s="494"/>
      <c r="N922" s="494"/>
      <c r="O922" s="494"/>
      <c r="P922" s="494"/>
      <c r="Q922" s="494"/>
    </row>
    <row r="923" ht="25.15" customHeight="true" x14ac:dyDescent="0.2">
      <c r="C923" s="494"/>
      <c r="D923" s="494"/>
      <c r="E923" s="494"/>
      <c r="F923" s="494"/>
      <c r="G923" s="494"/>
      <c r="H923" s="494"/>
      <c r="I923" s="494"/>
      <c r="J923" s="494"/>
      <c r="K923" s="494"/>
      <c r="L923" s="494"/>
      <c r="M923" s="494"/>
      <c r="N923" s="494"/>
      <c r="O923" s="494"/>
      <c r="P923" s="494"/>
      <c r="Q923" s="494"/>
    </row>
    <row r="924" ht="25.15" customHeight="true" x14ac:dyDescent="0.2">
      <c r="C924" s="494"/>
      <c r="D924" s="494"/>
      <c r="E924" s="494"/>
      <c r="F924" s="494"/>
      <c r="G924" s="494"/>
      <c r="H924" s="494"/>
      <c r="I924" s="494"/>
      <c r="J924" s="494"/>
      <c r="K924" s="494"/>
      <c r="L924" s="494"/>
      <c r="M924" s="494"/>
      <c r="N924" s="494"/>
      <c r="O924" s="494"/>
      <c r="P924" s="494"/>
      <c r="Q924" s="494"/>
    </row>
    <row r="925" ht="25.15" customHeight="true" x14ac:dyDescent="0.2">
      <c r="C925" s="494"/>
      <c r="D925" s="494"/>
      <c r="E925" s="494"/>
      <c r="F925" s="494"/>
      <c r="G925" s="494"/>
      <c r="H925" s="494"/>
      <c r="I925" s="494"/>
      <c r="J925" s="494"/>
      <c r="K925" s="494"/>
      <c r="L925" s="494"/>
      <c r="M925" s="494"/>
      <c r="N925" s="494"/>
      <c r="O925" s="494"/>
      <c r="P925" s="494"/>
      <c r="Q925" s="494"/>
    </row>
    <row r="926" ht="25.15" customHeight="true" x14ac:dyDescent="0.2">
      <c r="C926" s="494"/>
      <c r="D926" s="494"/>
      <c r="E926" s="494"/>
      <c r="F926" s="494"/>
      <c r="G926" s="494"/>
      <c r="H926" s="494"/>
      <c r="I926" s="494"/>
      <c r="J926" s="494"/>
      <c r="K926" s="494"/>
      <c r="L926" s="494"/>
      <c r="M926" s="494"/>
      <c r="N926" s="494"/>
      <c r="O926" s="494"/>
      <c r="P926" s="494"/>
      <c r="Q926" s="494"/>
    </row>
    <row r="927" ht="25.15" customHeight="true" x14ac:dyDescent="0.2">
      <c r="C927" s="494"/>
      <c r="D927" s="494"/>
      <c r="E927" s="494"/>
      <c r="F927" s="494"/>
      <c r="G927" s="494"/>
      <c r="H927" s="494"/>
      <c r="I927" s="494"/>
      <c r="J927" s="494"/>
      <c r="K927" s="494"/>
      <c r="L927" s="494"/>
      <c r="M927" s="494"/>
      <c r="N927" s="494"/>
      <c r="O927" s="494"/>
      <c r="P927" s="494"/>
      <c r="Q927" s="494"/>
    </row>
    <row r="928" ht="25.15" customHeight="true" x14ac:dyDescent="0.2">
      <c r="C928" s="494"/>
      <c r="D928" s="494"/>
      <c r="E928" s="494"/>
      <c r="F928" s="494"/>
      <c r="G928" s="494"/>
      <c r="H928" s="494"/>
      <c r="I928" s="494"/>
      <c r="J928" s="494"/>
      <c r="K928" s="494"/>
      <c r="L928" s="494"/>
      <c r="M928" s="494"/>
      <c r="N928" s="494"/>
      <c r="O928" s="494"/>
      <c r="P928" s="494"/>
      <c r="Q928" s="494"/>
    </row>
    <row r="929" ht="25.15" customHeight="true" x14ac:dyDescent="0.2">
      <c r="C929" s="494"/>
      <c r="D929" s="494"/>
      <c r="E929" s="494"/>
      <c r="F929" s="494"/>
      <c r="G929" s="494"/>
      <c r="H929" s="494"/>
      <c r="I929" s="494"/>
      <c r="J929" s="494"/>
      <c r="K929" s="494"/>
      <c r="L929" s="494"/>
      <c r="M929" s="494"/>
      <c r="N929" s="494"/>
      <c r="O929" s="494"/>
      <c r="P929" s="494"/>
      <c r="Q929" s="494"/>
    </row>
    <row r="930" ht="25.15" customHeight="true" x14ac:dyDescent="0.2">
      <c r="C930" s="494"/>
      <c r="D930" s="494"/>
      <c r="E930" s="494"/>
      <c r="F930" s="494"/>
      <c r="G930" s="494"/>
      <c r="H930" s="494"/>
      <c r="I930" s="494"/>
      <c r="J930" s="494"/>
      <c r="K930" s="494"/>
      <c r="L930" s="494"/>
      <c r="M930" s="494"/>
      <c r="N930" s="494"/>
      <c r="O930" s="494"/>
      <c r="P930" s="494"/>
      <c r="Q930" s="494"/>
    </row>
    <row r="931" ht="25.15" customHeight="true" x14ac:dyDescent="0.2">
      <c r="C931" s="494"/>
      <c r="D931" s="494"/>
      <c r="E931" s="494"/>
      <c r="F931" s="494"/>
      <c r="G931" s="494"/>
      <c r="H931" s="494"/>
      <c r="I931" s="494"/>
      <c r="J931" s="494"/>
      <c r="K931" s="494"/>
      <c r="L931" s="494"/>
      <c r="M931" s="494"/>
      <c r="N931" s="494"/>
      <c r="O931" s="494"/>
      <c r="P931" s="494"/>
      <c r="Q931" s="494"/>
    </row>
    <row r="932" ht="25.15" customHeight="true" x14ac:dyDescent="0.2">
      <c r="C932" s="494"/>
      <c r="D932" s="494"/>
      <c r="E932" s="494"/>
      <c r="F932" s="494"/>
      <c r="G932" s="494"/>
      <c r="H932" s="494"/>
      <c r="I932" s="494"/>
      <c r="J932" s="494"/>
      <c r="K932" s="494"/>
      <c r="L932" s="494"/>
      <c r="M932" s="494"/>
      <c r="N932" s="494"/>
      <c r="O932" s="494"/>
      <c r="P932" s="494"/>
      <c r="Q932" s="494"/>
    </row>
    <row r="933" ht="25.15" customHeight="true" x14ac:dyDescent="0.2">
      <c r="C933" s="494"/>
      <c r="D933" s="494"/>
      <c r="E933" s="494"/>
      <c r="F933" s="494"/>
      <c r="G933" s="494"/>
      <c r="H933" s="494"/>
      <c r="I933" s="494"/>
      <c r="J933" s="494"/>
      <c r="K933" s="494"/>
      <c r="L933" s="494"/>
      <c r="M933" s="494"/>
      <c r="N933" s="494"/>
      <c r="O933" s="494"/>
      <c r="P933" s="494"/>
      <c r="Q933" s="494"/>
    </row>
    <row r="934" ht="25.15" customHeight="true" x14ac:dyDescent="0.2">
      <c r="C934" s="494"/>
      <c r="D934" s="494"/>
      <c r="E934" s="494"/>
      <c r="F934" s="494"/>
      <c r="G934" s="494"/>
      <c r="H934" s="494"/>
      <c r="I934" s="494"/>
      <c r="J934" s="494"/>
      <c r="K934" s="494"/>
      <c r="L934" s="494"/>
      <c r="M934" s="494"/>
      <c r="N934" s="494"/>
      <c r="O934" s="494"/>
      <c r="P934" s="494"/>
      <c r="Q934" s="494"/>
    </row>
    <row r="935" ht="25.15" customHeight="true" x14ac:dyDescent="0.2">
      <c r="C935" s="494"/>
      <c r="D935" s="494"/>
      <c r="E935" s="494"/>
      <c r="F935" s="494"/>
      <c r="G935" s="494"/>
      <c r="H935" s="494"/>
      <c r="I935" s="494"/>
      <c r="J935" s="494"/>
      <c r="K935" s="494"/>
      <c r="L935" s="494"/>
      <c r="M935" s="494"/>
      <c r="N935" s="494"/>
      <c r="O935" s="494"/>
      <c r="P935" s="494"/>
      <c r="Q935" s="494"/>
    </row>
    <row r="936" ht="25.15" customHeight="true" x14ac:dyDescent="0.2">
      <c r="C936" s="494"/>
      <c r="D936" s="494"/>
      <c r="E936" s="494"/>
      <c r="F936" s="494"/>
      <c r="G936" s="494"/>
      <c r="H936" s="494"/>
      <c r="I936" s="494"/>
      <c r="J936" s="494"/>
      <c r="K936" s="494"/>
      <c r="L936" s="494"/>
      <c r="M936" s="494"/>
      <c r="N936" s="494"/>
      <c r="O936" s="494"/>
      <c r="P936" s="494"/>
      <c r="Q936" s="494"/>
    </row>
    <row r="937" ht="25.15" customHeight="true" x14ac:dyDescent="0.2">
      <c r="C937" s="494"/>
      <c r="D937" s="494"/>
      <c r="E937" s="494"/>
      <c r="F937" s="494"/>
      <c r="G937" s="494"/>
      <c r="H937" s="494"/>
      <c r="I937" s="494"/>
      <c r="J937" s="494"/>
      <c r="K937" s="494"/>
      <c r="L937" s="494"/>
      <c r="M937" s="494"/>
      <c r="N937" s="494"/>
      <c r="O937" s="494"/>
      <c r="P937" s="494"/>
      <c r="Q937" s="494"/>
    </row>
    <row r="938" ht="25.15" customHeight="true" x14ac:dyDescent="0.2">
      <c r="C938" s="494"/>
      <c r="D938" s="494"/>
      <c r="E938" s="494"/>
      <c r="F938" s="494"/>
      <c r="G938" s="494"/>
      <c r="H938" s="494"/>
      <c r="I938" s="494"/>
      <c r="J938" s="494"/>
      <c r="K938" s="494"/>
      <c r="L938" s="494"/>
      <c r="M938" s="494"/>
      <c r="N938" s="494"/>
      <c r="O938" s="494"/>
      <c r="P938" s="494"/>
      <c r="Q938" s="494"/>
    </row>
    <row r="939" ht="25.15" customHeight="true" x14ac:dyDescent="0.2">
      <c r="C939" s="494"/>
      <c r="D939" s="494"/>
      <c r="E939" s="494"/>
      <c r="F939" s="494"/>
      <c r="G939" s="494"/>
      <c r="H939" s="494"/>
      <c r="I939" s="494"/>
      <c r="J939" s="494"/>
      <c r="K939" s="494"/>
      <c r="L939" s="494"/>
      <c r="M939" s="494"/>
      <c r="N939" s="494"/>
      <c r="O939" s="494"/>
      <c r="P939" s="494"/>
      <c r="Q939" s="494"/>
    </row>
    <row r="940" ht="25.15" customHeight="true" x14ac:dyDescent="0.2">
      <c r="C940" s="494"/>
      <c r="D940" s="494"/>
      <c r="E940" s="494"/>
      <c r="F940" s="494"/>
      <c r="G940" s="494"/>
      <c r="H940" s="494"/>
      <c r="I940" s="494"/>
      <c r="J940" s="494"/>
      <c r="K940" s="494"/>
      <c r="L940" s="494"/>
      <c r="M940" s="494"/>
      <c r="N940" s="494"/>
      <c r="O940" s="494"/>
      <c r="P940" s="494"/>
      <c r="Q940" s="494"/>
    </row>
    <row r="941" ht="25.15" customHeight="true" x14ac:dyDescent="0.2">
      <c r="C941" s="494"/>
      <c r="D941" s="494"/>
      <c r="E941" s="494"/>
      <c r="F941" s="494"/>
      <c r="G941" s="494"/>
      <c r="H941" s="494"/>
      <c r="I941" s="494"/>
      <c r="J941" s="494"/>
      <c r="K941" s="494"/>
      <c r="L941" s="494"/>
      <c r="M941" s="494"/>
      <c r="N941" s="494"/>
      <c r="O941" s="494"/>
      <c r="P941" s="494"/>
      <c r="Q941" s="494"/>
    </row>
    <row r="942" ht="25.15" customHeight="true" x14ac:dyDescent="0.2">
      <c r="C942" s="494"/>
      <c r="D942" s="494"/>
      <c r="E942" s="494"/>
      <c r="F942" s="494"/>
      <c r="G942" s="494"/>
      <c r="H942" s="494"/>
      <c r="I942" s="494"/>
      <c r="J942" s="494"/>
      <c r="K942" s="494"/>
      <c r="L942" s="494"/>
      <c r="M942" s="494"/>
      <c r="N942" s="494"/>
      <c r="O942" s="494"/>
      <c r="P942" s="494"/>
      <c r="Q942" s="494"/>
    </row>
    <row r="943" ht="25.15" customHeight="true" x14ac:dyDescent="0.2">
      <c r="C943" s="494"/>
      <c r="D943" s="494"/>
      <c r="E943" s="494"/>
      <c r="F943" s="494"/>
      <c r="G943" s="494"/>
      <c r="H943" s="494"/>
      <c r="I943" s="494"/>
      <c r="J943" s="494"/>
      <c r="K943" s="494"/>
      <c r="L943" s="494"/>
      <c r="M943" s="494"/>
      <c r="N943" s="494"/>
      <c r="O943" s="494"/>
      <c r="P943" s="494"/>
      <c r="Q943" s="494"/>
    </row>
    <row r="944" ht="25.15" customHeight="true" x14ac:dyDescent="0.2">
      <c r="C944" s="494"/>
      <c r="D944" s="494"/>
      <c r="E944" s="494"/>
      <c r="F944" s="494"/>
      <c r="G944" s="494"/>
      <c r="H944" s="494"/>
      <c r="I944" s="494"/>
      <c r="J944" s="494"/>
      <c r="K944" s="494"/>
      <c r="L944" s="494"/>
      <c r="M944" s="494"/>
      <c r="N944" s="494"/>
      <c r="O944" s="494"/>
      <c r="P944" s="494"/>
      <c r="Q944" s="494"/>
    </row>
    <row r="945" ht="25.15" customHeight="true" x14ac:dyDescent="0.2">
      <c r="C945" s="494"/>
      <c r="D945" s="494"/>
      <c r="E945" s="494"/>
      <c r="F945" s="494"/>
      <c r="G945" s="494"/>
      <c r="H945" s="494"/>
      <c r="I945" s="494"/>
      <c r="J945" s="494"/>
      <c r="K945" s="494"/>
      <c r="L945" s="494"/>
      <c r="M945" s="494"/>
      <c r="N945" s="494"/>
      <c r="O945" s="494"/>
      <c r="P945" s="494"/>
      <c r="Q945" s="494"/>
    </row>
    <row r="946" ht="25.15" customHeight="true" x14ac:dyDescent="0.2">
      <c r="C946" s="494"/>
      <c r="D946" s="494"/>
      <c r="E946" s="494"/>
      <c r="F946" s="494"/>
      <c r="G946" s="494"/>
      <c r="H946" s="494"/>
      <c r="I946" s="494"/>
      <c r="J946" s="494"/>
      <c r="K946" s="494"/>
      <c r="L946" s="494"/>
      <c r="M946" s="494"/>
      <c r="N946" s="494"/>
      <c r="O946" s="494"/>
      <c r="P946" s="494"/>
      <c r="Q946" s="494"/>
    </row>
    <row r="947" ht="25.15" customHeight="true" x14ac:dyDescent="0.2">
      <c r="C947" s="494"/>
      <c r="D947" s="494"/>
      <c r="E947" s="494"/>
      <c r="F947" s="494"/>
      <c r="G947" s="494"/>
      <c r="H947" s="494"/>
      <c r="I947" s="494"/>
      <c r="J947" s="494"/>
      <c r="K947" s="494"/>
      <c r="L947" s="494"/>
      <c r="M947" s="494"/>
      <c r="N947" s="494"/>
      <c r="O947" s="494"/>
      <c r="P947" s="494"/>
      <c r="Q947" s="494"/>
    </row>
    <row r="948" ht="25.15" customHeight="true" x14ac:dyDescent="0.2">
      <c r="C948" s="494"/>
      <c r="D948" s="494"/>
      <c r="E948" s="494"/>
      <c r="F948" s="494"/>
      <c r="G948" s="494"/>
      <c r="H948" s="494"/>
      <c r="I948" s="494"/>
      <c r="J948" s="494"/>
      <c r="K948" s="494"/>
      <c r="L948" s="494"/>
      <c r="M948" s="494"/>
      <c r="N948" s="494"/>
      <c r="O948" s="494"/>
      <c r="P948" s="494"/>
      <c r="Q948" s="494"/>
    </row>
    <row r="949" ht="25.15" customHeight="true" x14ac:dyDescent="0.2">
      <c r="C949" s="494"/>
      <c r="D949" s="494"/>
      <c r="E949" s="494"/>
      <c r="F949" s="494"/>
      <c r="G949" s="494"/>
      <c r="H949" s="494"/>
      <c r="I949" s="494"/>
      <c r="J949" s="494"/>
      <c r="K949" s="494"/>
      <c r="L949" s="494"/>
      <c r="M949" s="494"/>
      <c r="N949" s="494"/>
      <c r="O949" s="494"/>
      <c r="P949" s="494"/>
      <c r="Q949" s="494"/>
    </row>
    <row r="950" ht="25.15" customHeight="true" x14ac:dyDescent="0.2">
      <c r="C950" s="494"/>
      <c r="D950" s="494"/>
      <c r="E950" s="494"/>
      <c r="F950" s="494"/>
      <c r="G950" s="494"/>
      <c r="H950" s="494"/>
      <c r="I950" s="494"/>
      <c r="J950" s="494"/>
      <c r="K950" s="494"/>
      <c r="L950" s="494"/>
      <c r="M950" s="494"/>
      <c r="N950" s="494"/>
      <c r="O950" s="494"/>
      <c r="P950" s="494"/>
      <c r="Q950" s="494"/>
    </row>
    <row r="951" ht="25.15" customHeight="true" x14ac:dyDescent="0.2">
      <c r="C951" s="494"/>
      <c r="D951" s="494"/>
      <c r="E951" s="494"/>
      <c r="F951" s="494"/>
      <c r="G951" s="494"/>
      <c r="H951" s="494"/>
      <c r="I951" s="494"/>
      <c r="J951" s="494"/>
      <c r="K951" s="494"/>
      <c r="L951" s="494"/>
      <c r="M951" s="494"/>
      <c r="N951" s="494"/>
      <c r="O951" s="494"/>
      <c r="P951" s="494"/>
      <c r="Q951" s="494"/>
    </row>
    <row r="952" ht="25.15" customHeight="true" x14ac:dyDescent="0.2">
      <c r="C952" s="494"/>
      <c r="D952" s="494"/>
      <c r="E952" s="494"/>
      <c r="F952" s="494"/>
      <c r="G952" s="494"/>
      <c r="H952" s="494"/>
      <c r="I952" s="494"/>
      <c r="J952" s="494"/>
      <c r="K952" s="494"/>
      <c r="L952" s="494"/>
      <c r="M952" s="494"/>
      <c r="N952" s="494"/>
      <c r="O952" s="494"/>
      <c r="P952" s="494"/>
      <c r="Q952" s="494"/>
    </row>
    <row r="953" ht="25.15" customHeight="true" x14ac:dyDescent="0.2">
      <c r="C953" s="494"/>
      <c r="D953" s="494"/>
      <c r="E953" s="494"/>
      <c r="F953" s="494"/>
      <c r="G953" s="494"/>
      <c r="H953" s="494"/>
      <c r="I953" s="494"/>
      <c r="J953" s="494"/>
      <c r="K953" s="494"/>
      <c r="L953" s="494"/>
      <c r="M953" s="494"/>
      <c r="N953" s="494"/>
      <c r="O953" s="494"/>
      <c r="P953" s="494"/>
      <c r="Q953" s="494"/>
    </row>
    <row r="954" ht="25.15" customHeight="true" x14ac:dyDescent="0.2">
      <c r="C954" s="494"/>
      <c r="D954" s="494"/>
      <c r="E954" s="494"/>
      <c r="F954" s="494"/>
      <c r="G954" s="494"/>
      <c r="H954" s="494"/>
      <c r="I954" s="494"/>
      <c r="J954" s="494"/>
      <c r="K954" s="494"/>
      <c r="L954" s="494"/>
      <c r="M954" s="494"/>
      <c r="N954" s="494"/>
      <c r="O954" s="494"/>
      <c r="P954" s="494"/>
      <c r="Q954" s="494"/>
    </row>
    <row r="955" ht="25.15" customHeight="true" x14ac:dyDescent="0.2">
      <c r="C955" s="494"/>
      <c r="D955" s="494"/>
      <c r="E955" s="494"/>
      <c r="F955" s="494"/>
      <c r="G955" s="494"/>
      <c r="H955" s="494"/>
      <c r="I955" s="494"/>
      <c r="J955" s="494"/>
      <c r="K955" s="494"/>
      <c r="L955" s="494"/>
      <c r="M955" s="494"/>
      <c r="N955" s="494"/>
      <c r="O955" s="494"/>
      <c r="P955" s="494"/>
      <c r="Q955" s="494"/>
    </row>
    <row r="956" ht="25.15" customHeight="true" x14ac:dyDescent="0.2">
      <c r="C956" s="494"/>
      <c r="D956" s="494"/>
      <c r="E956" s="494"/>
      <c r="F956" s="494"/>
      <c r="G956" s="494"/>
      <c r="H956" s="494"/>
      <c r="I956" s="494"/>
      <c r="J956" s="494"/>
      <c r="K956" s="494"/>
      <c r="L956" s="494"/>
      <c r="M956" s="494"/>
      <c r="N956" s="494"/>
      <c r="O956" s="494"/>
      <c r="P956" s="494"/>
      <c r="Q956" s="494"/>
    </row>
    <row r="957" ht="25.15" customHeight="true" x14ac:dyDescent="0.2">
      <c r="C957" s="494"/>
      <c r="D957" s="494"/>
      <c r="E957" s="494"/>
      <c r="F957" s="494"/>
      <c r="G957" s="494"/>
      <c r="H957" s="494"/>
      <c r="I957" s="494"/>
      <c r="J957" s="494"/>
      <c r="K957" s="494"/>
      <c r="L957" s="494"/>
      <c r="M957" s="494"/>
      <c r="N957" s="494"/>
      <c r="O957" s="494"/>
      <c r="P957" s="494"/>
      <c r="Q957" s="494"/>
    </row>
    <row r="958" ht="25.15" customHeight="true" x14ac:dyDescent="0.2">
      <c r="C958" s="494"/>
      <c r="D958" s="494"/>
      <c r="E958" s="494"/>
      <c r="F958" s="494"/>
      <c r="G958" s="494"/>
      <c r="H958" s="494"/>
      <c r="I958" s="494"/>
      <c r="J958" s="494"/>
      <c r="K958" s="494"/>
      <c r="L958" s="494"/>
      <c r="M958" s="494"/>
      <c r="N958" s="494"/>
      <c r="O958" s="494"/>
      <c r="P958" s="494"/>
      <c r="Q958" s="494"/>
    </row>
    <row r="959" ht="25.15" customHeight="true" x14ac:dyDescent="0.2">
      <c r="C959" s="494"/>
      <c r="D959" s="494"/>
      <c r="E959" s="494"/>
      <c r="F959" s="494"/>
      <c r="G959" s="494"/>
      <c r="H959" s="494"/>
      <c r="I959" s="494"/>
      <c r="J959" s="494"/>
      <c r="K959" s="494"/>
      <c r="L959" s="494"/>
      <c r="M959" s="494"/>
      <c r="N959" s="494"/>
      <c r="O959" s="494"/>
      <c r="P959" s="494"/>
      <c r="Q959" s="494"/>
    </row>
    <row r="960" ht="25.15" customHeight="true" x14ac:dyDescent="0.2">
      <c r="C960" s="494"/>
      <c r="D960" s="494"/>
      <c r="E960" s="494"/>
      <c r="F960" s="494"/>
      <c r="G960" s="494"/>
      <c r="H960" s="494"/>
      <c r="I960" s="494"/>
      <c r="J960" s="494"/>
      <c r="K960" s="494"/>
      <c r="L960" s="494"/>
      <c r="M960" s="494"/>
      <c r="N960" s="494"/>
      <c r="O960" s="494"/>
      <c r="P960" s="494"/>
      <c r="Q960" s="494"/>
    </row>
    <row r="961" ht="25.15" customHeight="true" x14ac:dyDescent="0.2">
      <c r="C961" s="494"/>
      <c r="D961" s="494"/>
      <c r="E961" s="494"/>
      <c r="F961" s="494"/>
      <c r="G961" s="494"/>
      <c r="H961" s="494"/>
      <c r="I961" s="494"/>
      <c r="J961" s="494"/>
      <c r="K961" s="494"/>
      <c r="L961" s="494"/>
      <c r="M961" s="494"/>
      <c r="N961" s="494"/>
      <c r="O961" s="494"/>
      <c r="P961" s="494"/>
      <c r="Q961" s="494"/>
    </row>
    <row r="962" ht="25.15" customHeight="true" x14ac:dyDescent="0.2">
      <c r="C962" s="494"/>
      <c r="D962" s="494"/>
      <c r="E962" s="494"/>
      <c r="F962" s="494"/>
      <c r="G962" s="494"/>
      <c r="H962" s="494"/>
      <c r="I962" s="494"/>
      <c r="J962" s="494"/>
      <c r="K962" s="494"/>
      <c r="L962" s="494"/>
      <c r="M962" s="494"/>
      <c r="N962" s="494"/>
      <c r="O962" s="494"/>
      <c r="P962" s="494"/>
      <c r="Q962" s="494"/>
    </row>
    <row r="963" ht="25.15" customHeight="true" x14ac:dyDescent="0.2">
      <c r="C963" s="494"/>
      <c r="D963" s="494"/>
      <c r="E963" s="494"/>
      <c r="F963" s="494"/>
      <c r="G963" s="494"/>
      <c r="H963" s="494"/>
      <c r="I963" s="494"/>
      <c r="J963" s="494"/>
      <c r="K963" s="494"/>
      <c r="L963" s="494"/>
      <c r="M963" s="494"/>
      <c r="N963" s="494"/>
      <c r="O963" s="494"/>
      <c r="P963" s="494"/>
      <c r="Q963" s="494"/>
    </row>
    <row r="964" ht="25.15" customHeight="true" x14ac:dyDescent="0.2">
      <c r="C964" s="494"/>
      <c r="D964" s="494"/>
      <c r="E964" s="494"/>
      <c r="F964" s="494"/>
      <c r="G964" s="494"/>
      <c r="H964" s="494"/>
      <c r="I964" s="494"/>
      <c r="J964" s="494"/>
      <c r="K964" s="494"/>
      <c r="L964" s="494"/>
      <c r="M964" s="494"/>
      <c r="N964" s="494"/>
      <c r="O964" s="494"/>
      <c r="P964" s="494"/>
      <c r="Q964" s="494"/>
    </row>
    <row r="965" ht="25.15" customHeight="true" x14ac:dyDescent="0.2">
      <c r="C965" s="494"/>
      <c r="D965" s="494"/>
      <c r="E965" s="494"/>
      <c r="F965" s="494"/>
      <c r="G965" s="494"/>
      <c r="H965" s="494"/>
      <c r="I965" s="494"/>
      <c r="J965" s="494"/>
      <c r="K965" s="494"/>
      <c r="L965" s="494"/>
      <c r="M965" s="494"/>
      <c r="N965" s="494"/>
      <c r="O965" s="494"/>
      <c r="P965" s="494"/>
      <c r="Q965" s="494"/>
    </row>
    <row r="966" ht="25.15" customHeight="true" x14ac:dyDescent="0.2">
      <c r="C966" s="494"/>
      <c r="D966" s="494"/>
      <c r="E966" s="494"/>
      <c r="F966" s="494"/>
      <c r="G966" s="494"/>
      <c r="H966" s="494"/>
      <c r="I966" s="494"/>
      <c r="J966" s="494"/>
      <c r="K966" s="494"/>
      <c r="L966" s="494"/>
      <c r="M966" s="494"/>
      <c r="N966" s="494"/>
      <c r="O966" s="494"/>
      <c r="P966" s="494"/>
      <c r="Q966" s="494"/>
    </row>
    <row r="967" ht="25.15" customHeight="true" x14ac:dyDescent="0.2">
      <c r="C967" s="494"/>
      <c r="D967" s="494"/>
      <c r="E967" s="494"/>
      <c r="F967" s="494"/>
      <c r="G967" s="494"/>
      <c r="H967" s="494"/>
      <c r="I967" s="494"/>
      <c r="J967" s="494"/>
      <c r="K967" s="494"/>
      <c r="L967" s="494"/>
      <c r="M967" s="494"/>
      <c r="N967" s="494"/>
      <c r="O967" s="494"/>
      <c r="P967" s="494"/>
      <c r="Q967" s="494"/>
    </row>
    <row r="968" ht="25.15" customHeight="true" x14ac:dyDescent="0.2">
      <c r="C968" s="494"/>
      <c r="D968" s="494"/>
      <c r="E968" s="494"/>
      <c r="F968" s="494"/>
      <c r="G968" s="494"/>
      <c r="H968" s="494"/>
      <c r="I968" s="494"/>
      <c r="J968" s="494"/>
      <c r="K968" s="494"/>
      <c r="L968" s="494"/>
      <c r="M968" s="494"/>
      <c r="N968" s="494"/>
      <c r="O968" s="494"/>
      <c r="P968" s="494"/>
      <c r="Q968" s="494"/>
    </row>
    <row r="969" ht="25.15" customHeight="true" x14ac:dyDescent="0.2">
      <c r="C969" s="494"/>
      <c r="D969" s="494"/>
      <c r="E969" s="494"/>
      <c r="F969" s="494"/>
      <c r="G969" s="494"/>
      <c r="H969" s="494"/>
      <c r="I969" s="494"/>
      <c r="J969" s="494"/>
      <c r="K969" s="494"/>
      <c r="L969" s="494"/>
      <c r="M969" s="494"/>
      <c r="N969" s="494"/>
      <c r="O969" s="494"/>
      <c r="P969" s="494"/>
      <c r="Q969" s="494"/>
    </row>
    <row r="970" ht="25.15" customHeight="true" x14ac:dyDescent="0.2">
      <c r="C970" s="494"/>
      <c r="D970" s="494"/>
      <c r="E970" s="494"/>
      <c r="F970" s="494"/>
      <c r="G970" s="494"/>
      <c r="H970" s="494"/>
      <c r="I970" s="494"/>
      <c r="J970" s="494"/>
      <c r="K970" s="494"/>
      <c r="L970" s="494"/>
      <c r="M970" s="494"/>
      <c r="N970" s="494"/>
      <c r="O970" s="494"/>
      <c r="P970" s="494"/>
      <c r="Q970" s="494"/>
    </row>
    <row r="971" ht="25.15" customHeight="true" x14ac:dyDescent="0.2">
      <c r="C971" s="494"/>
      <c r="D971" s="494"/>
      <c r="E971" s="494"/>
      <c r="F971" s="494"/>
      <c r="G971" s="494"/>
      <c r="H971" s="494"/>
      <c r="I971" s="494"/>
      <c r="J971" s="494"/>
      <c r="K971" s="494"/>
      <c r="L971" s="494"/>
      <c r="M971" s="494"/>
      <c r="N971" s="494"/>
      <c r="O971" s="494"/>
      <c r="P971" s="494"/>
      <c r="Q971" s="494"/>
    </row>
    <row r="972" ht="25.15" customHeight="true" x14ac:dyDescent="0.2">
      <c r="C972" s="494"/>
      <c r="D972" s="494"/>
      <c r="E972" s="494"/>
      <c r="F972" s="494"/>
      <c r="G972" s="494"/>
      <c r="H972" s="494"/>
      <c r="I972" s="494"/>
      <c r="J972" s="494"/>
      <c r="K972" s="494"/>
      <c r="L972" s="494"/>
      <c r="M972" s="494"/>
      <c r="N972" s="494"/>
      <c r="O972" s="494"/>
      <c r="P972" s="494"/>
      <c r="Q972" s="494"/>
    </row>
    <row r="973" ht="25.15" customHeight="true" x14ac:dyDescent="0.2">
      <c r="C973" s="494"/>
      <c r="D973" s="494"/>
      <c r="E973" s="494"/>
      <c r="F973" s="494"/>
      <c r="G973" s="494"/>
      <c r="H973" s="494"/>
      <c r="I973" s="494"/>
      <c r="J973" s="494"/>
      <c r="K973" s="494"/>
      <c r="L973" s="494"/>
      <c r="M973" s="494"/>
      <c r="N973" s="494"/>
      <c r="O973" s="494"/>
      <c r="P973" s="494"/>
      <c r="Q973" s="494"/>
    </row>
    <row r="974" ht="25.15" customHeight="true" x14ac:dyDescent="0.2">
      <c r="C974" s="494"/>
      <c r="D974" s="494"/>
      <c r="E974" s="494"/>
      <c r="F974" s="494"/>
      <c r="G974" s="494"/>
      <c r="H974" s="494"/>
      <c r="I974" s="494"/>
      <c r="J974" s="494"/>
      <c r="K974" s="494"/>
      <c r="L974" s="494"/>
      <c r="M974" s="494"/>
      <c r="N974" s="494"/>
      <c r="O974" s="494"/>
      <c r="P974" s="494"/>
      <c r="Q974" s="494"/>
    </row>
    <row r="975" ht="25.15" customHeight="true" x14ac:dyDescent="0.2">
      <c r="C975" s="494"/>
      <c r="D975" s="494"/>
      <c r="E975" s="494"/>
      <c r="F975" s="494"/>
      <c r="G975" s="494"/>
      <c r="H975" s="494"/>
      <c r="I975" s="494"/>
      <c r="J975" s="494"/>
      <c r="K975" s="494"/>
      <c r="L975" s="494"/>
      <c r="M975" s="494"/>
      <c r="N975" s="494"/>
      <c r="O975" s="494"/>
      <c r="P975" s="494"/>
      <c r="Q975" s="494"/>
    </row>
    <row r="976" ht="25.15" customHeight="true" x14ac:dyDescent="0.2">
      <c r="C976" s="494"/>
      <c r="D976" s="494"/>
      <c r="E976" s="494"/>
      <c r="F976" s="494"/>
      <c r="G976" s="494"/>
      <c r="H976" s="494"/>
      <c r="I976" s="494"/>
      <c r="J976" s="494"/>
      <c r="K976" s="494"/>
      <c r="L976" s="494"/>
      <c r="M976" s="494"/>
      <c r="N976" s="494"/>
      <c r="O976" s="494"/>
      <c r="P976" s="494"/>
      <c r="Q976" s="494"/>
    </row>
    <row r="977" ht="25.15" customHeight="true" x14ac:dyDescent="0.2">
      <c r="C977" s="494"/>
      <c r="D977" s="494"/>
      <c r="E977" s="494"/>
      <c r="F977" s="494"/>
      <c r="G977" s="494"/>
      <c r="H977" s="494"/>
      <c r="I977" s="494"/>
      <c r="J977" s="494"/>
      <c r="K977" s="494"/>
      <c r="L977" s="494"/>
      <c r="M977" s="494"/>
      <c r="N977" s="494"/>
      <c r="O977" s="494"/>
      <c r="P977" s="494"/>
      <c r="Q977" s="494"/>
    </row>
    <row r="978" ht="25.15" customHeight="true" x14ac:dyDescent="0.2">
      <c r="C978" s="494"/>
      <c r="D978" s="494"/>
      <c r="E978" s="494"/>
      <c r="F978" s="494"/>
      <c r="G978" s="494"/>
      <c r="H978" s="494"/>
      <c r="I978" s="494"/>
      <c r="J978" s="494"/>
      <c r="K978" s="494"/>
      <c r="L978" s="494"/>
      <c r="M978" s="494"/>
      <c r="N978" s="494"/>
      <c r="O978" s="494"/>
      <c r="P978" s="494"/>
      <c r="Q978" s="494"/>
    </row>
    <row r="979" ht="25.15" customHeight="true" x14ac:dyDescent="0.2">
      <c r="C979" s="494"/>
      <c r="D979" s="494"/>
      <c r="E979" s="494"/>
      <c r="F979" s="494"/>
      <c r="G979" s="494"/>
      <c r="H979" s="494"/>
      <c r="I979" s="494"/>
      <c r="J979" s="494"/>
      <c r="K979" s="494"/>
      <c r="L979" s="494"/>
      <c r="M979" s="494"/>
      <c r="N979" s="494"/>
      <c r="O979" s="494"/>
      <c r="P979" s="494"/>
      <c r="Q979" s="494"/>
    </row>
    <row r="980" ht="25.15" customHeight="true" x14ac:dyDescent="0.2">
      <c r="C980" s="494"/>
      <c r="D980" s="494"/>
      <c r="E980" s="494"/>
      <c r="F980" s="494"/>
      <c r="G980" s="494"/>
      <c r="H980" s="494"/>
      <c r="I980" s="494"/>
      <c r="J980" s="494"/>
      <c r="K980" s="494"/>
      <c r="L980" s="494"/>
      <c r="M980" s="494"/>
      <c r="N980" s="494"/>
      <c r="O980" s="494"/>
      <c r="P980" s="494"/>
      <c r="Q980" s="494"/>
    </row>
    <row r="981" ht="25.15" customHeight="true" x14ac:dyDescent="0.2">
      <c r="C981" s="494"/>
      <c r="D981" s="494"/>
      <c r="E981" s="494"/>
      <c r="F981" s="494"/>
      <c r="G981" s="494"/>
      <c r="H981" s="494"/>
      <c r="I981" s="494"/>
      <c r="J981" s="494"/>
      <c r="K981" s="494"/>
      <c r="L981" s="494"/>
      <c r="M981" s="494"/>
      <c r="N981" s="494"/>
      <c r="O981" s="494"/>
      <c r="P981" s="494"/>
      <c r="Q981" s="494"/>
    </row>
    <row r="982" ht="25.15" customHeight="true" x14ac:dyDescent="0.2">
      <c r="C982" s="494"/>
      <c r="D982" s="494"/>
      <c r="E982" s="494"/>
      <c r="F982" s="494"/>
      <c r="G982" s="494"/>
      <c r="H982" s="494"/>
      <c r="I982" s="494"/>
      <c r="J982" s="494"/>
      <c r="K982" s="494"/>
      <c r="L982" s="494"/>
      <c r="M982" s="494"/>
      <c r="N982" s="494"/>
      <c r="O982" s="494"/>
      <c r="P982" s="494"/>
      <c r="Q982" s="494"/>
    </row>
    <row r="983" ht="25.15" customHeight="true" x14ac:dyDescent="0.2">
      <c r="C983" s="494"/>
      <c r="D983" s="494"/>
      <c r="E983" s="494"/>
      <c r="F983" s="494"/>
      <c r="G983" s="494"/>
      <c r="H983" s="494"/>
      <c r="I983" s="494"/>
      <c r="J983" s="494"/>
      <c r="K983" s="494"/>
      <c r="L983" s="494"/>
      <c r="M983" s="494"/>
      <c r="N983" s="494"/>
      <c r="O983" s="494"/>
      <c r="P983" s="494"/>
      <c r="Q983" s="494"/>
    </row>
    <row r="984" ht="25.15" customHeight="true" x14ac:dyDescent="0.2">
      <c r="C984" s="494"/>
      <c r="D984" s="494"/>
      <c r="E984" s="494"/>
      <c r="F984" s="494"/>
      <c r="G984" s="494"/>
      <c r="H984" s="494"/>
      <c r="I984" s="494"/>
      <c r="J984" s="494"/>
      <c r="K984" s="494"/>
      <c r="L984" s="494"/>
      <c r="M984" s="494"/>
      <c r="N984" s="494"/>
      <c r="O984" s="494"/>
      <c r="P984" s="494"/>
      <c r="Q984" s="494"/>
    </row>
    <row r="985" ht="25.15" customHeight="true" x14ac:dyDescent="0.2">
      <c r="C985" s="494"/>
      <c r="D985" s="494"/>
      <c r="E985" s="494"/>
      <c r="F985" s="494"/>
      <c r="G985" s="494"/>
      <c r="H985" s="494"/>
      <c r="I985" s="494"/>
      <c r="J985" s="494"/>
      <c r="K985" s="494"/>
      <c r="L985" s="494"/>
      <c r="M985" s="494"/>
      <c r="N985" s="494"/>
      <c r="O985" s="494"/>
      <c r="P985" s="494"/>
      <c r="Q985" s="494"/>
    </row>
    <row r="986" ht="25.15" customHeight="true" x14ac:dyDescent="0.2">
      <c r="C986" s="494"/>
      <c r="D986" s="494"/>
      <c r="E986" s="494"/>
      <c r="F986" s="494"/>
      <c r="G986" s="494"/>
      <c r="H986" s="494"/>
      <c r="I986" s="494"/>
      <c r="J986" s="494"/>
      <c r="K986" s="494"/>
      <c r="L986" s="494"/>
      <c r="M986" s="494"/>
      <c r="N986" s="494"/>
      <c r="O986" s="494"/>
      <c r="P986" s="494"/>
      <c r="Q986" s="494"/>
    </row>
    <row r="987" ht="25.15" customHeight="true" x14ac:dyDescent="0.2">
      <c r="C987" s="494"/>
      <c r="D987" s="494"/>
      <c r="E987" s="494"/>
      <c r="F987" s="494"/>
      <c r="G987" s="494"/>
      <c r="H987" s="494"/>
      <c r="I987" s="494"/>
      <c r="J987" s="494"/>
      <c r="K987" s="494"/>
      <c r="L987" s="494"/>
      <c r="M987" s="494"/>
      <c r="N987" s="494"/>
      <c r="O987" s="494"/>
      <c r="P987" s="494"/>
      <c r="Q987" s="494"/>
    </row>
    <row r="988" ht="25.15" customHeight="true" x14ac:dyDescent="0.2">
      <c r="C988" s="494"/>
      <c r="D988" s="494"/>
      <c r="E988" s="494"/>
      <c r="F988" s="494"/>
      <c r="G988" s="494"/>
      <c r="H988" s="494"/>
      <c r="I988" s="494"/>
      <c r="J988" s="494"/>
      <c r="K988" s="494"/>
      <c r="L988" s="494"/>
      <c r="M988" s="494"/>
      <c r="N988" s="494"/>
      <c r="O988" s="494"/>
      <c r="P988" s="494"/>
      <c r="Q988" s="494"/>
    </row>
    <row r="989" ht="25.15" customHeight="true" x14ac:dyDescent="0.2">
      <c r="C989" s="494"/>
      <c r="D989" s="494"/>
      <c r="E989" s="494"/>
      <c r="F989" s="494"/>
      <c r="G989" s="494"/>
      <c r="H989" s="494"/>
      <c r="I989" s="494"/>
      <c r="J989" s="494"/>
      <c r="K989" s="494"/>
      <c r="L989" s="494"/>
      <c r="M989" s="494"/>
      <c r="N989" s="494"/>
      <c r="O989" s="494"/>
      <c r="P989" s="494"/>
      <c r="Q989" s="494"/>
    </row>
    <row r="990" ht="25.15" customHeight="true" x14ac:dyDescent="0.2">
      <c r="C990" s="494"/>
      <c r="D990" s="494"/>
      <c r="E990" s="494"/>
      <c r="F990" s="494"/>
      <c r="G990" s="494"/>
      <c r="H990" s="494"/>
      <c r="I990" s="494"/>
      <c r="J990" s="494"/>
      <c r="K990" s="494"/>
      <c r="L990" s="494"/>
      <c r="M990" s="494"/>
      <c r="N990" s="494"/>
      <c r="O990" s="494"/>
      <c r="P990" s="494"/>
      <c r="Q990" s="494"/>
    </row>
    <row r="991" ht="25.15" customHeight="true" x14ac:dyDescent="0.2">
      <c r="C991" s="494"/>
      <c r="D991" s="494"/>
      <c r="E991" s="494"/>
      <c r="F991" s="494"/>
      <c r="G991" s="494"/>
      <c r="H991" s="494"/>
      <c r="I991" s="494"/>
      <c r="J991" s="494"/>
      <c r="K991" s="494"/>
      <c r="L991" s="494"/>
      <c r="M991" s="494"/>
      <c r="N991" s="494"/>
      <c r="O991" s="494"/>
      <c r="P991" s="494"/>
      <c r="Q991" s="494"/>
    </row>
    <row r="992" ht="25.15" customHeight="true" x14ac:dyDescent="0.2">
      <c r="C992" s="494"/>
      <c r="D992" s="494"/>
      <c r="E992" s="494"/>
      <c r="F992" s="494"/>
      <c r="G992" s="494"/>
      <c r="H992" s="494"/>
      <c r="I992" s="494"/>
      <c r="J992" s="494"/>
      <c r="K992" s="494"/>
      <c r="L992" s="494"/>
      <c r="M992" s="494"/>
      <c r="N992" s="494"/>
      <c r="O992" s="494"/>
      <c r="P992" s="494"/>
      <c r="Q992" s="494"/>
    </row>
    <row r="993" ht="25.15" customHeight="true" x14ac:dyDescent="0.2">
      <c r="C993" s="494"/>
      <c r="D993" s="494"/>
      <c r="E993" s="494"/>
      <c r="F993" s="494"/>
      <c r="G993" s="494"/>
      <c r="H993" s="494"/>
      <c r="I993" s="494"/>
      <c r="J993" s="494"/>
      <c r="K993" s="494"/>
      <c r="L993" s="494"/>
      <c r="M993" s="494"/>
      <c r="N993" s="494"/>
      <c r="O993" s="494"/>
      <c r="P993" s="494"/>
      <c r="Q993" s="494"/>
    </row>
    <row r="994" ht="25.15" customHeight="true" x14ac:dyDescent="0.2">
      <c r="C994" s="494"/>
      <c r="D994" s="494"/>
      <c r="E994" s="494"/>
      <c r="F994" s="494"/>
      <c r="G994" s="494"/>
      <c r="H994" s="494"/>
      <c r="I994" s="494"/>
      <c r="J994" s="494"/>
      <c r="K994" s="494"/>
      <c r="L994" s="494"/>
      <c r="M994" s="494"/>
      <c r="N994" s="494"/>
      <c r="O994" s="494"/>
      <c r="P994" s="494"/>
      <c r="Q994" s="494"/>
    </row>
    <row r="995" ht="25.15" customHeight="true" x14ac:dyDescent="0.2">
      <c r="C995" s="494"/>
      <c r="D995" s="494"/>
      <c r="E995" s="494"/>
      <c r="F995" s="494"/>
      <c r="G995" s="494"/>
      <c r="H995" s="494"/>
      <c r="I995" s="494"/>
      <c r="J995" s="494"/>
      <c r="K995" s="494"/>
      <c r="L995" s="494"/>
      <c r="M995" s="494"/>
      <c r="N995" s="494"/>
      <c r="O995" s="494"/>
      <c r="P995" s="494"/>
      <c r="Q995" s="494"/>
    </row>
    <row r="996" ht="25.15" customHeight="true" x14ac:dyDescent="0.2">
      <c r="C996" s="494"/>
      <c r="D996" s="494"/>
      <c r="E996" s="494"/>
      <c r="F996" s="494"/>
      <c r="G996" s="494"/>
      <c r="H996" s="494"/>
      <c r="I996" s="494"/>
      <c r="J996" s="494"/>
      <c r="K996" s="494"/>
      <c r="L996" s="494"/>
      <c r="M996" s="494"/>
      <c r="N996" s="494"/>
      <c r="O996" s="494"/>
      <c r="P996" s="494"/>
      <c r="Q996" s="494"/>
    </row>
    <row r="997" ht="25.15" customHeight="true" x14ac:dyDescent="0.2">
      <c r="C997" s="494"/>
      <c r="D997" s="494"/>
      <c r="E997" s="494"/>
      <c r="F997" s="494"/>
      <c r="G997" s="494"/>
      <c r="H997" s="494"/>
      <c r="I997" s="494"/>
      <c r="J997" s="494"/>
      <c r="K997" s="494"/>
      <c r="L997" s="494"/>
      <c r="M997" s="494"/>
      <c r="N997" s="494"/>
      <c r="O997" s="494"/>
      <c r="P997" s="494"/>
      <c r="Q997" s="494"/>
    </row>
    <row r="998" ht="25.15" customHeight="true" x14ac:dyDescent="0.2">
      <c r="C998" s="494"/>
      <c r="D998" s="494"/>
      <c r="E998" s="494"/>
      <c r="F998" s="494"/>
      <c r="G998" s="494"/>
      <c r="H998" s="494"/>
      <c r="I998" s="494"/>
      <c r="J998" s="494"/>
      <c r="K998" s="494"/>
      <c r="L998" s="494"/>
      <c r="M998" s="494"/>
      <c r="N998" s="494"/>
      <c r="O998" s="494"/>
      <c r="P998" s="494"/>
      <c r="Q998" s="494"/>
    </row>
    <row r="999" ht="25.15" customHeight="true" x14ac:dyDescent="0.2">
      <c r="C999" s="494"/>
      <c r="D999" s="494"/>
      <c r="E999" s="494"/>
      <c r="F999" s="494"/>
      <c r="G999" s="494"/>
      <c r="H999" s="494"/>
      <c r="I999" s="494"/>
      <c r="J999" s="494"/>
      <c r="K999" s="494"/>
      <c r="L999" s="494"/>
      <c r="M999" s="494"/>
      <c r="N999" s="494"/>
      <c r="O999" s="494"/>
      <c r="P999" s="494"/>
      <c r="Q999" s="494"/>
    </row>
    <row r="1000" ht="25.15" customHeight="true" x14ac:dyDescent="0.2">
      <c r="C1000" s="494"/>
      <c r="D1000" s="494"/>
      <c r="E1000" s="494"/>
      <c r="F1000" s="494"/>
      <c r="G1000" s="494"/>
      <c r="H1000" s="494"/>
      <c r="I1000" s="494"/>
      <c r="J1000" s="494"/>
      <c r="K1000" s="494"/>
      <c r="L1000" s="494"/>
      <c r="M1000" s="494"/>
      <c r="N1000" s="494"/>
      <c r="O1000" s="494"/>
      <c r="P1000" s="494"/>
      <c r="Q1000" s="494"/>
    </row>
    <row r="1001" ht="25.15" customHeight="true" x14ac:dyDescent="0.2">
      <c r="C1001" s="494"/>
      <c r="D1001" s="494"/>
      <c r="E1001" s="494"/>
      <c r="F1001" s="494"/>
      <c r="G1001" s="494"/>
      <c r="H1001" s="494"/>
      <c r="I1001" s="494"/>
      <c r="J1001" s="494"/>
      <c r="K1001" s="494"/>
      <c r="L1001" s="494"/>
      <c r="M1001" s="494"/>
      <c r="N1001" s="494"/>
      <c r="O1001" s="494"/>
      <c r="P1001" s="494"/>
      <c r="Q1001" s="494"/>
    </row>
    <row r="1002" ht="25.15" customHeight="true" x14ac:dyDescent="0.2">
      <c r="C1002" s="494"/>
      <c r="D1002" s="494"/>
      <c r="E1002" s="494"/>
      <c r="F1002" s="494"/>
      <c r="G1002" s="494"/>
      <c r="H1002" s="494"/>
      <c r="I1002" s="494"/>
      <c r="J1002" s="494"/>
      <c r="K1002" s="494"/>
      <c r="L1002" s="494"/>
      <c r="M1002" s="494"/>
      <c r="N1002" s="494"/>
      <c r="O1002" s="494"/>
      <c r="P1002" s="494"/>
      <c r="Q1002" s="494"/>
    </row>
    <row r="1003" ht="25.15" customHeight="true" x14ac:dyDescent="0.2">
      <c r="C1003" s="494"/>
      <c r="D1003" s="494"/>
      <c r="E1003" s="494"/>
      <c r="F1003" s="494"/>
      <c r="G1003" s="494"/>
      <c r="H1003" s="494"/>
      <c r="I1003" s="494"/>
      <c r="J1003" s="494"/>
      <c r="K1003" s="494"/>
      <c r="L1003" s="494"/>
      <c r="M1003" s="494"/>
      <c r="N1003" s="494"/>
      <c r="O1003" s="494"/>
      <c r="P1003" s="494"/>
      <c r="Q1003" s="494"/>
    </row>
    <row r="1004" ht="25.15" customHeight="true" x14ac:dyDescent="0.2">
      <c r="C1004" s="494"/>
      <c r="D1004" s="494"/>
      <c r="E1004" s="494"/>
      <c r="F1004" s="494"/>
      <c r="G1004" s="494"/>
      <c r="H1004" s="494"/>
      <c r="I1004" s="494"/>
      <c r="J1004" s="494"/>
      <c r="K1004" s="494"/>
      <c r="L1004" s="494"/>
      <c r="M1004" s="494"/>
      <c r="N1004" s="494"/>
      <c r="O1004" s="494"/>
      <c r="P1004" s="494"/>
      <c r="Q1004" s="494"/>
    </row>
    <row r="1005" ht="25.15" customHeight="true" x14ac:dyDescent="0.2">
      <c r="C1005" s="494"/>
      <c r="D1005" s="494"/>
      <c r="E1005" s="494"/>
      <c r="F1005" s="494"/>
      <c r="G1005" s="494"/>
      <c r="H1005" s="494"/>
      <c r="I1005" s="494"/>
      <c r="J1005" s="494"/>
      <c r="K1005" s="494"/>
      <c r="L1005" s="494"/>
      <c r="M1005" s="494"/>
      <c r="N1005" s="494"/>
      <c r="O1005" s="494"/>
      <c r="P1005" s="494"/>
      <c r="Q1005" s="494"/>
    </row>
    <row r="1006" ht="25.15" customHeight="true" x14ac:dyDescent="0.2">
      <c r="C1006" s="494"/>
      <c r="D1006" s="494"/>
      <c r="E1006" s="494"/>
      <c r="F1006" s="494"/>
      <c r="G1006" s="494"/>
      <c r="H1006" s="494"/>
      <c r="I1006" s="494"/>
      <c r="J1006" s="494"/>
      <c r="K1006" s="494"/>
      <c r="L1006" s="494"/>
      <c r="M1006" s="494"/>
      <c r="N1006" s="494"/>
      <c r="O1006" s="494"/>
      <c r="P1006" s="494"/>
      <c r="Q1006" s="494"/>
    </row>
    <row r="1007" ht="25.15" customHeight="true" x14ac:dyDescent="0.2">
      <c r="C1007" s="494"/>
      <c r="D1007" s="494"/>
      <c r="E1007" s="494"/>
      <c r="F1007" s="494"/>
      <c r="G1007" s="494"/>
      <c r="H1007" s="494"/>
      <c r="I1007" s="494"/>
      <c r="J1007" s="494"/>
      <c r="K1007" s="494"/>
      <c r="L1007" s="494"/>
      <c r="M1007" s="494"/>
      <c r="N1007" s="494"/>
      <c r="O1007" s="494"/>
      <c r="P1007" s="494"/>
      <c r="Q1007" s="494"/>
    </row>
    <row r="1008" ht="25.15" customHeight="true" x14ac:dyDescent="0.2">
      <c r="C1008" s="494"/>
      <c r="D1008" s="494"/>
      <c r="E1008" s="494"/>
      <c r="F1008" s="494"/>
      <c r="G1008" s="494"/>
      <c r="H1008" s="494"/>
      <c r="I1008" s="494"/>
      <c r="J1008" s="494"/>
      <c r="K1008" s="494"/>
      <c r="L1008" s="494"/>
      <c r="M1008" s="494"/>
      <c r="N1008" s="494"/>
      <c r="O1008" s="494"/>
      <c r="P1008" s="494"/>
      <c r="Q1008" s="494"/>
    </row>
    <row r="1009" ht="25.15" customHeight="true" x14ac:dyDescent="0.2">
      <c r="C1009" s="494"/>
      <c r="D1009" s="494"/>
      <c r="E1009" s="494"/>
      <c r="F1009" s="494"/>
      <c r="G1009" s="494"/>
      <c r="H1009" s="494"/>
      <c r="I1009" s="494"/>
      <c r="J1009" s="494"/>
      <c r="K1009" s="494"/>
      <c r="L1009" s="494"/>
      <c r="M1009" s="494"/>
      <c r="N1009" s="494"/>
      <c r="O1009" s="494"/>
      <c r="P1009" s="494"/>
      <c r="Q1009" s="494"/>
    </row>
    <row r="1010" ht="25.15" customHeight="true" x14ac:dyDescent="0.2">
      <c r="C1010" s="494"/>
      <c r="D1010" s="494"/>
      <c r="E1010" s="494"/>
      <c r="F1010" s="494"/>
      <c r="G1010" s="494"/>
      <c r="H1010" s="494"/>
      <c r="I1010" s="494"/>
      <c r="J1010" s="494"/>
      <c r="K1010" s="494"/>
      <c r="L1010" s="494"/>
      <c r="M1010" s="494"/>
      <c r="N1010" s="494"/>
      <c r="O1010" s="494"/>
      <c r="P1010" s="494"/>
      <c r="Q1010" s="494"/>
    </row>
    <row r="1011" ht="25.15" customHeight="true" x14ac:dyDescent="0.2">
      <c r="C1011" s="494"/>
      <c r="D1011" s="494"/>
      <c r="E1011" s="494"/>
      <c r="F1011" s="494"/>
      <c r="G1011" s="494"/>
      <c r="H1011" s="494"/>
      <c r="I1011" s="494"/>
      <c r="J1011" s="494"/>
      <c r="K1011" s="494"/>
      <c r="L1011" s="494"/>
      <c r="M1011" s="494"/>
      <c r="N1011" s="494"/>
      <c r="O1011" s="494"/>
      <c r="P1011" s="494"/>
      <c r="Q1011" s="494"/>
    </row>
    <row r="1012" ht="25.15" customHeight="true" x14ac:dyDescent="0.2">
      <c r="C1012" s="494"/>
      <c r="D1012" s="494"/>
      <c r="E1012" s="494"/>
      <c r="F1012" s="494"/>
      <c r="G1012" s="494"/>
      <c r="H1012" s="494"/>
      <c r="I1012" s="494"/>
      <c r="J1012" s="494"/>
      <c r="K1012" s="494"/>
      <c r="L1012" s="494"/>
      <c r="M1012" s="494"/>
      <c r="N1012" s="494"/>
      <c r="O1012" s="494"/>
      <c r="P1012" s="494"/>
      <c r="Q1012" s="494"/>
    </row>
    <row r="1013" ht="25.15" customHeight="true" x14ac:dyDescent="0.2">
      <c r="C1013" s="494"/>
      <c r="D1013" s="494"/>
      <c r="E1013" s="494"/>
      <c r="F1013" s="494"/>
      <c r="G1013" s="494"/>
      <c r="H1013" s="494"/>
      <c r="I1013" s="494"/>
      <c r="J1013" s="494"/>
      <c r="K1013" s="494"/>
      <c r="L1013" s="494"/>
      <c r="M1013" s="494"/>
      <c r="N1013" s="494"/>
      <c r="O1013" s="494"/>
      <c r="P1013" s="494"/>
      <c r="Q1013" s="494"/>
    </row>
    <row r="1014" ht="25.15" customHeight="true" x14ac:dyDescent="0.2">
      <c r="C1014" s="494"/>
      <c r="D1014" s="494"/>
      <c r="E1014" s="494"/>
      <c r="F1014" s="494"/>
      <c r="G1014" s="494"/>
      <c r="H1014" s="494"/>
      <c r="I1014" s="494"/>
      <c r="J1014" s="494"/>
      <c r="K1014" s="494"/>
      <c r="L1014" s="494"/>
      <c r="M1014" s="494"/>
      <c r="N1014" s="494"/>
      <c r="O1014" s="494"/>
      <c r="P1014" s="494"/>
      <c r="Q1014" s="494"/>
    </row>
    <row r="1015" ht="25.15" customHeight="true" x14ac:dyDescent="0.2">
      <c r="C1015" s="494"/>
      <c r="D1015" s="494"/>
      <c r="E1015" s="494"/>
      <c r="F1015" s="494"/>
      <c r="G1015" s="494"/>
      <c r="H1015" s="494"/>
      <c r="I1015" s="494"/>
      <c r="J1015" s="494"/>
      <c r="K1015" s="494"/>
      <c r="L1015" s="494"/>
      <c r="M1015" s="494"/>
      <c r="N1015" s="494"/>
      <c r="O1015" s="494"/>
      <c r="P1015" s="494"/>
      <c r="Q1015" s="494"/>
    </row>
    <row r="1016" ht="25.15" customHeight="true" x14ac:dyDescent="0.2">
      <c r="C1016" s="494"/>
      <c r="D1016" s="494"/>
      <c r="E1016" s="494"/>
      <c r="F1016" s="494"/>
      <c r="G1016" s="494"/>
      <c r="H1016" s="494"/>
      <c r="I1016" s="494"/>
      <c r="J1016" s="494"/>
      <c r="K1016" s="494"/>
      <c r="L1016" s="494"/>
      <c r="M1016" s="494"/>
      <c r="N1016" s="494"/>
      <c r="O1016" s="494"/>
      <c r="P1016" s="494"/>
      <c r="Q1016" s="494"/>
    </row>
    <row r="1017" ht="25.15" customHeight="true" x14ac:dyDescent="0.2">
      <c r="C1017" s="494"/>
      <c r="D1017" s="494"/>
      <c r="E1017" s="494"/>
      <c r="F1017" s="494"/>
      <c r="G1017" s="494"/>
      <c r="H1017" s="494"/>
      <c r="I1017" s="494"/>
      <c r="J1017" s="494"/>
      <c r="K1017" s="494"/>
      <c r="L1017" s="494"/>
      <c r="M1017" s="494"/>
      <c r="N1017" s="494"/>
      <c r="O1017" s="494"/>
      <c r="P1017" s="494"/>
      <c r="Q1017" s="494"/>
    </row>
    <row r="1018" ht="25.15" customHeight="true" x14ac:dyDescent="0.2">
      <c r="C1018" s="494"/>
      <c r="D1018" s="494"/>
      <c r="E1018" s="494"/>
      <c r="F1018" s="494"/>
      <c r="G1018" s="494"/>
      <c r="H1018" s="494"/>
      <c r="I1018" s="494"/>
      <c r="J1018" s="494"/>
      <c r="K1018" s="494"/>
      <c r="L1018" s="494"/>
      <c r="M1018" s="494"/>
      <c r="N1018" s="494"/>
      <c r="O1018" s="494"/>
      <c r="P1018" s="494"/>
      <c r="Q1018" s="494"/>
    </row>
    <row r="1019" ht="25.15" customHeight="true" x14ac:dyDescent="0.2">
      <c r="C1019" s="494"/>
      <c r="D1019" s="494"/>
      <c r="E1019" s="494"/>
      <c r="F1019" s="494"/>
      <c r="G1019" s="494"/>
      <c r="H1019" s="494"/>
      <c r="I1019" s="494"/>
      <c r="J1019" s="494"/>
      <c r="K1019" s="494"/>
      <c r="L1019" s="494"/>
      <c r="M1019" s="494"/>
      <c r="N1019" s="494"/>
      <c r="O1019" s="494"/>
      <c r="P1019" s="494"/>
      <c r="Q1019" s="494"/>
    </row>
    <row r="1020" ht="25.15" customHeight="true" x14ac:dyDescent="0.2">
      <c r="C1020" s="494"/>
      <c r="D1020" s="494"/>
      <c r="E1020" s="494"/>
      <c r="F1020" s="494"/>
      <c r="G1020" s="494"/>
      <c r="H1020" s="494"/>
      <c r="I1020" s="494"/>
      <c r="J1020" s="494"/>
      <c r="K1020" s="494"/>
      <c r="L1020" s="494"/>
      <c r="M1020" s="494"/>
      <c r="N1020" s="494"/>
      <c r="O1020" s="494"/>
      <c r="P1020" s="494"/>
      <c r="Q1020" s="494"/>
    </row>
    <row r="1021" ht="25.15" customHeight="true" x14ac:dyDescent="0.2">
      <c r="C1021" s="494"/>
      <c r="D1021" s="494"/>
      <c r="E1021" s="494"/>
      <c r="F1021" s="494"/>
      <c r="G1021" s="494"/>
      <c r="H1021" s="494"/>
      <c r="I1021" s="494"/>
      <c r="J1021" s="494"/>
      <c r="K1021" s="494"/>
      <c r="L1021" s="494"/>
      <c r="M1021" s="494"/>
      <c r="N1021" s="494"/>
      <c r="O1021" s="494"/>
      <c r="P1021" s="494"/>
      <c r="Q1021" s="494"/>
    </row>
    <row r="1022" ht="25.15" customHeight="true" x14ac:dyDescent="0.2">
      <c r="C1022" s="494"/>
      <c r="D1022" s="494"/>
      <c r="E1022" s="494"/>
      <c r="F1022" s="494"/>
      <c r="G1022" s="494"/>
      <c r="H1022" s="494"/>
      <c r="I1022" s="494"/>
      <c r="J1022" s="494"/>
      <c r="K1022" s="494"/>
      <c r="L1022" s="494"/>
      <c r="M1022" s="494"/>
      <c r="N1022" s="494"/>
      <c r="O1022" s="494"/>
      <c r="P1022" s="494"/>
      <c r="Q1022" s="494"/>
    </row>
    <row r="1023" ht="25.15" customHeight="true" x14ac:dyDescent="0.2">
      <c r="C1023" s="494"/>
      <c r="D1023" s="494"/>
      <c r="E1023" s="494"/>
      <c r="F1023" s="494"/>
      <c r="G1023" s="494"/>
      <c r="H1023" s="494"/>
      <c r="I1023" s="494"/>
      <c r="J1023" s="494"/>
      <c r="K1023" s="494"/>
      <c r="L1023" s="494"/>
      <c r="M1023" s="494"/>
      <c r="N1023" s="494"/>
      <c r="O1023" s="494"/>
      <c r="P1023" s="494"/>
      <c r="Q1023" s="494"/>
    </row>
    <row r="1024" ht="25.15" customHeight="true" x14ac:dyDescent="0.2">
      <c r="C1024" s="494"/>
      <c r="D1024" s="494"/>
      <c r="E1024" s="494"/>
      <c r="F1024" s="494"/>
      <c r="G1024" s="494"/>
      <c r="H1024" s="494"/>
      <c r="I1024" s="494"/>
      <c r="J1024" s="494"/>
      <c r="K1024" s="494"/>
      <c r="L1024" s="494"/>
      <c r="M1024" s="494"/>
      <c r="N1024" s="494"/>
      <c r="O1024" s="494"/>
      <c r="P1024" s="494"/>
      <c r="Q1024" s="494"/>
    </row>
    <row r="1025" s="218" customFormat="true" ht="21" customHeight="true" x14ac:dyDescent="0.2">
      <c r="A1025" s="2862" t="s">
        <v>169</v>
      </c>
      <c r="B1025" s="2863"/>
      <c r="C1025" s="2864"/>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852" t="s">
        <v>182</v>
      </c>
      <c r="B1026" s="2853"/>
      <c r="C1026" s="451" t="s">
        <v>183</v>
      </c>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52" t="s">
        <v>184</v>
      </c>
      <c r="B1027" s="453" t="s">
        <v>185</v>
      </c>
      <c r="C1027" s="454">
        <v>16109</v>
      </c>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55" t="s">
        <v>186</v>
      </c>
      <c r="B1028" s="456" t="s">
        <v>185</v>
      </c>
      <c r="C1028" s="457">
        <v>16109</v>
      </c>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55" t="s">
        <v>187</v>
      </c>
      <c r="B1029" s="456" t="s">
        <v>185</v>
      </c>
      <c r="C1029" s="457">
        <v>16109</v>
      </c>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55" t="s">
        <v>188</v>
      </c>
      <c r="B1030" s="456" t="s">
        <v>185</v>
      </c>
      <c r="C1030" s="457">
        <v>16109</v>
      </c>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854" t="s">
        <v>190</v>
      </c>
      <c r="B1031" s="456" t="s">
        <v>191</v>
      </c>
      <c r="C1031" s="457">
        <v>8873</v>
      </c>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854"/>
      <c r="B1032" s="456" t="s">
        <v>192</v>
      </c>
      <c r="C1032" s="457">
        <v>7236</v>
      </c>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855"/>
      <c r="B1033" s="458" t="s">
        <v>193</v>
      </c>
      <c r="C1033" s="459">
        <v>0</v>
      </c>
      <c r="AJ1033" s="211"/>
      <c r="AK1033" s="211"/>
      <c r="AL1033" s="211"/>
      <c r="AM1033" s="211"/>
      <c r="AN1033" s="211"/>
      <c r="AO1033" s="211"/>
      <c r="AP1033" s="211"/>
      <c r="AQ1033" s="211"/>
      <c r="AR1033" s="211"/>
      <c r="AS1033" s="211"/>
      <c r="AT1033" s="211"/>
      <c r="AU1033" s="211"/>
      <c r="AV1033" s="211"/>
      <c r="AW1033" s="211"/>
      <c r="AX1033" s="211"/>
      <c r="AY1033" s="211"/>
      <c r="AZ1033" s="211"/>
      <c r="BA1033" s="473"/>
      <c r="BB1033" s="136"/>
      <c r="BC1033" s="473"/>
      <c r="BD1033" s="473"/>
      <c r="BE1033" s="473"/>
      <c r="BF1033" s="473"/>
      <c r="BG1033" s="473"/>
      <c r="BH1033" s="473"/>
      <c r="BI1033" s="473"/>
      <c r="BJ1033" s="473"/>
      <c r="BK1033" s="473"/>
      <c r="BL1033" s="473"/>
      <c r="BM1033" s="473"/>
      <c r="BN1033" s="473"/>
      <c r="BO1033" s="473"/>
      <c r="BP1033" s="473"/>
      <c r="BQ1033" s="473"/>
      <c r="BR1033" s="473"/>
      <c r="BS1033" s="473"/>
      <c r="BT1033" s="473"/>
      <c r="BU1033" s="473"/>
      <c r="BV1033" s="473"/>
      <c r="BW1033" s="473"/>
      <c r="BX1033" s="473"/>
      <c r="BY1033" s="473"/>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856" t="s">
        <v>363</v>
      </c>
      <c r="B1034" s="2857"/>
      <c r="C1034" s="2858"/>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2"/>
      <c r="AJ1035" s="211"/>
      <c r="AK1035" s="211"/>
      <c r="AL1035" s="211"/>
      <c r="AM1035" s="211"/>
      <c r="AN1035" s="211"/>
      <c r="AO1035" s="211"/>
      <c r="AP1035" s="211"/>
      <c r="AQ1035" s="211"/>
      <c r="AR1035" s="211"/>
      <c r="AS1035" s="211"/>
      <c r="AT1035" s="211"/>
      <c r="AU1035" s="211"/>
      <c r="AV1035" s="211"/>
      <c r="AW1035" s="211"/>
      <c r="AX1035" s="211"/>
      <c r="AY1035" s="211"/>
      <c r="AZ1035" s="211"/>
      <c r="BA1035" s="472"/>
      <c r="BB1035" s="238"/>
      <c r="BC1035" s="472"/>
      <c r="BD1035" s="472"/>
      <c r="BE1035" s="472"/>
      <c r="BF1035" s="472"/>
      <c r="BG1035" s="472"/>
      <c r="BH1035" s="472"/>
      <c r="BI1035" s="472"/>
      <c r="BJ1035" s="472"/>
      <c r="BK1035" s="472"/>
      <c r="BL1035" s="472"/>
      <c r="BM1035" s="472"/>
      <c r="BN1035" s="472"/>
      <c r="BO1035" s="472"/>
      <c r="BP1035" s="472"/>
      <c r="BQ1035" s="472"/>
      <c r="BR1035" s="472"/>
      <c r="BS1035" s="472"/>
      <c r="BT1035" s="472"/>
      <c r="BU1035" s="472"/>
      <c r="BV1035" s="472"/>
      <c r="BW1035" s="472"/>
      <c r="BX1035" s="472"/>
      <c r="BY1035" s="472"/>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119</v>
      </c>
      <c r="B1036" s="118" t="s">
        <v>120</v>
      </c>
    </row>
    <row r="1037" ht="15" customHeight="true" x14ac:dyDescent="0.2">
      <c r="A1037" s="293" t="str">
        <f>R15</f>
        <v>Bengo</v>
      </c>
      <c r="B1037" s="293">
        <f>BR122+BR123</f>
        <v>937.6431520000009</v>
      </c>
    </row>
    <row r="1038" ht="15" customHeight="true" x14ac:dyDescent="0.2">
      <c r="A1038" s="293" t="str">
        <f>S15</f>
        <v>Benguela</v>
      </c>
      <c r="B1038" s="293">
        <f>BS122+BS123</f>
        <v>6521.2325400000063</v>
      </c>
    </row>
    <row r="1039" ht="15" customHeight="true" x14ac:dyDescent="0.2">
      <c r="A1039" s="293" t="str">
        <f>T15</f>
        <v>Bié</v>
      </c>
      <c r="B1039" s="293">
        <f>BT122+BT123</f>
        <v>3792.8708709999974</v>
      </c>
    </row>
    <row r="1040" ht="15" customHeight="true" x14ac:dyDescent="0.2">
      <c r="A1040" s="293" t="str">
        <f>U15</f>
        <v>Cabinda</v>
      </c>
      <c r="B1040" s="293">
        <f>BU122+BU123</f>
        <v>1735.8987049999992</v>
      </c>
    </row>
    <row r="1041" ht="15" customHeight="true" x14ac:dyDescent="0.2">
      <c r="A1041" s="293" t="str">
        <f>V15</f>
        <v>Cuando Cubango</v>
      </c>
      <c r="B1041" s="293">
        <f>BV122+BV123</f>
        <v>1389.6830629999977</v>
      </c>
    </row>
    <row r="1042" ht="15" customHeight="true" x14ac:dyDescent="0.2">
      <c r="A1042" s="293" t="str">
        <f>W15</f>
        <v>Cuanza Norte</v>
      </c>
      <c r="B1042" s="293">
        <f>BW122+BW123</f>
        <v>1097.0840230000003</v>
      </c>
    </row>
    <row r="1043" ht="15" customHeight="true" x14ac:dyDescent="0.2">
      <c r="A1043" s="293" t="str">
        <f>X15</f>
        <v>Cuanza Sul</v>
      </c>
      <c r="B1043" s="293">
        <f>BX122+XR123</f>
        <v>1860.5433890000015</v>
      </c>
    </row>
    <row r="1044" ht="15" customHeight="true" x14ac:dyDescent="0.2">
      <c r="A1044" s="293" t="str">
        <f>Y15</f>
        <v>Cunene</v>
      </c>
      <c r="B1044" s="293">
        <f>BY122+BY123</f>
        <v>3021.2735469999989</v>
      </c>
    </row>
    <row r="1045" ht="15" customHeight="true" x14ac:dyDescent="0.2">
      <c r="A1045" s="293" t="str">
        <f>Z15</f>
        <v>Huambo</v>
      </c>
      <c r="B1045" s="293">
        <f>BZ122+BZ123</f>
        <v>5507.8955009999863</v>
      </c>
    </row>
    <row r="1046" ht="15" customHeight="true" x14ac:dyDescent="0.2">
      <c r="A1046" s="238" t="str">
        <f>AA15</f>
        <v>Huíla</v>
      </c>
      <c r="B1046" s="293">
        <f>CA122+CA123</f>
        <v>6963.3513860000094</v>
      </c>
    </row>
    <row r="1047" ht="15" customHeight="true" x14ac:dyDescent="0.2">
      <c r="A1047" s="238" t="str">
        <f>AB15</f>
        <v>Luanda</v>
      </c>
      <c r="B1047" s="293">
        <f>CB122+CB123</f>
        <v>26265.048021999908</v>
      </c>
    </row>
    <row r="1048" ht="15" customHeight="true" x14ac:dyDescent="0.2">
      <c r="A1048" s="238" t="str">
        <f>AC15</f>
        <v>Lunda Norte</v>
      </c>
      <c r="B1048" s="293">
        <f>CC122+CC123</f>
        <v>2168.0087089999997</v>
      </c>
    </row>
    <row r="1049" ht="15" customHeight="true" x14ac:dyDescent="0.2">
      <c r="A1049" s="238" t="str">
        <f>AD15</f>
        <v>Lunda Sul</v>
      </c>
      <c r="B1049" s="293">
        <f>CD122+CD123</f>
        <v>1347.5023649999998</v>
      </c>
    </row>
    <row r="1050" ht="15" customHeight="true" x14ac:dyDescent="0.2">
      <c r="A1050" s="238" t="str">
        <f>AE15</f>
        <v>Malanje</v>
      </c>
      <c r="B1050" s="293">
        <f>CE122+CE123</f>
        <v>3165.3555009999991</v>
      </c>
    </row>
    <row r="1051" ht="15" customHeight="true" x14ac:dyDescent="0.2">
      <c r="A1051" s="238" t="str">
        <f>AF15</f>
        <v>Moxico</v>
      </c>
      <c r="B1051" s="293">
        <f>CF122+CF123</f>
        <v>1811.8464459999989</v>
      </c>
    </row>
    <row r="1052" ht="15" customHeight="true" x14ac:dyDescent="0.2">
      <c r="A1052" s="238" t="str">
        <f>AG15</f>
        <v>Namibe</v>
      </c>
      <c r="B1052" s="293">
        <f>CG122+CG123</f>
        <v>997.33364500000039</v>
      </c>
    </row>
    <row r="1053" ht="15" customHeight="true" x14ac:dyDescent="0.2">
      <c r="A1053" s="238" t="str">
        <f>AH15</f>
        <v>Uíge</v>
      </c>
      <c r="B1053" s="293">
        <f>CH122+CH123</f>
        <v>4342.8253469999991</v>
      </c>
    </row>
    <row r="1054" ht="15" customHeight="true" x14ac:dyDescent="0.2">
      <c r="A1054" s="238" t="str">
        <f>AI15</f>
        <v>Zaire</v>
      </c>
      <c r="B1054" s="293">
        <f>CI122+CI123</f>
        <v>1583.4889529999998</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18</v>
      </c>
      <c r="B1072" s="238" t="s">
        <v>136</v>
      </c>
    </row>
    <row r="1100" s="688" customFormat="true" ht="17.1" customHeight="true" x14ac:dyDescent="0.2">
      <c r="A1100" s="689"/>
      <c r="B1100" s="684"/>
      <c r="BA1100" s="472"/>
      <c r="BB1100" s="238"/>
      <c r="BC1100" s="472"/>
      <c r="BD1100" s="472"/>
      <c r="BE1100" s="472"/>
      <c r="BF1100" s="472"/>
      <c r="BG1100" s="472"/>
      <c r="BH1100" s="472"/>
      <c r="BI1100" s="472"/>
      <c r="BJ1100" s="472"/>
      <c r="BK1100" s="472"/>
      <c r="BL1100" s="472"/>
      <c r="BM1100" s="472"/>
      <c r="BN1100" s="472"/>
      <c r="BO1100" s="472"/>
      <c r="BP1100" s="472"/>
      <c r="BQ1100" s="472"/>
      <c r="BR1100" s="472"/>
      <c r="BS1100" s="472"/>
      <c r="BT1100" s="472"/>
      <c r="BU1100" s="472"/>
      <c r="BV1100" s="472"/>
      <c r="BW1100" s="472"/>
      <c r="BX1100" s="472"/>
      <c r="BY1100" s="472"/>
      <c r="BZ1100" s="211"/>
      <c r="CA1100" s="211"/>
      <c r="CB1100" s="211"/>
      <c r="CC1100" s="211"/>
      <c r="CD1100" s="211"/>
      <c r="CE1100" s="211"/>
      <c r="CF1100" s="211"/>
      <c r="CG1100" s="211"/>
      <c r="CH1100" s="211"/>
      <c r="CI1100" s="211"/>
      <c r="CJ1100" s="211"/>
      <c r="CK1100" s="211"/>
      <c r="CL1100" s="211"/>
      <c r="CM1100" s="211"/>
      <c r="CN1100" s="211"/>
      <c r="CO1100" s="211"/>
      <c r="CP1100" s="211"/>
      <c r="CQ1100" s="211"/>
      <c r="CR1100" s="211"/>
      <c r="CS1100" s="211"/>
      <c r="CT1100" s="211"/>
      <c r="CU1100" s="211"/>
      <c r="CV1100" s="211"/>
      <c r="CW1100" s="211"/>
      <c r="CX1100" s="211"/>
      <c r="CY1100" s="211"/>
      <c r="CZ1100" s="211"/>
    </row>
    <row r="1101" s="688" customFormat="true" ht="17.1" customHeight="true" x14ac:dyDescent="0.2">
      <c r="A1101" s="690"/>
      <c r="B1101" s="685"/>
      <c r="BA1101" s="472"/>
      <c r="BB1101" s="238"/>
      <c r="BC1101" s="472"/>
      <c r="BD1101" s="472"/>
      <c r="BE1101" s="472"/>
      <c r="BF1101" s="472"/>
      <c r="BG1101" s="472"/>
      <c r="BH1101" s="472"/>
      <c r="BI1101" s="472"/>
      <c r="BJ1101" s="472"/>
      <c r="BK1101" s="472"/>
      <c r="BL1101" s="472"/>
      <c r="BM1101" s="472"/>
      <c r="BN1101" s="472"/>
      <c r="BO1101" s="472"/>
      <c r="BP1101" s="472"/>
      <c r="BQ1101" s="472"/>
      <c r="BR1101" s="472"/>
      <c r="BS1101" s="472"/>
      <c r="BT1101" s="472"/>
      <c r="BU1101" s="472"/>
      <c r="BV1101" s="472"/>
      <c r="BW1101" s="472"/>
      <c r="BX1101" s="472"/>
      <c r="BY1101" s="472"/>
      <c r="BZ1101" s="211"/>
      <c r="CA1101" s="211"/>
      <c r="CB1101" s="211"/>
      <c r="CC1101" s="211"/>
      <c r="CD1101" s="211"/>
      <c r="CE1101" s="211"/>
      <c r="CF1101" s="211"/>
      <c r="CG1101" s="211"/>
      <c r="CH1101" s="211"/>
      <c r="CI1101" s="211"/>
      <c r="CJ1101" s="211"/>
      <c r="CK1101" s="211"/>
      <c r="CL1101" s="211"/>
      <c r="CM1101" s="211"/>
      <c r="CN1101" s="211"/>
      <c r="CO1101" s="211"/>
      <c r="CP1101" s="211"/>
      <c r="CQ1101" s="211"/>
      <c r="CR1101" s="211"/>
      <c r="CS1101" s="211"/>
      <c r="CT1101" s="211"/>
      <c r="CU1101" s="211"/>
      <c r="CV1101" s="211"/>
      <c r="CW1101" s="211"/>
      <c r="CX1101" s="211"/>
      <c r="CY1101" s="211"/>
      <c r="CZ1101" s="211"/>
    </row>
    <row r="1102" s="211" customFormat="true" ht="15" customHeight="true" x14ac:dyDescent="0.2">
      <c r="BA1102" s="472"/>
      <c r="BB1102" s="238"/>
      <c r="BC1102" s="472"/>
      <c r="BD1102" s="472"/>
      <c r="BE1102" s="472"/>
      <c r="BF1102" s="472"/>
      <c r="BG1102" s="472"/>
      <c r="BH1102" s="472"/>
      <c r="BI1102" s="472"/>
      <c r="BJ1102" s="472"/>
      <c r="BK1102" s="472"/>
      <c r="BL1102" s="472"/>
      <c r="BM1102" s="472"/>
      <c r="BN1102" s="472"/>
      <c r="BO1102" s="472"/>
      <c r="BP1102" s="472"/>
      <c r="BQ1102" s="472"/>
      <c r="BR1102" s="472"/>
      <c r="BS1102" s="472"/>
      <c r="BT1102" s="472"/>
      <c r="BU1102" s="472"/>
      <c r="BV1102" s="472"/>
      <c r="BW1102" s="472"/>
      <c r="BX1102" s="472"/>
      <c r="BY1102" s="472"/>
    </row>
    <row r="1103" s="211" customFormat="true" ht="15" customHeight="true" x14ac:dyDescent="0.2">
      <c r="BA1103" s="472"/>
      <c r="BB1103" s="238"/>
      <c r="BC1103" s="472"/>
      <c r="BD1103" s="472"/>
      <c r="BE1103" s="472"/>
      <c r="BF1103" s="472"/>
      <c r="BG1103" s="472"/>
      <c r="BH1103" s="472"/>
      <c r="BI1103" s="472"/>
      <c r="BJ1103" s="472"/>
      <c r="BK1103" s="472"/>
      <c r="BL1103" s="472"/>
      <c r="BM1103" s="472"/>
      <c r="BN1103" s="472"/>
      <c r="BO1103" s="472"/>
      <c r="BP1103" s="472"/>
      <c r="BQ1103" s="472"/>
      <c r="BR1103" s="472"/>
      <c r="BS1103" s="472"/>
      <c r="BT1103" s="472"/>
      <c r="BU1103" s="472"/>
      <c r="BV1103" s="472"/>
      <c r="BW1103" s="472"/>
      <c r="BX1103" s="472"/>
      <c r="BY1103" s="472"/>
    </row>
    <row r="1104" s="211" customFormat="true" ht="15" customHeight="true" x14ac:dyDescent="0.2">
      <c r="BA1104" s="472"/>
      <c r="BB1104" s="238"/>
      <c r="BC1104" s="472"/>
      <c r="BD1104" s="472"/>
      <c r="BE1104" s="472"/>
      <c r="BF1104" s="472"/>
      <c r="BG1104" s="472"/>
      <c r="BH1104" s="472"/>
      <c r="BI1104" s="472"/>
      <c r="BJ1104" s="472"/>
      <c r="BK1104" s="472"/>
      <c r="BL1104" s="472"/>
      <c r="BM1104" s="472"/>
      <c r="BN1104" s="472"/>
      <c r="BO1104" s="472"/>
      <c r="BP1104" s="472"/>
      <c r="BQ1104" s="472"/>
      <c r="BR1104" s="472"/>
      <c r="BS1104" s="472"/>
      <c r="BT1104" s="472"/>
      <c r="BU1104" s="472"/>
      <c r="BV1104" s="472"/>
      <c r="BW1104" s="472"/>
      <c r="BX1104" s="472"/>
      <c r="BY1104" s="472"/>
    </row>
    <row r="1105" s="211" customFormat="true" ht="15" customHeight="true" x14ac:dyDescent="0.2">
      <c r="BA1105" s="472"/>
      <c r="BB1105" s="238"/>
      <c r="BC1105" s="472"/>
      <c r="BD1105" s="472"/>
      <c r="BE1105" s="472"/>
      <c r="BF1105" s="472"/>
      <c r="BG1105" s="472"/>
      <c r="BH1105" s="472"/>
      <c r="BI1105" s="472"/>
      <c r="BJ1105" s="472"/>
      <c r="BK1105" s="472"/>
      <c r="BL1105" s="472"/>
      <c r="BM1105" s="472"/>
      <c r="BN1105" s="472"/>
      <c r="BO1105" s="472"/>
      <c r="BP1105" s="472"/>
      <c r="BQ1105" s="472"/>
      <c r="BR1105" s="472"/>
      <c r="BS1105" s="472"/>
      <c r="BT1105" s="472"/>
      <c r="BU1105" s="472"/>
      <c r="BV1105" s="472"/>
      <c r="BW1105" s="472"/>
      <c r="BX1105" s="472"/>
      <c r="BY1105" s="472"/>
    </row>
    <row r="1106" s="211" customFormat="true" ht="15" customHeight="true" x14ac:dyDescent="0.2">
      <c r="BA1106" s="472"/>
      <c r="BB1106" s="238"/>
      <c r="BC1106" s="472"/>
      <c r="BD1106" s="472"/>
      <c r="BE1106" s="472"/>
      <c r="BF1106" s="472"/>
      <c r="BG1106" s="472"/>
      <c r="BH1106" s="472"/>
      <c r="BI1106" s="472"/>
      <c r="BJ1106" s="472"/>
      <c r="BK1106" s="472"/>
      <c r="BL1106" s="472"/>
      <c r="BM1106" s="472"/>
      <c r="BN1106" s="472"/>
      <c r="BO1106" s="472"/>
      <c r="BP1106" s="472"/>
      <c r="BQ1106" s="472"/>
      <c r="BR1106" s="472"/>
      <c r="BS1106" s="472"/>
      <c r="BT1106" s="472"/>
      <c r="BU1106" s="472"/>
      <c r="BV1106" s="472"/>
      <c r="BW1106" s="472"/>
      <c r="BX1106" s="472"/>
      <c r="BY1106" s="472"/>
    </row>
    <row r="1107" s="211" customFormat="true" ht="15" customHeight="true" x14ac:dyDescent="0.2">
      <c r="BA1107" s="472"/>
      <c r="BB1107" s="238"/>
      <c r="BC1107" s="472"/>
      <c r="BD1107" s="472"/>
      <c r="BE1107" s="472"/>
      <c r="BF1107" s="472"/>
      <c r="BG1107" s="472"/>
      <c r="BH1107" s="472"/>
      <c r="BI1107" s="472"/>
      <c r="BJ1107" s="472"/>
      <c r="BK1107" s="472"/>
      <c r="BL1107" s="472"/>
      <c r="BM1107" s="472"/>
      <c r="BN1107" s="472"/>
      <c r="BO1107" s="472"/>
      <c r="BP1107" s="472"/>
      <c r="BQ1107" s="472"/>
      <c r="BR1107" s="472"/>
      <c r="BS1107" s="472"/>
      <c r="BT1107" s="472"/>
      <c r="BU1107" s="472"/>
      <c r="BV1107" s="472"/>
      <c r="BW1107" s="472"/>
      <c r="BX1107" s="472"/>
      <c r="BY1107" s="472"/>
    </row>
    <row r="1108" s="211" customFormat="true" ht="15" customHeight="true" x14ac:dyDescent="0.2">
      <c r="BA1108" s="472"/>
      <c r="BB1108" s="238"/>
      <c r="BC1108" s="472"/>
      <c r="BD1108" s="472"/>
      <c r="BE1108" s="472"/>
      <c r="BF1108" s="472"/>
      <c r="BG1108" s="472"/>
      <c r="BH1108" s="472"/>
      <c r="BI1108" s="472"/>
      <c r="BJ1108" s="472"/>
      <c r="BK1108" s="472"/>
      <c r="BL1108" s="472"/>
      <c r="BM1108" s="472"/>
      <c r="BN1108" s="472"/>
      <c r="BO1108" s="472"/>
      <c r="BP1108" s="472"/>
      <c r="BQ1108" s="472"/>
      <c r="BR1108" s="472"/>
      <c r="BS1108" s="472"/>
      <c r="BT1108" s="472"/>
      <c r="BU1108" s="472"/>
      <c r="BV1108" s="472"/>
      <c r="BW1108" s="472"/>
      <c r="BX1108" s="472"/>
      <c r="BY1108" s="472"/>
    </row>
    <row r="1109" s="211" customFormat="true" ht="15" customHeight="true" x14ac:dyDescent="0.2">
      <c r="BA1109" s="472"/>
      <c r="BB1109" s="238"/>
      <c r="BC1109" s="472"/>
      <c r="BD1109" s="472"/>
      <c r="BE1109" s="472"/>
      <c r="BF1109" s="472"/>
      <c r="BG1109" s="472"/>
      <c r="BH1109" s="472"/>
      <c r="BI1109" s="472"/>
      <c r="BJ1109" s="472"/>
      <c r="BK1109" s="472"/>
      <c r="BL1109" s="472"/>
      <c r="BM1109" s="472"/>
      <c r="BN1109" s="472"/>
      <c r="BO1109" s="472"/>
      <c r="BP1109" s="472"/>
      <c r="BQ1109" s="472"/>
      <c r="BR1109" s="472"/>
      <c r="BS1109" s="472"/>
      <c r="BT1109" s="472"/>
      <c r="BU1109" s="472"/>
      <c r="BV1109" s="472"/>
      <c r="BW1109" s="472"/>
      <c r="BX1109" s="472"/>
      <c r="BY1109" s="472"/>
    </row>
    <row r="1110" s="211" customFormat="true" ht="15" customHeight="true" x14ac:dyDescent="0.2">
      <c r="BA1110" s="472"/>
      <c r="BB1110" s="238"/>
      <c r="BC1110" s="472"/>
      <c r="BD1110" s="472"/>
      <c r="BE1110" s="472"/>
      <c r="BF1110" s="472"/>
      <c r="BG1110" s="472"/>
      <c r="BH1110" s="472"/>
      <c r="BI1110" s="472"/>
      <c r="BJ1110" s="472"/>
      <c r="BK1110" s="472"/>
      <c r="BL1110" s="472"/>
      <c r="BM1110" s="472"/>
      <c r="BN1110" s="472"/>
      <c r="BO1110" s="472"/>
      <c r="BP1110" s="472"/>
      <c r="BQ1110" s="472"/>
      <c r="BR1110" s="472"/>
      <c r="BS1110" s="472"/>
      <c r="BT1110" s="472"/>
      <c r="BU1110" s="472"/>
      <c r="BV1110" s="472"/>
      <c r="BW1110" s="472"/>
      <c r="BX1110" s="472"/>
      <c r="BY1110" s="472"/>
    </row>
    <row r="1111" s="211" customFormat="true" ht="15" customHeight="true" x14ac:dyDescent="0.2">
      <c r="BA1111" s="472"/>
      <c r="BB1111" s="238"/>
      <c r="BC1111" s="472"/>
      <c r="BD1111" s="472"/>
      <c r="BE1111" s="472"/>
      <c r="BF1111" s="472"/>
      <c r="BG1111" s="472"/>
      <c r="BH1111" s="472"/>
      <c r="BI1111" s="472"/>
      <c r="BJ1111" s="472"/>
      <c r="BK1111" s="472"/>
      <c r="BL1111" s="472"/>
      <c r="BM1111" s="472"/>
      <c r="BN1111" s="472"/>
      <c r="BO1111" s="472"/>
      <c r="BP1111" s="472"/>
      <c r="BQ1111" s="472"/>
      <c r="BR1111" s="472"/>
      <c r="BS1111" s="472"/>
      <c r="BT1111" s="472"/>
      <c r="BU1111" s="472"/>
      <c r="BV1111" s="472"/>
      <c r="BW1111" s="472"/>
      <c r="BX1111" s="472"/>
      <c r="BY1111" s="472"/>
    </row>
    <row r="1112" s="211" customFormat="true" ht="15" customHeight="true" x14ac:dyDescent="0.2">
      <c r="BA1112" s="472"/>
      <c r="BB1112" s="238"/>
      <c r="BC1112" s="472"/>
      <c r="BD1112" s="472"/>
      <c r="BE1112" s="472"/>
      <c r="BF1112" s="472"/>
      <c r="BG1112" s="472"/>
      <c r="BH1112" s="472"/>
      <c r="BI1112" s="472"/>
      <c r="BJ1112" s="472"/>
      <c r="BK1112" s="472"/>
      <c r="BL1112" s="472"/>
      <c r="BM1112" s="472"/>
      <c r="BN1112" s="472"/>
      <c r="BO1112" s="472"/>
      <c r="BP1112" s="472"/>
      <c r="BQ1112" s="472"/>
      <c r="BR1112" s="472"/>
      <c r="BS1112" s="472"/>
      <c r="BT1112" s="472"/>
      <c r="BU1112" s="472"/>
      <c r="BV1112" s="472"/>
      <c r="BW1112" s="472"/>
      <c r="BX1112" s="472"/>
      <c r="BY1112" s="472"/>
    </row>
    <row r="1113" s="211" customFormat="true" ht="15" customHeight="true" x14ac:dyDescent="0.2">
      <c r="BA1113" s="472"/>
      <c r="BB1113" s="238"/>
      <c r="BC1113" s="472"/>
      <c r="BD1113" s="472"/>
      <c r="BE1113" s="472"/>
      <c r="BF1113" s="472"/>
      <c r="BG1113" s="472"/>
      <c r="BH1113" s="472"/>
      <c r="BI1113" s="472"/>
      <c r="BJ1113" s="472"/>
      <c r="BK1113" s="472"/>
      <c r="BL1113" s="472"/>
      <c r="BM1113" s="472"/>
      <c r="BN1113" s="472"/>
      <c r="BO1113" s="472"/>
      <c r="BP1113" s="472"/>
      <c r="BQ1113" s="472"/>
      <c r="BR1113" s="472"/>
      <c r="BS1113" s="472"/>
      <c r="BT1113" s="472"/>
      <c r="BU1113" s="472"/>
      <c r="BV1113" s="472"/>
      <c r="BW1113" s="472"/>
      <c r="BX1113" s="472"/>
      <c r="BY1113" s="472"/>
    </row>
    <row r="1114" s="211" customFormat="true" ht="17.1" customHeight="true" x14ac:dyDescent="0.2">
      <c r="A1114" s="691"/>
      <c r="B1114" s="686"/>
      <c r="C1114" s="658"/>
      <c r="D1114" s="658"/>
      <c r="E1114" s="658"/>
      <c r="F1114" s="658"/>
      <c r="G1114" s="658"/>
      <c r="H1114" s="658"/>
      <c r="I1114" s="658"/>
      <c r="J1114" s="658"/>
      <c r="K1114" s="658"/>
      <c r="L1114" s="658"/>
      <c r="M1114" s="658"/>
      <c r="N1114" s="658"/>
      <c r="O1114" s="658"/>
      <c r="P1114" s="658"/>
      <c r="Q1114" s="658"/>
      <c r="R1114" s="658"/>
      <c r="S1114" s="658"/>
      <c r="T1114" s="658"/>
      <c r="U1114" s="658"/>
      <c r="V1114" s="658"/>
      <c r="W1114" s="658"/>
      <c r="X1114" s="658"/>
      <c r="Y1114" s="658"/>
      <c r="Z1114" s="658"/>
      <c r="AA1114" s="658"/>
      <c r="AB1114" s="658"/>
      <c r="AC1114" s="658"/>
      <c r="AD1114" s="658"/>
      <c r="AE1114" s="658"/>
      <c r="AF1114" s="658"/>
      <c r="AG1114" s="658"/>
      <c r="AH1114" s="658"/>
      <c r="AI1114" s="658"/>
      <c r="BA1114" s="472"/>
      <c r="BB1114" s="238"/>
      <c r="BC1114" s="472"/>
      <c r="BD1114" s="472"/>
      <c r="BE1114" s="472"/>
      <c r="BF1114" s="472"/>
      <c r="BG1114" s="472"/>
      <c r="BH1114" s="472"/>
      <c r="BI1114" s="472"/>
      <c r="BJ1114" s="472"/>
      <c r="BK1114" s="472"/>
      <c r="BL1114" s="472"/>
      <c r="BM1114" s="472"/>
      <c r="BN1114" s="472"/>
      <c r="BO1114" s="472"/>
      <c r="BP1114" s="472"/>
      <c r="BQ1114" s="472"/>
      <c r="BR1114" s="472"/>
      <c r="BS1114" s="472"/>
      <c r="BT1114" s="472"/>
      <c r="BU1114" s="472"/>
      <c r="BV1114" s="472"/>
      <c r="BW1114" s="472"/>
      <c r="BX1114" s="472"/>
      <c r="BY1114" s="472"/>
    </row>
    <row r="1115" s="211" customFormat="true" ht="17.1" customHeight="true" x14ac:dyDescent="0.2">
      <c r="A1115" s="691"/>
      <c r="B1115" s="686"/>
      <c r="C1115" s="658"/>
      <c r="D1115" s="658"/>
      <c r="E1115" s="658"/>
      <c r="F1115" s="658"/>
      <c r="G1115" s="658"/>
      <c r="H1115" s="658"/>
      <c r="I1115" s="658"/>
      <c r="J1115" s="658"/>
      <c r="K1115" s="658"/>
      <c r="L1115" s="658"/>
      <c r="M1115" s="658"/>
      <c r="N1115" s="658"/>
      <c r="O1115" s="658"/>
      <c r="P1115" s="658"/>
      <c r="Q1115" s="658"/>
      <c r="R1115" s="658"/>
      <c r="S1115" s="658"/>
      <c r="T1115" s="658"/>
      <c r="U1115" s="658"/>
      <c r="V1115" s="658"/>
      <c r="W1115" s="658"/>
      <c r="X1115" s="658"/>
      <c r="Y1115" s="658"/>
      <c r="Z1115" s="658"/>
      <c r="AA1115" s="658"/>
      <c r="AB1115" s="658"/>
      <c r="AC1115" s="658"/>
      <c r="AD1115" s="658"/>
      <c r="AE1115" s="658"/>
      <c r="AF1115" s="658"/>
      <c r="AG1115" s="658"/>
      <c r="AH1115" s="658"/>
      <c r="AI1115" s="658"/>
      <c r="BA1115" s="472"/>
      <c r="BB1115" s="238"/>
      <c r="BC1115" s="472"/>
      <c r="BD1115" s="472"/>
      <c r="BE1115" s="472"/>
      <c r="BF1115" s="472"/>
      <c r="BG1115" s="472"/>
      <c r="BH1115" s="472"/>
      <c r="BI1115" s="472"/>
      <c r="BJ1115" s="472"/>
      <c r="BK1115" s="472"/>
      <c r="BL1115" s="472"/>
      <c r="BM1115" s="472"/>
      <c r="BN1115" s="472"/>
      <c r="BO1115" s="472"/>
      <c r="BP1115" s="472"/>
      <c r="BQ1115" s="472"/>
      <c r="BR1115" s="472"/>
      <c r="BS1115" s="472"/>
      <c r="BT1115" s="472"/>
      <c r="BU1115" s="472"/>
      <c r="BV1115" s="472"/>
      <c r="BW1115" s="472"/>
      <c r="BX1115" s="472"/>
      <c r="BY1115" s="472"/>
    </row>
    <row r="1116" s="211" customFormat="true" ht="17.1" customHeight="true" x14ac:dyDescent="0.2">
      <c r="A1116" s="691"/>
      <c r="B1116" s="686"/>
      <c r="C1116" s="658"/>
      <c r="D1116" s="658"/>
      <c r="E1116" s="658"/>
      <c r="F1116" s="658"/>
      <c r="G1116" s="658"/>
      <c r="H1116" s="658"/>
      <c r="I1116" s="658"/>
      <c r="J1116" s="658"/>
      <c r="K1116" s="658"/>
      <c r="L1116" s="658"/>
      <c r="M1116" s="658"/>
      <c r="N1116" s="658"/>
      <c r="O1116" s="658"/>
      <c r="P1116" s="658"/>
      <c r="Q1116" s="658"/>
      <c r="R1116" s="658"/>
      <c r="S1116" s="658"/>
      <c r="T1116" s="658"/>
      <c r="U1116" s="658"/>
      <c r="V1116" s="658"/>
      <c r="W1116" s="658"/>
      <c r="X1116" s="658"/>
      <c r="Y1116" s="658"/>
      <c r="Z1116" s="658"/>
      <c r="AA1116" s="658"/>
      <c r="AB1116" s="658"/>
      <c r="AC1116" s="658"/>
      <c r="AD1116" s="658"/>
      <c r="AE1116" s="658"/>
      <c r="AF1116" s="658"/>
      <c r="AG1116" s="658"/>
      <c r="AH1116" s="658"/>
      <c r="AI1116" s="658"/>
      <c r="BA1116" s="472"/>
      <c r="BB1116" s="238"/>
      <c r="BC1116" s="472"/>
      <c r="BD1116" s="472"/>
      <c r="BE1116" s="472"/>
      <c r="BF1116" s="472"/>
      <c r="BG1116" s="472"/>
      <c r="BH1116" s="472"/>
      <c r="BI1116" s="472"/>
      <c r="BJ1116" s="472"/>
      <c r="BK1116" s="472"/>
      <c r="BL1116" s="472"/>
      <c r="BM1116" s="472"/>
      <c r="BN1116" s="472"/>
      <c r="BO1116" s="472"/>
      <c r="BP1116" s="472"/>
      <c r="BQ1116" s="472"/>
      <c r="BR1116" s="472"/>
      <c r="BS1116" s="472"/>
      <c r="BT1116" s="472"/>
      <c r="BU1116" s="472"/>
      <c r="BV1116" s="472"/>
      <c r="BW1116" s="472"/>
      <c r="BX1116" s="472"/>
      <c r="BY1116" s="472"/>
    </row>
    <row r="1117" s="211" customFormat="true" ht="17.1" customHeight="true" x14ac:dyDescent="0.2">
      <c r="A1117" s="692"/>
      <c r="B1117" s="687"/>
      <c r="C1117" s="658"/>
      <c r="D1117" s="658"/>
      <c r="E1117" s="658"/>
      <c r="F1117" s="658"/>
      <c r="G1117" s="658"/>
      <c r="H1117" s="658"/>
      <c r="I1117" s="658"/>
      <c r="J1117" s="658"/>
      <c r="K1117" s="658"/>
      <c r="L1117" s="658"/>
      <c r="M1117" s="658"/>
      <c r="N1117" s="658"/>
      <c r="O1117" s="658"/>
      <c r="P1117" s="658"/>
      <c r="Q1117" s="658"/>
      <c r="R1117" s="658"/>
      <c r="S1117" s="658"/>
      <c r="T1117" s="658"/>
      <c r="U1117" s="658"/>
      <c r="V1117" s="658"/>
      <c r="W1117" s="658"/>
      <c r="X1117" s="658"/>
      <c r="Y1117" s="658"/>
      <c r="Z1117" s="658"/>
      <c r="AA1117" s="658"/>
      <c r="AB1117" s="658"/>
      <c r="AC1117" s="658"/>
      <c r="AD1117" s="658"/>
      <c r="AE1117" s="658"/>
      <c r="AF1117" s="658"/>
      <c r="AG1117" s="658"/>
      <c r="AH1117" s="658"/>
      <c r="AI1117" s="658"/>
      <c r="BA1117" s="472"/>
      <c r="BB1117" s="238"/>
      <c r="BC1117" s="472"/>
      <c r="BD1117" s="472"/>
      <c r="BE1117" s="472"/>
      <c r="BF1117" s="472"/>
      <c r="BG1117" s="472"/>
      <c r="BH1117" s="472"/>
      <c r="BI1117" s="472"/>
      <c r="BJ1117" s="472"/>
      <c r="BK1117" s="472"/>
      <c r="BL1117" s="472"/>
      <c r="BM1117" s="472"/>
      <c r="BN1117" s="472"/>
      <c r="BO1117" s="472"/>
      <c r="BP1117" s="472"/>
      <c r="BQ1117" s="472"/>
      <c r="BR1117" s="472"/>
      <c r="BS1117" s="472"/>
      <c r="BT1117" s="472"/>
      <c r="BU1117" s="472"/>
      <c r="BV1117" s="472"/>
      <c r="BW1117" s="472"/>
      <c r="BX1117" s="472"/>
      <c r="BY1117" s="472"/>
    </row>
    <row r="1118" s="211" customFormat="true" ht="15" customHeight="true" x14ac:dyDescent="0.2">
      <c r="BA1118" s="472"/>
      <c r="BB1118" s="238"/>
      <c r="BC1118" s="472"/>
      <c r="BD1118" s="472"/>
      <c r="BE1118" s="472"/>
      <c r="BF1118" s="472"/>
      <c r="BG1118" s="472"/>
      <c r="BH1118" s="472"/>
      <c r="BI1118" s="472"/>
      <c r="BJ1118" s="472"/>
      <c r="BK1118" s="472"/>
      <c r="BL1118" s="472"/>
      <c r="BM1118" s="472"/>
      <c r="BN1118" s="472"/>
      <c r="BO1118" s="472"/>
      <c r="BP1118" s="472"/>
      <c r="BQ1118" s="472"/>
      <c r="BR1118" s="472"/>
      <c r="BS1118" s="472"/>
      <c r="BT1118" s="472"/>
      <c r="BU1118" s="472"/>
      <c r="BV1118" s="472"/>
      <c r="BW1118" s="472"/>
      <c r="BX1118" s="472"/>
      <c r="BY1118" s="472"/>
    </row>
    <row r="1119" s="211" customFormat="true" ht="15" customHeight="true" x14ac:dyDescent="0.2">
      <c r="BA1119" s="472"/>
      <c r="BB1119" s="238"/>
      <c r="BC1119" s="472"/>
      <c r="BD1119" s="472"/>
      <c r="BE1119" s="472"/>
      <c r="BF1119" s="472"/>
      <c r="BG1119" s="472"/>
      <c r="BH1119" s="472"/>
      <c r="BI1119" s="472"/>
      <c r="BJ1119" s="472"/>
      <c r="BK1119" s="472"/>
      <c r="BL1119" s="472"/>
      <c r="BM1119" s="472"/>
      <c r="BN1119" s="472"/>
      <c r="BO1119" s="472"/>
      <c r="BP1119" s="472"/>
      <c r="BQ1119" s="472"/>
      <c r="BR1119" s="472"/>
      <c r="BS1119" s="472"/>
      <c r="BT1119" s="472"/>
      <c r="BU1119" s="472"/>
      <c r="BV1119" s="472"/>
      <c r="BW1119" s="472"/>
      <c r="BX1119" s="472"/>
      <c r="BY1119" s="472"/>
    </row>
    <row r="1120" s="211" customFormat="true" ht="15" customHeight="true" x14ac:dyDescent="0.2">
      <c r="BA1120" s="472"/>
      <c r="BB1120" s="238"/>
      <c r="BC1120" s="472"/>
      <c r="BD1120" s="472"/>
      <c r="BE1120" s="472"/>
      <c r="BF1120" s="472"/>
      <c r="BG1120" s="472"/>
      <c r="BH1120" s="472"/>
      <c r="BI1120" s="472"/>
      <c r="BJ1120" s="472"/>
      <c r="BK1120" s="472"/>
      <c r="BL1120" s="472"/>
      <c r="BM1120" s="472"/>
      <c r="BN1120" s="472"/>
      <c r="BO1120" s="472"/>
      <c r="BP1120" s="472"/>
      <c r="BQ1120" s="472"/>
      <c r="BR1120" s="472"/>
      <c r="BS1120" s="472"/>
      <c r="BT1120" s="472"/>
      <c r="BU1120" s="472"/>
      <c r="BV1120" s="472"/>
      <c r="BW1120" s="472"/>
      <c r="BX1120" s="472"/>
      <c r="BY1120" s="472"/>
    </row>
    <row r="1121" s="211" customFormat="true" ht="15" customHeight="true" x14ac:dyDescent="0.2">
      <c r="BA1121" s="472"/>
      <c r="BB1121" s="238"/>
      <c r="BC1121" s="472"/>
      <c r="BD1121" s="472"/>
      <c r="BE1121" s="472"/>
      <c r="BF1121" s="472"/>
      <c r="BG1121" s="472"/>
      <c r="BH1121" s="472"/>
      <c r="BI1121" s="472"/>
      <c r="BJ1121" s="472"/>
      <c r="BK1121" s="472"/>
      <c r="BL1121" s="472"/>
      <c r="BM1121" s="472"/>
      <c r="BN1121" s="472"/>
      <c r="BO1121" s="472"/>
      <c r="BP1121" s="472"/>
      <c r="BQ1121" s="472"/>
      <c r="BR1121" s="472"/>
      <c r="BS1121" s="472"/>
      <c r="BT1121" s="472"/>
      <c r="BU1121" s="472"/>
      <c r="BV1121" s="472"/>
      <c r="BW1121" s="472"/>
      <c r="BX1121" s="472"/>
      <c r="BY1121" s="472"/>
    </row>
    <row r="1122" s="211" customFormat="true" ht="15" customHeight="true" x14ac:dyDescent="0.2">
      <c r="BA1122" s="472"/>
      <c r="BB1122" s="238"/>
      <c r="BC1122" s="472"/>
      <c r="BD1122" s="472"/>
      <c r="BE1122" s="472"/>
      <c r="BF1122" s="472"/>
      <c r="BG1122" s="472"/>
      <c r="BH1122" s="472"/>
      <c r="BI1122" s="472"/>
      <c r="BJ1122" s="472"/>
      <c r="BK1122" s="472"/>
      <c r="BL1122" s="472"/>
      <c r="BM1122" s="472"/>
      <c r="BN1122" s="472"/>
      <c r="BO1122" s="472"/>
      <c r="BP1122" s="472"/>
      <c r="BQ1122" s="472"/>
      <c r="BR1122" s="472"/>
      <c r="BS1122" s="472"/>
      <c r="BT1122" s="472"/>
      <c r="BU1122" s="472"/>
      <c r="BV1122" s="472"/>
      <c r="BW1122" s="472"/>
      <c r="BX1122" s="472"/>
      <c r="BY1122" s="472"/>
    </row>
    <row r="1123" s="211" customFormat="true" ht="15" customHeight="true" x14ac:dyDescent="0.2">
      <c r="BA1123" s="472"/>
      <c r="BB1123" s="238"/>
      <c r="BC1123" s="472"/>
      <c r="BD1123" s="472"/>
      <c r="BE1123" s="472"/>
      <c r="BF1123" s="472"/>
      <c r="BG1123" s="472"/>
      <c r="BH1123" s="472"/>
      <c r="BI1123" s="472"/>
      <c r="BJ1123" s="472"/>
      <c r="BK1123" s="472"/>
      <c r="BL1123" s="472"/>
      <c r="BM1123" s="472"/>
      <c r="BN1123" s="472"/>
      <c r="BO1123" s="472"/>
      <c r="BP1123" s="472"/>
      <c r="BQ1123" s="472"/>
      <c r="BR1123" s="472"/>
      <c r="BS1123" s="472"/>
      <c r="BT1123" s="472"/>
      <c r="BU1123" s="472"/>
      <c r="BV1123" s="472"/>
      <c r="BW1123" s="472"/>
      <c r="BX1123" s="472"/>
      <c r="BY1123" s="472"/>
    </row>
    <row r="1124" s="211" customFormat="true" ht="15" customHeight="true" x14ac:dyDescent="0.2">
      <c r="BA1124" s="472"/>
      <c r="BB1124" s="238"/>
      <c r="BC1124" s="472"/>
      <c r="BD1124" s="472"/>
      <c r="BE1124" s="472"/>
      <c r="BF1124" s="472"/>
      <c r="BG1124" s="472"/>
      <c r="BH1124" s="472"/>
      <c r="BI1124" s="472"/>
      <c r="BJ1124" s="472"/>
      <c r="BK1124" s="472"/>
      <c r="BL1124" s="472"/>
      <c r="BM1124" s="472"/>
      <c r="BN1124" s="472"/>
      <c r="BO1124" s="472"/>
      <c r="BP1124" s="472"/>
      <c r="BQ1124" s="472"/>
      <c r="BR1124" s="472"/>
      <c r="BS1124" s="472"/>
      <c r="BT1124" s="472"/>
      <c r="BU1124" s="472"/>
      <c r="BV1124" s="472"/>
      <c r="BW1124" s="472"/>
      <c r="BX1124" s="472"/>
      <c r="BY1124" s="472"/>
    </row>
    <row r="1125" s="211" customFormat="true" ht="15" customHeight="true" x14ac:dyDescent="0.2">
      <c r="BA1125" s="472"/>
      <c r="BB1125" s="238"/>
      <c r="BC1125" s="472"/>
      <c r="BD1125" s="472"/>
      <c r="BE1125" s="472"/>
      <c r="BF1125" s="472"/>
      <c r="BG1125" s="472"/>
      <c r="BH1125" s="472"/>
      <c r="BI1125" s="472"/>
      <c r="BJ1125" s="472"/>
      <c r="BK1125" s="472"/>
      <c r="BL1125" s="472"/>
      <c r="BM1125" s="472"/>
      <c r="BN1125" s="472"/>
      <c r="BO1125" s="472"/>
      <c r="BP1125" s="472"/>
      <c r="BQ1125" s="472"/>
      <c r="BR1125" s="472"/>
      <c r="BS1125" s="472"/>
      <c r="BT1125" s="472"/>
      <c r="BU1125" s="472"/>
      <c r="BV1125" s="472"/>
      <c r="BW1125" s="472"/>
      <c r="BX1125" s="472"/>
      <c r="BY1125" s="472"/>
    </row>
    <row r="1126" s="211" customFormat="true" ht="15" customHeight="true" x14ac:dyDescent="0.2">
      <c r="BA1126" s="472"/>
      <c r="BB1126" s="238"/>
      <c r="BC1126" s="472"/>
      <c r="BD1126" s="472"/>
      <c r="BE1126" s="472"/>
      <c r="BF1126" s="472"/>
      <c r="BG1126" s="472"/>
      <c r="BH1126" s="472"/>
      <c r="BI1126" s="472"/>
      <c r="BJ1126" s="472"/>
      <c r="BK1126" s="472"/>
      <c r="BL1126" s="472"/>
      <c r="BM1126" s="472"/>
      <c r="BN1126" s="472"/>
      <c r="BO1126" s="472"/>
      <c r="BP1126" s="472"/>
      <c r="BQ1126" s="472"/>
      <c r="BR1126" s="472"/>
      <c r="BS1126" s="472"/>
      <c r="BT1126" s="472"/>
      <c r="BU1126" s="472"/>
      <c r="BV1126" s="472"/>
      <c r="BW1126" s="472"/>
      <c r="BX1126" s="472"/>
      <c r="BY1126" s="472"/>
    </row>
    <row r="1127" s="211" customFormat="true" ht="15" customHeight="true" x14ac:dyDescent="0.2">
      <c r="BA1127" s="472"/>
      <c r="BB1127" s="238"/>
      <c r="BC1127" s="472"/>
      <c r="BD1127" s="472"/>
      <c r="BE1127" s="472"/>
      <c r="BF1127" s="472"/>
      <c r="BG1127" s="472"/>
      <c r="BH1127" s="472"/>
      <c r="BI1127" s="472"/>
      <c r="BJ1127" s="472"/>
      <c r="BK1127" s="472"/>
      <c r="BL1127" s="472"/>
      <c r="BM1127" s="472"/>
      <c r="BN1127" s="472"/>
      <c r="BO1127" s="472"/>
      <c r="BP1127" s="472"/>
      <c r="BQ1127" s="472"/>
      <c r="BR1127" s="472"/>
      <c r="BS1127" s="472"/>
      <c r="BT1127" s="472"/>
      <c r="BU1127" s="472"/>
      <c r="BV1127" s="472"/>
      <c r="BW1127" s="472"/>
      <c r="BX1127" s="472"/>
      <c r="BY1127" s="472"/>
    </row>
    <row r="1128" s="211" customFormat="true" ht="15" customHeight="true" x14ac:dyDescent="0.2">
      <c r="BA1128" s="472"/>
      <c r="BB1128" s="238"/>
      <c r="BC1128" s="472"/>
      <c r="BD1128" s="472"/>
      <c r="BE1128" s="472"/>
      <c r="BF1128" s="472"/>
      <c r="BG1128" s="472"/>
      <c r="BH1128" s="472"/>
      <c r="BI1128" s="472"/>
      <c r="BJ1128" s="472"/>
      <c r="BK1128" s="472"/>
      <c r="BL1128" s="472"/>
      <c r="BM1128" s="472"/>
      <c r="BN1128" s="472"/>
      <c r="BO1128" s="472"/>
      <c r="BP1128" s="472"/>
      <c r="BQ1128" s="472"/>
      <c r="BR1128" s="472"/>
      <c r="BS1128" s="472"/>
      <c r="BT1128" s="472"/>
      <c r="BU1128" s="472"/>
      <c r="BV1128" s="472"/>
      <c r="BW1128" s="472"/>
      <c r="BX1128" s="472"/>
      <c r="BY1128" s="472"/>
    </row>
    <row r="1129" s="211" customFormat="true" ht="15" customHeight="true" x14ac:dyDescent="0.2">
      <c r="BA1129" s="472"/>
      <c r="BB1129" s="238"/>
      <c r="BC1129" s="472"/>
      <c r="BD1129" s="472"/>
      <c r="BE1129" s="472"/>
      <c r="BF1129" s="472"/>
      <c r="BG1129" s="472"/>
      <c r="BH1129" s="472"/>
      <c r="BI1129" s="472"/>
      <c r="BJ1129" s="472"/>
      <c r="BK1129" s="472"/>
      <c r="BL1129" s="472"/>
      <c r="BM1129" s="472"/>
      <c r="BN1129" s="472"/>
      <c r="BO1129" s="472"/>
      <c r="BP1129" s="472"/>
      <c r="BQ1129" s="472"/>
      <c r="BR1129" s="472"/>
      <c r="BS1129" s="472"/>
      <c r="BT1129" s="472"/>
      <c r="BU1129" s="472"/>
      <c r="BV1129" s="472"/>
      <c r="BW1129" s="472"/>
      <c r="BX1129" s="472"/>
      <c r="BY1129" s="472"/>
    </row>
    <row r="1130" s="211" customFormat="true" ht="15" customHeight="true" x14ac:dyDescent="0.2">
      <c r="BA1130" s="472"/>
      <c r="BB1130" s="238"/>
      <c r="BC1130" s="472"/>
      <c r="BD1130" s="472"/>
      <c r="BE1130" s="472"/>
      <c r="BF1130" s="472"/>
      <c r="BG1130" s="472"/>
      <c r="BH1130" s="472"/>
      <c r="BI1130" s="472"/>
      <c r="BJ1130" s="472"/>
      <c r="BK1130" s="472"/>
      <c r="BL1130" s="472"/>
      <c r="BM1130" s="472"/>
      <c r="BN1130" s="472"/>
      <c r="BO1130" s="472"/>
      <c r="BP1130" s="472"/>
      <c r="BQ1130" s="472"/>
      <c r="BR1130" s="472"/>
      <c r="BS1130" s="472"/>
      <c r="BT1130" s="472"/>
      <c r="BU1130" s="472"/>
      <c r="BV1130" s="472"/>
      <c r="BW1130" s="472"/>
      <c r="BX1130" s="472"/>
      <c r="BY1130" s="472"/>
    </row>
    <row r="1131" s="211" customFormat="true" ht="15" customHeight="true" x14ac:dyDescent="0.2">
      <c r="BA1131" s="472"/>
      <c r="BB1131" s="238"/>
      <c r="BC1131" s="472"/>
      <c r="BD1131" s="472"/>
      <c r="BE1131" s="472"/>
      <c r="BF1131" s="472"/>
      <c r="BG1131" s="472"/>
      <c r="BH1131" s="472"/>
      <c r="BI1131" s="472"/>
      <c r="BJ1131" s="472"/>
      <c r="BK1131" s="472"/>
      <c r="BL1131" s="472"/>
      <c r="BM1131" s="472"/>
      <c r="BN1131" s="472"/>
      <c r="BO1131" s="472"/>
      <c r="BP1131" s="472"/>
      <c r="BQ1131" s="472"/>
      <c r="BR1131" s="472"/>
      <c r="BS1131" s="472"/>
      <c r="BT1131" s="472"/>
      <c r="BU1131" s="472"/>
      <c r="BV1131" s="472"/>
      <c r="BW1131" s="472"/>
      <c r="BX1131" s="472"/>
      <c r="BY1131" s="472"/>
    </row>
    <row r="1132" s="211" customFormat="true" ht="15" customHeight="true" x14ac:dyDescent="0.2">
      <c r="BA1132" s="472"/>
      <c r="BB1132" s="238"/>
      <c r="BC1132" s="472"/>
      <c r="BD1132" s="472"/>
      <c r="BE1132" s="472"/>
      <c r="BF1132" s="472"/>
      <c r="BG1132" s="472"/>
      <c r="BH1132" s="472"/>
      <c r="BI1132" s="472"/>
      <c r="BJ1132" s="472"/>
      <c r="BK1132" s="472"/>
      <c r="BL1132" s="472"/>
      <c r="BM1132" s="472"/>
      <c r="BN1132" s="472"/>
      <c r="BO1132" s="472"/>
      <c r="BP1132" s="472"/>
      <c r="BQ1132" s="472"/>
      <c r="BR1132" s="472"/>
      <c r="BS1132" s="472"/>
      <c r="BT1132" s="472"/>
      <c r="BU1132" s="472"/>
      <c r="BV1132" s="472"/>
      <c r="BW1132" s="472"/>
      <c r="BX1132" s="472"/>
      <c r="BY1132" s="472"/>
    </row>
    <row r="1133" s="211" customFormat="true" ht="15" customHeight="true" x14ac:dyDescent="0.2">
      <c r="BA1133" s="472"/>
      <c r="BB1133" s="238"/>
      <c r="BC1133" s="472"/>
      <c r="BD1133" s="472"/>
      <c r="BE1133" s="472"/>
      <c r="BF1133" s="472"/>
      <c r="BG1133" s="472"/>
      <c r="BH1133" s="472"/>
      <c r="BI1133" s="472"/>
      <c r="BJ1133" s="472"/>
      <c r="BK1133" s="472"/>
      <c r="BL1133" s="472"/>
      <c r="BM1133" s="472"/>
      <c r="BN1133" s="472"/>
      <c r="BO1133" s="472"/>
      <c r="BP1133" s="472"/>
      <c r="BQ1133" s="472"/>
      <c r="BR1133" s="472"/>
      <c r="BS1133" s="472"/>
      <c r="BT1133" s="472"/>
      <c r="BU1133" s="472"/>
      <c r="BV1133" s="472"/>
      <c r="BW1133" s="472"/>
      <c r="BX1133" s="472"/>
      <c r="BY1133" s="472"/>
    </row>
    <row r="1134" s="211" customFormat="true" ht="15" customHeight="true" x14ac:dyDescent="0.2">
      <c r="BA1134" s="472"/>
      <c r="BB1134" s="238"/>
      <c r="BC1134" s="472"/>
      <c r="BD1134" s="472"/>
      <c r="BE1134" s="472"/>
      <c r="BF1134" s="472"/>
      <c r="BG1134" s="472"/>
      <c r="BH1134" s="472"/>
      <c r="BI1134" s="472"/>
      <c r="BJ1134" s="472"/>
      <c r="BK1134" s="472"/>
      <c r="BL1134" s="472"/>
      <c r="BM1134" s="472"/>
      <c r="BN1134" s="472"/>
      <c r="BO1134" s="472"/>
      <c r="BP1134" s="472"/>
      <c r="BQ1134" s="472"/>
      <c r="BR1134" s="472"/>
      <c r="BS1134" s="472"/>
      <c r="BT1134" s="472"/>
      <c r="BU1134" s="472"/>
      <c r="BV1134" s="472"/>
      <c r="BW1134" s="472"/>
      <c r="BX1134" s="472"/>
      <c r="BY1134" s="472"/>
    </row>
    <row r="1135" s="211" customFormat="true" ht="15" customHeight="true" x14ac:dyDescent="0.2">
      <c r="BA1135" s="472"/>
      <c r="BB1135" s="238"/>
      <c r="BC1135" s="472"/>
      <c r="BD1135" s="472"/>
      <c r="BE1135" s="472"/>
      <c r="BF1135" s="472"/>
      <c r="BG1135" s="472"/>
      <c r="BH1135" s="472"/>
      <c r="BI1135" s="472"/>
      <c r="BJ1135" s="472"/>
      <c r="BK1135" s="472"/>
      <c r="BL1135" s="472"/>
      <c r="BM1135" s="472"/>
      <c r="BN1135" s="472"/>
      <c r="BO1135" s="472"/>
      <c r="BP1135" s="472"/>
      <c r="BQ1135" s="472"/>
      <c r="BR1135" s="472"/>
      <c r="BS1135" s="472"/>
      <c r="BT1135" s="472"/>
      <c r="BU1135" s="472"/>
      <c r="BV1135" s="472"/>
      <c r="BW1135" s="472"/>
      <c r="BX1135" s="472"/>
      <c r="BY1135" s="472"/>
    </row>
    <row r="1136" s="211" customFormat="true" ht="15" customHeight="true" x14ac:dyDescent="0.2">
      <c r="BA1136" s="472"/>
      <c r="BB1136" s="238"/>
      <c r="BC1136" s="472"/>
      <c r="BD1136" s="472"/>
      <c r="BE1136" s="472"/>
      <c r="BF1136" s="472"/>
      <c r="BG1136" s="472"/>
      <c r="BH1136" s="472"/>
      <c r="BI1136" s="472"/>
      <c r="BJ1136" s="472"/>
      <c r="BK1136" s="472"/>
      <c r="BL1136" s="472"/>
      <c r="BM1136" s="472"/>
      <c r="BN1136" s="472"/>
      <c r="BO1136" s="472"/>
      <c r="BP1136" s="472"/>
      <c r="BQ1136" s="472"/>
      <c r="BR1136" s="472"/>
      <c r="BS1136" s="472"/>
      <c r="BT1136" s="472"/>
      <c r="BU1136" s="472"/>
      <c r="BV1136" s="472"/>
      <c r="BW1136" s="472"/>
      <c r="BX1136" s="472"/>
      <c r="BY1136" s="472"/>
    </row>
    <row r="1137" s="211" customFormat="true" ht="15" customHeight="true" x14ac:dyDescent="0.2">
      <c r="BA1137" s="472"/>
      <c r="BB1137" s="238"/>
      <c r="BC1137" s="472"/>
      <c r="BD1137" s="472"/>
      <c r="BE1137" s="472"/>
      <c r="BF1137" s="472"/>
      <c r="BG1137" s="472"/>
      <c r="BH1137" s="472"/>
      <c r="BI1137" s="472"/>
      <c r="BJ1137" s="472"/>
      <c r="BK1137" s="472"/>
      <c r="BL1137" s="472"/>
      <c r="BM1137" s="472"/>
      <c r="BN1137" s="472"/>
      <c r="BO1137" s="472"/>
      <c r="BP1137" s="472"/>
      <c r="BQ1137" s="472"/>
      <c r="BR1137" s="472"/>
      <c r="BS1137" s="472"/>
      <c r="BT1137" s="472"/>
      <c r="BU1137" s="472"/>
      <c r="BV1137" s="472"/>
      <c r="BW1137" s="472"/>
      <c r="BX1137" s="472"/>
      <c r="BY1137" s="472"/>
    </row>
    <row r="1138" s="211" customFormat="true" ht="15" customHeight="true" x14ac:dyDescent="0.2">
      <c r="BA1138" s="472"/>
      <c r="BB1138" s="238"/>
      <c r="BC1138" s="472"/>
      <c r="BD1138" s="472"/>
      <c r="BE1138" s="472"/>
      <c r="BF1138" s="472"/>
      <c r="BG1138" s="472"/>
      <c r="BH1138" s="472"/>
      <c r="BI1138" s="472"/>
      <c r="BJ1138" s="472"/>
      <c r="BK1138" s="472"/>
      <c r="BL1138" s="472"/>
      <c r="BM1138" s="472"/>
      <c r="BN1138" s="472"/>
      <c r="BO1138" s="472"/>
      <c r="BP1138" s="472"/>
      <c r="BQ1138" s="472"/>
      <c r="BR1138" s="472"/>
      <c r="BS1138" s="472"/>
      <c r="BT1138" s="472"/>
      <c r="BU1138" s="472"/>
      <c r="BV1138" s="472"/>
      <c r="BW1138" s="472"/>
      <c r="BX1138" s="472"/>
      <c r="BY1138" s="472"/>
    </row>
    <row r="1139" s="211" customFormat="true" ht="15" customHeight="true" x14ac:dyDescent="0.2">
      <c r="BA1139" s="472"/>
      <c r="BB1139" s="238"/>
      <c r="BC1139" s="472"/>
      <c r="BD1139" s="472"/>
      <c r="BE1139" s="472"/>
      <c r="BF1139" s="472"/>
      <c r="BG1139" s="472"/>
      <c r="BH1139" s="472"/>
      <c r="BI1139" s="472"/>
      <c r="BJ1139" s="472"/>
      <c r="BK1139" s="472"/>
      <c r="BL1139" s="472"/>
      <c r="BM1139" s="472"/>
      <c r="BN1139" s="472"/>
      <c r="BO1139" s="472"/>
      <c r="BP1139" s="472"/>
      <c r="BQ1139" s="472"/>
      <c r="BR1139" s="472"/>
      <c r="BS1139" s="472"/>
      <c r="BT1139" s="472"/>
      <c r="BU1139" s="472"/>
      <c r="BV1139" s="472"/>
      <c r="BW1139" s="472"/>
      <c r="BX1139" s="472"/>
      <c r="BY1139" s="472"/>
    </row>
    <row r="1140" s="211" customFormat="true" ht="15" customHeight="true" x14ac:dyDescent="0.2">
      <c r="BA1140" s="472"/>
      <c r="BB1140" s="238"/>
      <c r="BC1140" s="472"/>
      <c r="BD1140" s="472"/>
      <c r="BE1140" s="472"/>
      <c r="BF1140" s="472"/>
      <c r="BG1140" s="472"/>
      <c r="BH1140" s="472"/>
      <c r="BI1140" s="472"/>
      <c r="BJ1140" s="472"/>
      <c r="BK1140" s="472"/>
      <c r="BL1140" s="472"/>
      <c r="BM1140" s="472"/>
      <c r="BN1140" s="472"/>
      <c r="BO1140" s="472"/>
      <c r="BP1140" s="472"/>
      <c r="BQ1140" s="472"/>
      <c r="BR1140" s="472"/>
      <c r="BS1140" s="472"/>
      <c r="BT1140" s="472"/>
      <c r="BU1140" s="472"/>
      <c r="BV1140" s="472"/>
      <c r="BW1140" s="472"/>
      <c r="BX1140" s="472"/>
      <c r="BY1140" s="472"/>
    </row>
    <row r="1141" s="211" customFormat="true" ht="15" customHeight="true" x14ac:dyDescent="0.2">
      <c r="BA1141" s="472"/>
      <c r="BB1141" s="238"/>
      <c r="BC1141" s="472"/>
      <c r="BD1141" s="472"/>
      <c r="BE1141" s="472"/>
      <c r="BF1141" s="472"/>
      <c r="BG1141" s="472"/>
      <c r="BH1141" s="472"/>
      <c r="BI1141" s="472"/>
      <c r="BJ1141" s="472"/>
      <c r="BK1141" s="472"/>
      <c r="BL1141" s="472"/>
      <c r="BM1141" s="472"/>
      <c r="BN1141" s="472"/>
      <c r="BO1141" s="472"/>
      <c r="BP1141" s="472"/>
      <c r="BQ1141" s="472"/>
      <c r="BR1141" s="472"/>
      <c r="BS1141" s="472"/>
      <c r="BT1141" s="472"/>
      <c r="BU1141" s="472"/>
      <c r="BV1141" s="472"/>
      <c r="BW1141" s="472"/>
      <c r="BX1141" s="472"/>
      <c r="BY1141" s="472"/>
    </row>
    <row r="1142" s="211" customFormat="true" ht="15" customHeight="true" x14ac:dyDescent="0.2">
      <c r="BA1142" s="472"/>
      <c r="BB1142" s="238"/>
      <c r="BC1142" s="472"/>
      <c r="BD1142" s="472"/>
      <c r="BE1142" s="472"/>
      <c r="BF1142" s="472"/>
      <c r="BG1142" s="472"/>
      <c r="BH1142" s="472"/>
      <c r="BI1142" s="472"/>
      <c r="BJ1142" s="472"/>
      <c r="BK1142" s="472"/>
      <c r="BL1142" s="472"/>
      <c r="BM1142" s="472"/>
      <c r="BN1142" s="472"/>
      <c r="BO1142" s="472"/>
      <c r="BP1142" s="472"/>
      <c r="BQ1142" s="472"/>
      <c r="BR1142" s="472"/>
      <c r="BS1142" s="472"/>
      <c r="BT1142" s="472"/>
      <c r="BU1142" s="472"/>
      <c r="BV1142" s="472"/>
      <c r="BW1142" s="472"/>
      <c r="BX1142" s="472"/>
      <c r="BY1142" s="472"/>
    </row>
    <row r="1143" s="211" customFormat="true" ht="15" customHeight="true" x14ac:dyDescent="0.2">
      <c r="BA1143" s="472"/>
      <c r="BB1143" s="238"/>
      <c r="BC1143" s="472"/>
      <c r="BD1143" s="472"/>
      <c r="BE1143" s="472"/>
      <c r="BF1143" s="472"/>
      <c r="BG1143" s="472"/>
      <c r="BH1143" s="472"/>
      <c r="BI1143" s="472"/>
      <c r="BJ1143" s="472"/>
      <c r="BK1143" s="472"/>
      <c r="BL1143" s="472"/>
      <c r="BM1143" s="472"/>
      <c r="BN1143" s="472"/>
      <c r="BO1143" s="472"/>
      <c r="BP1143" s="472"/>
      <c r="BQ1143" s="472"/>
      <c r="BR1143" s="472"/>
      <c r="BS1143" s="472"/>
      <c r="BT1143" s="472"/>
      <c r="BU1143" s="472"/>
      <c r="BV1143" s="472"/>
      <c r="BW1143" s="472"/>
      <c r="BX1143" s="472"/>
      <c r="BY1143" s="472"/>
    </row>
    <row r="1144" s="211" customFormat="true" ht="15" customHeight="true" x14ac:dyDescent="0.2">
      <c r="BA1144" s="472"/>
      <c r="BB1144" s="238"/>
      <c r="BC1144" s="472"/>
      <c r="BD1144" s="472"/>
      <c r="BE1144" s="472"/>
      <c r="BF1144" s="472"/>
      <c r="BG1144" s="472"/>
      <c r="BH1144" s="472"/>
      <c r="BI1144" s="472"/>
      <c r="BJ1144" s="472"/>
      <c r="BK1144" s="472"/>
      <c r="BL1144" s="472"/>
      <c r="BM1144" s="472"/>
      <c r="BN1144" s="472"/>
      <c r="BO1144" s="472"/>
      <c r="BP1144" s="472"/>
      <c r="BQ1144" s="472"/>
      <c r="BR1144" s="472"/>
      <c r="BS1144" s="472"/>
      <c r="BT1144" s="472"/>
      <c r="BU1144" s="472"/>
      <c r="BV1144" s="472"/>
      <c r="BW1144" s="472"/>
      <c r="BX1144" s="472"/>
      <c r="BY1144" s="472"/>
    </row>
    <row r="1145" s="211" customFormat="true" ht="15" customHeight="true" x14ac:dyDescent="0.2">
      <c r="BA1145" s="472"/>
      <c r="BB1145" s="238"/>
      <c r="BC1145" s="472"/>
      <c r="BD1145" s="472"/>
      <c r="BE1145" s="472"/>
      <c r="BF1145" s="472"/>
      <c r="BG1145" s="472"/>
      <c r="BH1145" s="472"/>
      <c r="BI1145" s="472"/>
      <c r="BJ1145" s="472"/>
      <c r="BK1145" s="472"/>
      <c r="BL1145" s="472"/>
      <c r="BM1145" s="472"/>
      <c r="BN1145" s="472"/>
      <c r="BO1145" s="472"/>
      <c r="BP1145" s="472"/>
      <c r="BQ1145" s="472"/>
      <c r="BR1145" s="472"/>
      <c r="BS1145" s="472"/>
      <c r="BT1145" s="472"/>
      <c r="BU1145" s="472"/>
      <c r="BV1145" s="472"/>
      <c r="BW1145" s="472"/>
      <c r="BX1145" s="472"/>
      <c r="BY1145" s="472"/>
    </row>
    <row r="1146" s="211" customFormat="true" ht="15" customHeight="true" x14ac:dyDescent="0.2">
      <c r="BA1146" s="472"/>
      <c r="BB1146" s="238"/>
      <c r="BC1146" s="472"/>
      <c r="BD1146" s="472"/>
      <c r="BE1146" s="472"/>
      <c r="BF1146" s="472"/>
      <c r="BG1146" s="472"/>
      <c r="BH1146" s="472"/>
      <c r="BI1146" s="472"/>
      <c r="BJ1146" s="472"/>
      <c r="BK1146" s="472"/>
      <c r="BL1146" s="472"/>
      <c r="BM1146" s="472"/>
      <c r="BN1146" s="472"/>
      <c r="BO1146" s="472"/>
      <c r="BP1146" s="472"/>
      <c r="BQ1146" s="472"/>
      <c r="BR1146" s="472"/>
      <c r="BS1146" s="472"/>
      <c r="BT1146" s="472"/>
      <c r="BU1146" s="472"/>
      <c r="BV1146" s="472"/>
      <c r="BW1146" s="472"/>
      <c r="BX1146" s="472"/>
      <c r="BY1146" s="472"/>
    </row>
    <row r="1147" s="211" customFormat="true" ht="15" customHeight="true" x14ac:dyDescent="0.2">
      <c r="BA1147" s="472"/>
      <c r="BB1147" s="238"/>
      <c r="BC1147" s="472"/>
      <c r="BD1147" s="472"/>
      <c r="BE1147" s="472"/>
      <c r="BF1147" s="472"/>
      <c r="BG1147" s="472"/>
      <c r="BH1147" s="472"/>
      <c r="BI1147" s="472"/>
      <c r="BJ1147" s="472"/>
      <c r="BK1147" s="472"/>
      <c r="BL1147" s="472"/>
      <c r="BM1147" s="472"/>
      <c r="BN1147" s="472"/>
      <c r="BO1147" s="472"/>
      <c r="BP1147" s="472"/>
      <c r="BQ1147" s="472"/>
      <c r="BR1147" s="472"/>
      <c r="BS1147" s="472"/>
      <c r="BT1147" s="472"/>
      <c r="BU1147" s="472"/>
      <c r="BV1147" s="472"/>
      <c r="BW1147" s="472"/>
      <c r="BX1147" s="472"/>
      <c r="BY1147" s="472"/>
    </row>
    <row r="1148" s="211" customFormat="true" ht="15" customHeight="true" x14ac:dyDescent="0.2">
      <c r="BA1148" s="472"/>
      <c r="BB1148" s="238"/>
      <c r="BC1148" s="472"/>
      <c r="BD1148" s="472"/>
      <c r="BE1148" s="472"/>
      <c r="BF1148" s="472"/>
      <c r="BG1148" s="472"/>
      <c r="BH1148" s="472"/>
      <c r="BI1148" s="472"/>
      <c r="BJ1148" s="472"/>
      <c r="BK1148" s="472"/>
      <c r="BL1148" s="472"/>
      <c r="BM1148" s="472"/>
      <c r="BN1148" s="472"/>
      <c r="BO1148" s="472"/>
      <c r="BP1148" s="472"/>
      <c r="BQ1148" s="472"/>
      <c r="BR1148" s="472"/>
      <c r="BS1148" s="472"/>
      <c r="BT1148" s="472"/>
      <c r="BU1148" s="472"/>
      <c r="BV1148" s="472"/>
      <c r="BW1148" s="472"/>
      <c r="BX1148" s="472"/>
      <c r="BY1148" s="472"/>
    </row>
    <row r="1149" s="211" customFormat="true" ht="15" customHeight="true" x14ac:dyDescent="0.2">
      <c r="BA1149" s="472"/>
      <c r="BB1149" s="238"/>
      <c r="BC1149" s="472"/>
      <c r="BD1149" s="472"/>
      <c r="BE1149" s="472"/>
      <c r="BF1149" s="472"/>
      <c r="BG1149" s="472"/>
      <c r="BH1149" s="472"/>
      <c r="BI1149" s="472"/>
      <c r="BJ1149" s="472"/>
      <c r="BK1149" s="472"/>
      <c r="BL1149" s="472"/>
      <c r="BM1149" s="472"/>
      <c r="BN1149" s="472"/>
      <c r="BO1149" s="472"/>
      <c r="BP1149" s="472"/>
      <c r="BQ1149" s="472"/>
      <c r="BR1149" s="472"/>
      <c r="BS1149" s="472"/>
      <c r="BT1149" s="472"/>
      <c r="BU1149" s="472"/>
      <c r="BV1149" s="472"/>
      <c r="BW1149" s="472"/>
      <c r="BX1149" s="472"/>
      <c r="BY1149" s="472"/>
    </row>
    <row r="1150" s="211" customFormat="true" ht="15" customHeight="true" x14ac:dyDescent="0.2">
      <c r="BA1150" s="472"/>
      <c r="BB1150" s="238"/>
      <c r="BC1150" s="472"/>
      <c r="BD1150" s="472"/>
      <c r="BE1150" s="472"/>
      <c r="BF1150" s="472"/>
      <c r="BG1150" s="472"/>
      <c r="BH1150" s="472"/>
      <c r="BI1150" s="472"/>
      <c r="BJ1150" s="472"/>
      <c r="BK1150" s="472"/>
      <c r="BL1150" s="472"/>
      <c r="BM1150" s="472"/>
      <c r="BN1150" s="472"/>
      <c r="BO1150" s="472"/>
      <c r="BP1150" s="472"/>
      <c r="BQ1150" s="472"/>
      <c r="BR1150" s="472"/>
      <c r="BS1150" s="472"/>
      <c r="BT1150" s="472"/>
      <c r="BU1150" s="472"/>
      <c r="BV1150" s="472"/>
      <c r="BW1150" s="472"/>
      <c r="BX1150" s="472"/>
      <c r="BY1150" s="472"/>
    </row>
    <row r="1151" s="211" customFormat="true" ht="15" customHeight="true" x14ac:dyDescent="0.2">
      <c r="BA1151" s="472"/>
      <c r="BB1151" s="238"/>
      <c r="BC1151" s="472"/>
      <c r="BD1151" s="472"/>
      <c r="BE1151" s="472"/>
      <c r="BF1151" s="472"/>
      <c r="BG1151" s="472"/>
      <c r="BH1151" s="472"/>
      <c r="BI1151" s="472"/>
      <c r="BJ1151" s="472"/>
      <c r="BK1151" s="472"/>
      <c r="BL1151" s="472"/>
      <c r="BM1151" s="472"/>
      <c r="BN1151" s="472"/>
      <c r="BO1151" s="472"/>
      <c r="BP1151" s="472"/>
      <c r="BQ1151" s="472"/>
      <c r="BR1151" s="472"/>
      <c r="BS1151" s="472"/>
      <c r="BT1151" s="472"/>
      <c r="BU1151" s="472"/>
      <c r="BV1151" s="472"/>
      <c r="BW1151" s="472"/>
      <c r="BX1151" s="472"/>
      <c r="BY1151" s="472"/>
    </row>
    <row r="1152" s="211" customFormat="true" ht="15" customHeight="true" x14ac:dyDescent="0.2">
      <c r="BA1152" s="472"/>
      <c r="BB1152" s="238"/>
      <c r="BC1152" s="472"/>
      <c r="BD1152" s="472"/>
      <c r="BE1152" s="472"/>
      <c r="BF1152" s="472"/>
      <c r="BG1152" s="472"/>
      <c r="BH1152" s="472"/>
      <c r="BI1152" s="472"/>
      <c r="BJ1152" s="472"/>
      <c r="BK1152" s="472"/>
      <c r="BL1152" s="472"/>
      <c r="BM1152" s="472"/>
      <c r="BN1152" s="472"/>
      <c r="BO1152" s="472"/>
      <c r="BP1152" s="472"/>
      <c r="BQ1152" s="472"/>
      <c r="BR1152" s="472"/>
      <c r="BS1152" s="472"/>
      <c r="BT1152" s="472"/>
      <c r="BU1152" s="472"/>
      <c r="BV1152" s="472"/>
      <c r="BW1152" s="472"/>
      <c r="BX1152" s="472"/>
      <c r="BY1152" s="472"/>
    </row>
    <row r="1153" s="211" customFormat="true" ht="15" customHeight="true" x14ac:dyDescent="0.2">
      <c r="BA1153" s="472"/>
      <c r="BB1153" s="238"/>
      <c r="BC1153" s="472"/>
      <c r="BD1153" s="472"/>
      <c r="BE1153" s="472"/>
      <c r="BF1153" s="472"/>
      <c r="BG1153" s="472"/>
      <c r="BH1153" s="472"/>
      <c r="BI1153" s="472"/>
      <c r="BJ1153" s="472"/>
      <c r="BK1153" s="472"/>
      <c r="BL1153" s="472"/>
      <c r="BM1153" s="472"/>
      <c r="BN1153" s="472"/>
      <c r="BO1153" s="472"/>
      <c r="BP1153" s="472"/>
      <c r="BQ1153" s="472"/>
      <c r="BR1153" s="472"/>
      <c r="BS1153" s="472"/>
      <c r="BT1153" s="472"/>
      <c r="BU1153" s="472"/>
      <c r="BV1153" s="472"/>
      <c r="BW1153" s="472"/>
      <c r="BX1153" s="472"/>
      <c r="BY1153" s="472"/>
    </row>
    <row r="1154" s="211" customFormat="true" ht="15" customHeight="true" x14ac:dyDescent="0.2">
      <c r="BA1154" s="472"/>
      <c r="BB1154" s="238"/>
      <c r="BC1154" s="472"/>
      <c r="BD1154" s="472"/>
      <c r="BE1154" s="472"/>
      <c r="BF1154" s="472"/>
      <c r="BG1154" s="472"/>
      <c r="BH1154" s="472"/>
      <c r="BI1154" s="472"/>
      <c r="BJ1154" s="472"/>
      <c r="BK1154" s="472"/>
      <c r="BL1154" s="472"/>
      <c r="BM1154" s="472"/>
      <c r="BN1154" s="472"/>
      <c r="BO1154" s="472"/>
      <c r="BP1154" s="472"/>
      <c r="BQ1154" s="472"/>
      <c r="BR1154" s="472"/>
      <c r="BS1154" s="472"/>
      <c r="BT1154" s="472"/>
      <c r="BU1154" s="472"/>
      <c r="BV1154" s="472"/>
      <c r="BW1154" s="472"/>
      <c r="BX1154" s="472"/>
      <c r="BY1154" s="472"/>
    </row>
    <row r="1155" s="211" customFormat="true" ht="15" customHeight="true" x14ac:dyDescent="0.2">
      <c r="BA1155" s="472"/>
      <c r="BB1155" s="238"/>
      <c r="BC1155" s="472"/>
      <c r="BD1155" s="472"/>
      <c r="BE1155" s="472"/>
      <c r="BF1155" s="472"/>
      <c r="BG1155" s="472"/>
      <c r="BH1155" s="472"/>
      <c r="BI1155" s="472"/>
      <c r="BJ1155" s="472"/>
      <c r="BK1155" s="472"/>
      <c r="BL1155" s="472"/>
      <c r="BM1155" s="472"/>
      <c r="BN1155" s="472"/>
      <c r="BO1155" s="472"/>
      <c r="BP1155" s="472"/>
      <c r="BQ1155" s="472"/>
      <c r="BR1155" s="472"/>
      <c r="BS1155" s="472"/>
      <c r="BT1155" s="472"/>
      <c r="BU1155" s="472"/>
      <c r="BV1155" s="472"/>
      <c r="BW1155" s="472"/>
      <c r="BX1155" s="472"/>
      <c r="BY1155" s="472"/>
    </row>
    <row r="1156" s="211" customFormat="true" ht="15" customHeight="true" x14ac:dyDescent="0.2">
      <c r="BA1156" s="472"/>
      <c r="BB1156" s="238"/>
      <c r="BC1156" s="472"/>
      <c r="BD1156" s="472"/>
      <c r="BE1156" s="472"/>
      <c r="BF1156" s="472"/>
      <c r="BG1156" s="472"/>
      <c r="BH1156" s="472"/>
      <c r="BI1156" s="472"/>
      <c r="BJ1156" s="472"/>
      <c r="BK1156" s="472"/>
      <c r="BL1156" s="472"/>
      <c r="BM1156" s="472"/>
      <c r="BN1156" s="472"/>
      <c r="BO1156" s="472"/>
      <c r="BP1156" s="472"/>
      <c r="BQ1156" s="472"/>
      <c r="BR1156" s="472"/>
      <c r="BS1156" s="472"/>
      <c r="BT1156" s="472"/>
      <c r="BU1156" s="472"/>
      <c r="BV1156" s="472"/>
      <c r="BW1156" s="472"/>
      <c r="BX1156" s="472"/>
      <c r="BY1156" s="472"/>
    </row>
    <row r="1157" s="211" customFormat="true" ht="15" customHeight="true" x14ac:dyDescent="0.2">
      <c r="BA1157" s="472"/>
      <c r="BB1157" s="238"/>
      <c r="BC1157" s="472"/>
      <c r="BD1157" s="472"/>
      <c r="BE1157" s="472"/>
      <c r="BF1157" s="472"/>
      <c r="BG1157" s="472"/>
      <c r="BH1157" s="472"/>
      <c r="BI1157" s="472"/>
      <c r="BJ1157" s="472"/>
      <c r="BK1157" s="472"/>
      <c r="BL1157" s="472"/>
      <c r="BM1157" s="472"/>
      <c r="BN1157" s="472"/>
      <c r="BO1157" s="472"/>
      <c r="BP1157" s="472"/>
      <c r="BQ1157" s="472"/>
      <c r="BR1157" s="472"/>
      <c r="BS1157" s="472"/>
      <c r="BT1157" s="472"/>
      <c r="BU1157" s="472"/>
      <c r="BV1157" s="472"/>
      <c r="BW1157" s="472"/>
      <c r="BX1157" s="472"/>
      <c r="BY1157" s="472"/>
    </row>
    <row r="1158" s="211" customFormat="true" ht="15" customHeight="true" x14ac:dyDescent="0.2">
      <c r="BA1158" s="472"/>
      <c r="BB1158" s="238"/>
      <c r="BC1158" s="472"/>
      <c r="BD1158" s="472"/>
      <c r="BE1158" s="472"/>
      <c r="BF1158" s="472"/>
      <c r="BG1158" s="472"/>
      <c r="BH1158" s="472"/>
      <c r="BI1158" s="472"/>
      <c r="BJ1158" s="472"/>
      <c r="BK1158" s="472"/>
      <c r="BL1158" s="472"/>
      <c r="BM1158" s="472"/>
      <c r="BN1158" s="472"/>
      <c r="BO1158" s="472"/>
      <c r="BP1158" s="472"/>
      <c r="BQ1158" s="472"/>
      <c r="BR1158" s="472"/>
      <c r="BS1158" s="472"/>
      <c r="BT1158" s="472"/>
      <c r="BU1158" s="472"/>
      <c r="BV1158" s="472"/>
      <c r="BW1158" s="472"/>
      <c r="BX1158" s="472"/>
      <c r="BY1158" s="472"/>
    </row>
    <row r="1159" s="211" customFormat="true" ht="15" customHeight="true" x14ac:dyDescent="0.2">
      <c r="BA1159" s="472"/>
      <c r="BB1159" s="238"/>
      <c r="BC1159" s="472"/>
      <c r="BD1159" s="472"/>
      <c r="BE1159" s="472"/>
      <c r="BF1159" s="472"/>
      <c r="BG1159" s="472"/>
      <c r="BH1159" s="472"/>
      <c r="BI1159" s="472"/>
      <c r="BJ1159" s="472"/>
      <c r="BK1159" s="472"/>
      <c r="BL1159" s="472"/>
      <c r="BM1159" s="472"/>
      <c r="BN1159" s="472"/>
      <c r="BO1159" s="472"/>
      <c r="BP1159" s="472"/>
      <c r="BQ1159" s="472"/>
      <c r="BR1159" s="472"/>
      <c r="BS1159" s="472"/>
      <c r="BT1159" s="472"/>
      <c r="BU1159" s="472"/>
      <c r="BV1159" s="472"/>
      <c r="BW1159" s="472"/>
      <c r="BX1159" s="472"/>
      <c r="BY1159" s="472"/>
    </row>
    <row r="1160" s="211" customFormat="true" ht="15" customHeight="true" x14ac:dyDescent="0.2">
      <c r="BA1160" s="472"/>
      <c r="BB1160" s="238"/>
      <c r="BC1160" s="472"/>
      <c r="BD1160" s="472"/>
      <c r="BE1160" s="472"/>
      <c r="BF1160" s="472"/>
      <c r="BG1160" s="472"/>
      <c r="BH1160" s="472"/>
      <c r="BI1160" s="472"/>
      <c r="BJ1160" s="472"/>
      <c r="BK1160" s="472"/>
      <c r="BL1160" s="472"/>
      <c r="BM1160" s="472"/>
      <c r="BN1160" s="472"/>
      <c r="BO1160" s="472"/>
      <c r="BP1160" s="472"/>
      <c r="BQ1160" s="472"/>
      <c r="BR1160" s="472"/>
      <c r="BS1160" s="472"/>
      <c r="BT1160" s="472"/>
      <c r="BU1160" s="472"/>
      <c r="BV1160" s="472"/>
      <c r="BW1160" s="472"/>
      <c r="BX1160" s="472"/>
      <c r="BY1160" s="472"/>
    </row>
    <row r="1161" s="211" customFormat="true" ht="15" customHeight="true" x14ac:dyDescent="0.2">
      <c r="BA1161" s="472"/>
      <c r="BB1161" s="238"/>
      <c r="BC1161" s="472"/>
      <c r="BD1161" s="472"/>
      <c r="BE1161" s="472"/>
      <c r="BF1161" s="472"/>
      <c r="BG1161" s="472"/>
      <c r="BH1161" s="472"/>
      <c r="BI1161" s="472"/>
      <c r="BJ1161" s="472"/>
      <c r="BK1161" s="472"/>
      <c r="BL1161" s="472"/>
      <c r="BM1161" s="472"/>
      <c r="BN1161" s="472"/>
      <c r="BO1161" s="472"/>
      <c r="BP1161" s="472"/>
      <c r="BQ1161" s="472"/>
      <c r="BR1161" s="472"/>
      <c r="BS1161" s="472"/>
      <c r="BT1161" s="472"/>
      <c r="BU1161" s="472"/>
      <c r="BV1161" s="472"/>
      <c r="BW1161" s="472"/>
      <c r="BX1161" s="472"/>
      <c r="BY1161" s="472"/>
    </row>
    <row r="1162" s="211" customFormat="true" ht="15" customHeight="true" x14ac:dyDescent="0.2">
      <c r="BA1162" s="472"/>
      <c r="BB1162" s="238"/>
      <c r="BC1162" s="472"/>
      <c r="BD1162" s="472"/>
      <c r="BE1162" s="472"/>
      <c r="BF1162" s="472"/>
      <c r="BG1162" s="472"/>
      <c r="BH1162" s="472"/>
      <c r="BI1162" s="472"/>
      <c r="BJ1162" s="472"/>
      <c r="BK1162" s="472"/>
      <c r="BL1162" s="472"/>
      <c r="BM1162" s="472"/>
      <c r="BN1162" s="472"/>
      <c r="BO1162" s="472"/>
      <c r="BP1162" s="472"/>
      <c r="BQ1162" s="472"/>
      <c r="BR1162" s="472"/>
      <c r="BS1162" s="472"/>
      <c r="BT1162" s="472"/>
      <c r="BU1162" s="472"/>
      <c r="BV1162" s="472"/>
      <c r="BW1162" s="472"/>
      <c r="BX1162" s="472"/>
      <c r="BY1162" s="472"/>
    </row>
    <row r="1163" s="211" customFormat="true" ht="15" customHeight="true" x14ac:dyDescent="0.2">
      <c r="BA1163" s="472"/>
      <c r="BB1163" s="238"/>
      <c r="BC1163" s="472"/>
      <c r="BD1163" s="472"/>
      <c r="BE1163" s="472"/>
      <c r="BF1163" s="472"/>
      <c r="BG1163" s="472"/>
      <c r="BH1163" s="472"/>
      <c r="BI1163" s="472"/>
      <c r="BJ1163" s="472"/>
      <c r="BK1163" s="472"/>
      <c r="BL1163" s="472"/>
      <c r="BM1163" s="472"/>
      <c r="BN1163" s="472"/>
      <c r="BO1163" s="472"/>
      <c r="BP1163" s="472"/>
      <c r="BQ1163" s="472"/>
      <c r="BR1163" s="472"/>
      <c r="BS1163" s="472"/>
      <c r="BT1163" s="472"/>
      <c r="BU1163" s="472"/>
      <c r="BV1163" s="472"/>
      <c r="BW1163" s="472"/>
      <c r="BX1163" s="472"/>
      <c r="BY1163" s="472"/>
    </row>
    <row r="1164" s="211" customFormat="true" ht="15" customHeight="true" x14ac:dyDescent="0.2">
      <c r="BA1164" s="472"/>
      <c r="BB1164" s="238"/>
      <c r="BC1164" s="472"/>
      <c r="BD1164" s="472"/>
      <c r="BE1164" s="472"/>
      <c r="BF1164" s="472"/>
      <c r="BG1164" s="472"/>
      <c r="BH1164" s="472"/>
      <c r="BI1164" s="472"/>
      <c r="BJ1164" s="472"/>
      <c r="BK1164" s="472"/>
      <c r="BL1164" s="472"/>
      <c r="BM1164" s="472"/>
      <c r="BN1164" s="472"/>
      <c r="BO1164" s="472"/>
      <c r="BP1164" s="472"/>
      <c r="BQ1164" s="472"/>
      <c r="BR1164" s="472"/>
      <c r="BS1164" s="472"/>
      <c r="BT1164" s="472"/>
      <c r="BU1164" s="472"/>
      <c r="BV1164" s="472"/>
      <c r="BW1164" s="472"/>
      <c r="BX1164" s="472"/>
      <c r="BY1164" s="472"/>
    </row>
    <row r="1165" s="211" customFormat="true" ht="15" customHeight="true" x14ac:dyDescent="0.2">
      <c r="BA1165" s="472"/>
      <c r="BB1165" s="238"/>
      <c r="BC1165" s="472"/>
      <c r="BD1165" s="472"/>
      <c r="BE1165" s="472"/>
      <c r="BF1165" s="472"/>
      <c r="BG1165" s="472"/>
      <c r="BH1165" s="472"/>
      <c r="BI1165" s="472"/>
      <c r="BJ1165" s="472"/>
      <c r="BK1165" s="472"/>
      <c r="BL1165" s="472"/>
      <c r="BM1165" s="472"/>
      <c r="BN1165" s="472"/>
      <c r="BO1165" s="472"/>
      <c r="BP1165" s="472"/>
      <c r="BQ1165" s="472"/>
      <c r="BR1165" s="472"/>
      <c r="BS1165" s="472"/>
      <c r="BT1165" s="472"/>
      <c r="BU1165" s="472"/>
      <c r="BV1165" s="472"/>
      <c r="BW1165" s="472"/>
      <c r="BX1165" s="472"/>
      <c r="BY1165" s="472"/>
    </row>
    <row r="1166" s="211" customFormat="true" ht="15" customHeight="true" x14ac:dyDescent="0.2">
      <c r="BA1166" s="472"/>
      <c r="BB1166" s="238"/>
      <c r="BC1166" s="472"/>
      <c r="BD1166" s="472"/>
      <c r="BE1166" s="472"/>
      <c r="BF1166" s="472"/>
      <c r="BG1166" s="472"/>
      <c r="BH1166" s="472"/>
      <c r="BI1166" s="472"/>
      <c r="BJ1166" s="472"/>
      <c r="BK1166" s="472"/>
      <c r="BL1166" s="472"/>
      <c r="BM1166" s="472"/>
      <c r="BN1166" s="472"/>
      <c r="BO1166" s="472"/>
      <c r="BP1166" s="472"/>
      <c r="BQ1166" s="472"/>
      <c r="BR1166" s="472"/>
      <c r="BS1166" s="472"/>
      <c r="BT1166" s="472"/>
      <c r="BU1166" s="472"/>
      <c r="BV1166" s="472"/>
      <c r="BW1166" s="472"/>
      <c r="BX1166" s="472"/>
      <c r="BY1166" s="472"/>
    </row>
    <row r="1167" s="211" customFormat="true" ht="15" customHeight="true" x14ac:dyDescent="0.2">
      <c r="BA1167" s="472"/>
      <c r="BB1167" s="238"/>
      <c r="BC1167" s="472"/>
      <c r="BD1167" s="472"/>
      <c r="BE1167" s="472"/>
      <c r="BF1167" s="472"/>
      <c r="BG1167" s="472"/>
      <c r="BH1167" s="472"/>
      <c r="BI1167" s="472"/>
      <c r="BJ1167" s="472"/>
      <c r="BK1167" s="472"/>
      <c r="BL1167" s="472"/>
      <c r="BM1167" s="472"/>
      <c r="BN1167" s="472"/>
      <c r="BO1167" s="472"/>
      <c r="BP1167" s="472"/>
      <c r="BQ1167" s="472"/>
      <c r="BR1167" s="472"/>
      <c r="BS1167" s="472"/>
      <c r="BT1167" s="472"/>
      <c r="BU1167" s="472"/>
      <c r="BV1167" s="472"/>
      <c r="BW1167" s="472"/>
      <c r="BX1167" s="472"/>
      <c r="BY1167" s="472"/>
    </row>
    <row r="1168" s="211" customFormat="true" ht="15" customHeight="true" x14ac:dyDescent="0.2">
      <c r="BA1168" s="472"/>
      <c r="BB1168" s="238"/>
      <c r="BC1168" s="472"/>
      <c r="BD1168" s="472"/>
      <c r="BE1168" s="472"/>
      <c r="BF1168" s="472"/>
      <c r="BG1168" s="472"/>
      <c r="BH1168" s="472"/>
      <c r="BI1168" s="472"/>
      <c r="BJ1168" s="472"/>
      <c r="BK1168" s="472"/>
      <c r="BL1168" s="472"/>
      <c r="BM1168" s="472"/>
      <c r="BN1168" s="472"/>
      <c r="BO1168" s="472"/>
      <c r="BP1168" s="472"/>
      <c r="BQ1168" s="472"/>
      <c r="BR1168" s="472"/>
      <c r="BS1168" s="472"/>
      <c r="BT1168" s="472"/>
      <c r="BU1168" s="472"/>
      <c r="BV1168" s="472"/>
      <c r="BW1168" s="472"/>
      <c r="BX1168" s="472"/>
      <c r="BY1168" s="472"/>
    </row>
    <row r="1169" s="211" customFormat="true" ht="15" customHeight="true" x14ac:dyDescent="0.2">
      <c r="BA1169" s="472"/>
      <c r="BB1169" s="238"/>
      <c r="BC1169" s="472"/>
      <c r="BD1169" s="472"/>
      <c r="BE1169" s="472"/>
      <c r="BF1169" s="472"/>
      <c r="BG1169" s="472"/>
      <c r="BH1169" s="472"/>
      <c r="BI1169" s="472"/>
      <c r="BJ1169" s="472"/>
      <c r="BK1169" s="472"/>
      <c r="BL1169" s="472"/>
      <c r="BM1169" s="472"/>
      <c r="BN1169" s="472"/>
      <c r="BO1169" s="472"/>
      <c r="BP1169" s="472"/>
      <c r="BQ1169" s="472"/>
      <c r="BR1169" s="472"/>
      <c r="BS1169" s="472"/>
      <c r="BT1169" s="472"/>
      <c r="BU1169" s="472"/>
      <c r="BV1169" s="472"/>
      <c r="BW1169" s="472"/>
      <c r="BX1169" s="472"/>
      <c r="BY1169" s="472"/>
    </row>
    <row r="1170" s="211" customFormat="true" ht="15" customHeight="true" x14ac:dyDescent="0.2">
      <c r="A1170" s="312"/>
      <c r="B1170" s="660"/>
      <c r="C1170" s="661"/>
      <c r="D1170" s="661"/>
      <c r="E1170" s="661"/>
      <c r="F1170" s="661"/>
      <c r="G1170" s="661"/>
      <c r="H1170" s="661"/>
      <c r="I1170" s="661"/>
      <c r="J1170" s="661"/>
      <c r="K1170" s="661"/>
      <c r="L1170" s="661"/>
      <c r="M1170" s="661"/>
      <c r="N1170" s="661"/>
      <c r="O1170" s="661"/>
      <c r="P1170" s="661"/>
      <c r="Q1170" s="661"/>
      <c r="R1170" s="661"/>
      <c r="S1170" s="661"/>
      <c r="T1170" s="661"/>
      <c r="U1170" s="661"/>
      <c r="V1170" s="661"/>
      <c r="W1170" s="661"/>
      <c r="X1170" s="661"/>
      <c r="Y1170" s="661"/>
      <c r="Z1170" s="661"/>
      <c r="AA1170" s="661"/>
      <c r="AB1170" s="661"/>
      <c r="BA1170" s="472"/>
      <c r="BB1170" s="238"/>
      <c r="BC1170" s="472"/>
      <c r="BD1170" s="472"/>
      <c r="BE1170" s="472"/>
      <c r="BF1170" s="472"/>
      <c r="BG1170" s="472"/>
      <c r="BH1170" s="472"/>
      <c r="BI1170" s="472"/>
      <c r="BJ1170" s="472"/>
      <c r="BK1170" s="472"/>
      <c r="BL1170" s="472"/>
      <c r="BM1170" s="472"/>
      <c r="BN1170" s="472"/>
      <c r="BO1170" s="472"/>
      <c r="BP1170" s="472"/>
      <c r="BQ1170" s="472"/>
      <c r="BR1170" s="472"/>
      <c r="BS1170" s="472"/>
      <c r="BT1170" s="472"/>
      <c r="BU1170" s="472"/>
      <c r="BV1170" s="472"/>
      <c r="BW1170" s="472"/>
      <c r="BX1170" s="472"/>
      <c r="BY1170" s="472"/>
    </row>
    <row r="1171" s="211" customFormat="true" ht="15" customHeight="true" x14ac:dyDescent="0.2">
      <c r="A1171" s="312"/>
      <c r="B1171" s="660"/>
      <c r="C1171" s="661"/>
      <c r="D1171" s="661"/>
      <c r="E1171" s="661"/>
      <c r="F1171" s="661"/>
      <c r="G1171" s="661"/>
      <c r="H1171" s="661"/>
      <c r="I1171" s="661"/>
      <c r="J1171" s="661"/>
      <c r="K1171" s="661"/>
      <c r="L1171" s="661"/>
      <c r="M1171" s="661"/>
      <c r="N1171" s="661"/>
      <c r="O1171" s="661"/>
      <c r="P1171" s="661"/>
      <c r="Q1171" s="661"/>
      <c r="R1171" s="661"/>
      <c r="S1171" s="661"/>
      <c r="T1171" s="661"/>
      <c r="U1171" s="661"/>
      <c r="V1171" s="661"/>
      <c r="W1171" s="661"/>
      <c r="X1171" s="661"/>
      <c r="Y1171" s="661"/>
      <c r="Z1171" s="661"/>
      <c r="AA1171" s="661"/>
      <c r="AB1171" s="661"/>
      <c r="BA1171" s="472"/>
      <c r="BB1171" s="238"/>
      <c r="BC1171" s="472"/>
      <c r="BD1171" s="472"/>
      <c r="BE1171" s="472"/>
      <c r="BF1171" s="472"/>
      <c r="BG1171" s="472"/>
      <c r="BH1171" s="472"/>
      <c r="BI1171" s="472"/>
      <c r="BJ1171" s="472"/>
      <c r="BK1171" s="472"/>
      <c r="BL1171" s="472"/>
      <c r="BM1171" s="472"/>
      <c r="BN1171" s="472"/>
      <c r="BO1171" s="472"/>
      <c r="BP1171" s="472"/>
      <c r="BQ1171" s="472"/>
      <c r="BR1171" s="472"/>
      <c r="BS1171" s="472"/>
      <c r="BT1171" s="472"/>
      <c r="BU1171" s="472"/>
      <c r="BV1171" s="472"/>
      <c r="BW1171" s="472"/>
      <c r="BX1171" s="472"/>
      <c r="BY1171" s="472"/>
    </row>
    <row r="1172" s="211" customFormat="true" ht="15" customHeight="true" x14ac:dyDescent="0.2">
      <c r="A1172" s="312"/>
      <c r="B1172" s="660"/>
      <c r="C1172" s="661"/>
      <c r="D1172" s="661"/>
      <c r="E1172" s="661"/>
      <c r="F1172" s="661"/>
      <c r="G1172" s="661"/>
      <c r="H1172" s="661"/>
      <c r="I1172" s="661"/>
      <c r="J1172" s="661"/>
      <c r="K1172" s="661"/>
      <c r="L1172" s="661"/>
      <c r="M1172" s="661"/>
      <c r="N1172" s="661"/>
      <c r="O1172" s="661"/>
      <c r="P1172" s="661"/>
      <c r="Q1172" s="661"/>
      <c r="R1172" s="661"/>
      <c r="S1172" s="661"/>
      <c r="T1172" s="661"/>
      <c r="U1172" s="661"/>
      <c r="V1172" s="661"/>
      <c r="W1172" s="661"/>
      <c r="X1172" s="661"/>
      <c r="Y1172" s="661"/>
      <c r="Z1172" s="661"/>
      <c r="AA1172" s="661"/>
      <c r="AB1172" s="661"/>
      <c r="BA1172" s="472"/>
      <c r="BB1172" s="238"/>
      <c r="BC1172" s="472"/>
      <c r="BD1172" s="472"/>
      <c r="BE1172" s="472"/>
      <c r="BF1172" s="472"/>
      <c r="BG1172" s="472"/>
      <c r="BH1172" s="472"/>
      <c r="BI1172" s="472"/>
      <c r="BJ1172" s="472"/>
      <c r="BK1172" s="472"/>
      <c r="BL1172" s="472"/>
      <c r="BM1172" s="472"/>
      <c r="BN1172" s="472"/>
      <c r="BO1172" s="472"/>
      <c r="BP1172" s="472"/>
      <c r="BQ1172" s="472"/>
      <c r="BR1172" s="472"/>
      <c r="BS1172" s="472"/>
      <c r="BT1172" s="472"/>
      <c r="BU1172" s="472"/>
      <c r="BV1172" s="472"/>
      <c r="BW1172" s="472"/>
      <c r="BX1172" s="472"/>
      <c r="BY1172" s="472"/>
    </row>
    <row r="1173" s="211" customFormat="true" ht="15" customHeight="true" x14ac:dyDescent="0.2">
      <c r="A1173" s="312"/>
      <c r="B1173" s="660"/>
      <c r="C1173" s="661"/>
      <c r="D1173" s="661"/>
      <c r="E1173" s="661"/>
      <c r="F1173" s="661"/>
      <c r="G1173" s="661"/>
      <c r="H1173" s="661"/>
      <c r="I1173" s="661"/>
      <c r="J1173" s="661"/>
      <c r="K1173" s="661"/>
      <c r="L1173" s="661"/>
      <c r="M1173" s="661"/>
      <c r="N1173" s="661"/>
      <c r="O1173" s="661"/>
      <c r="P1173" s="661"/>
      <c r="Q1173" s="661"/>
      <c r="R1173" s="661"/>
      <c r="S1173" s="661"/>
      <c r="T1173" s="661"/>
      <c r="U1173" s="661"/>
      <c r="V1173" s="661"/>
      <c r="W1173" s="661"/>
      <c r="X1173" s="661"/>
      <c r="Y1173" s="661"/>
      <c r="Z1173" s="661"/>
      <c r="AA1173" s="661"/>
      <c r="AB1173" s="661"/>
      <c r="BA1173" s="472"/>
      <c r="BB1173" s="238"/>
      <c r="BC1173" s="472"/>
      <c r="BD1173" s="472"/>
      <c r="BE1173" s="472"/>
      <c r="BF1173" s="472"/>
      <c r="BG1173" s="472"/>
      <c r="BH1173" s="472"/>
      <c r="BI1173" s="472"/>
      <c r="BJ1173" s="472"/>
      <c r="BK1173" s="472"/>
      <c r="BL1173" s="472"/>
      <c r="BM1173" s="472"/>
      <c r="BN1173" s="472"/>
      <c r="BO1173" s="472"/>
      <c r="BP1173" s="472"/>
      <c r="BQ1173" s="472"/>
      <c r="BR1173" s="472"/>
      <c r="BS1173" s="472"/>
      <c r="BT1173" s="472"/>
      <c r="BU1173" s="472"/>
      <c r="BV1173" s="472"/>
      <c r="BW1173" s="472"/>
      <c r="BX1173" s="472"/>
      <c r="BY1173" s="472"/>
    </row>
    <row r="1174" s="211" customFormat="true" ht="15" customHeight="true" x14ac:dyDescent="0.2">
      <c r="A1174" s="312"/>
      <c r="B1174" s="660"/>
      <c r="C1174" s="661"/>
      <c r="D1174" s="661"/>
      <c r="E1174" s="661"/>
      <c r="F1174" s="661"/>
      <c r="G1174" s="661"/>
      <c r="H1174" s="661"/>
      <c r="I1174" s="661"/>
      <c r="J1174" s="661"/>
      <c r="K1174" s="661"/>
      <c r="L1174" s="661"/>
      <c r="M1174" s="661"/>
      <c r="N1174" s="661"/>
      <c r="O1174" s="661"/>
      <c r="P1174" s="661"/>
      <c r="Q1174" s="661"/>
      <c r="R1174" s="661"/>
      <c r="S1174" s="661"/>
      <c r="T1174" s="661"/>
      <c r="U1174" s="661"/>
      <c r="V1174" s="661"/>
      <c r="W1174" s="661"/>
      <c r="X1174" s="661"/>
      <c r="Y1174" s="661"/>
      <c r="Z1174" s="661"/>
      <c r="AA1174" s="661"/>
      <c r="AB1174" s="661"/>
      <c r="BA1174" s="472"/>
      <c r="BB1174" s="238"/>
      <c r="BC1174" s="472"/>
      <c r="BD1174" s="472"/>
      <c r="BE1174" s="472"/>
      <c r="BF1174" s="472"/>
      <c r="BG1174" s="472"/>
      <c r="BH1174" s="472"/>
      <c r="BI1174" s="472"/>
      <c r="BJ1174" s="472"/>
      <c r="BK1174" s="472"/>
      <c r="BL1174" s="472"/>
      <c r="BM1174" s="472"/>
      <c r="BN1174" s="472"/>
      <c r="BO1174" s="472"/>
      <c r="BP1174" s="472"/>
      <c r="BQ1174" s="472"/>
      <c r="BR1174" s="472"/>
      <c r="BS1174" s="472"/>
      <c r="BT1174" s="472"/>
      <c r="BU1174" s="472"/>
      <c r="BV1174" s="472"/>
      <c r="BW1174" s="472"/>
      <c r="BX1174" s="472"/>
      <c r="BY1174" s="472"/>
    </row>
    <row r="1175" s="211" customFormat="true" ht="15" customHeight="true" x14ac:dyDescent="0.2">
      <c r="A1175" s="312"/>
      <c r="B1175" s="660"/>
      <c r="C1175" s="661"/>
      <c r="D1175" s="661"/>
      <c r="E1175" s="661"/>
      <c r="F1175" s="661"/>
      <c r="G1175" s="661"/>
      <c r="H1175" s="661"/>
      <c r="I1175" s="661"/>
      <c r="J1175" s="661"/>
      <c r="K1175" s="661"/>
      <c r="L1175" s="661"/>
      <c r="M1175" s="661"/>
      <c r="N1175" s="661"/>
      <c r="O1175" s="661"/>
      <c r="P1175" s="661"/>
      <c r="Q1175" s="661"/>
      <c r="R1175" s="661"/>
      <c r="S1175" s="661"/>
      <c r="T1175" s="661"/>
      <c r="U1175" s="661"/>
      <c r="V1175" s="661"/>
      <c r="W1175" s="661"/>
      <c r="X1175" s="661"/>
      <c r="Y1175" s="661"/>
      <c r="Z1175" s="661"/>
      <c r="AA1175" s="661"/>
      <c r="AB1175" s="661"/>
      <c r="BA1175" s="472"/>
      <c r="BB1175" s="238"/>
      <c r="BC1175" s="472"/>
      <c r="BD1175" s="472"/>
      <c r="BE1175" s="472"/>
      <c r="BF1175" s="472"/>
      <c r="BG1175" s="472"/>
      <c r="BH1175" s="472"/>
      <c r="BI1175" s="472"/>
      <c r="BJ1175" s="472"/>
      <c r="BK1175" s="472"/>
      <c r="BL1175" s="472"/>
      <c r="BM1175" s="472"/>
      <c r="BN1175" s="472"/>
      <c r="BO1175" s="472"/>
      <c r="BP1175" s="472"/>
      <c r="BQ1175" s="472"/>
      <c r="BR1175" s="472"/>
      <c r="BS1175" s="472"/>
      <c r="BT1175" s="472"/>
      <c r="BU1175" s="472"/>
      <c r="BV1175" s="472"/>
      <c r="BW1175" s="472"/>
      <c r="BX1175" s="472"/>
      <c r="BY1175" s="472"/>
    </row>
    <row r="1176" s="211" customFormat="true" ht="15" customHeight="true" x14ac:dyDescent="0.2">
      <c r="A1176" s="662"/>
      <c r="B1176" s="312"/>
      <c r="C1176" s="663"/>
      <c r="D1176" s="664"/>
      <c r="E1176" s="664"/>
      <c r="F1176" s="664"/>
      <c r="G1176" s="664"/>
      <c r="H1176" s="663"/>
      <c r="I1176" s="664"/>
      <c r="J1176" s="664"/>
      <c r="K1176" s="664"/>
      <c r="L1176" s="664"/>
      <c r="M1176" s="663"/>
      <c r="N1176" s="664"/>
      <c r="O1176" s="664"/>
      <c r="P1176" s="664"/>
      <c r="Q1176" s="664"/>
      <c r="R1176" s="663"/>
      <c r="S1176" s="664"/>
      <c r="T1176" s="664"/>
      <c r="U1176" s="664"/>
      <c r="BA1176" s="472"/>
      <c r="BB1176" s="238"/>
      <c r="BC1176" s="472"/>
      <c r="BD1176" s="472"/>
      <c r="BE1176" s="472"/>
      <c r="BF1176" s="472"/>
      <c r="BG1176" s="472"/>
      <c r="BH1176" s="472"/>
      <c r="BI1176" s="472"/>
      <c r="BJ1176" s="472"/>
      <c r="BK1176" s="472"/>
      <c r="BL1176" s="472"/>
      <c r="BM1176" s="472"/>
      <c r="BN1176" s="472"/>
      <c r="BO1176" s="472"/>
      <c r="BP1176" s="472"/>
      <c r="BQ1176" s="472"/>
      <c r="BR1176" s="472"/>
      <c r="BS1176" s="472"/>
      <c r="BT1176" s="472"/>
      <c r="BU1176" s="472"/>
      <c r="BV1176" s="472"/>
      <c r="BW1176" s="472"/>
      <c r="BX1176" s="472"/>
      <c r="BY1176" s="472"/>
    </row>
    <row r="1177" s="211" customFormat="true" ht="15" customHeight="true" x14ac:dyDescent="0.2">
      <c r="A1177" s="664"/>
      <c r="B1177" s="664"/>
      <c r="C1177" s="663"/>
      <c r="D1177" s="663"/>
      <c r="E1177" s="663"/>
      <c r="F1177" s="663"/>
      <c r="G1177" s="663"/>
      <c r="H1177" s="663"/>
      <c r="I1177" s="663"/>
      <c r="J1177" s="663"/>
      <c r="K1177" s="663"/>
      <c r="L1177" s="663"/>
      <c r="M1177" s="663"/>
      <c r="N1177" s="663"/>
      <c r="O1177" s="663"/>
      <c r="P1177" s="663"/>
      <c r="Q1177" s="663"/>
      <c r="R1177" s="663"/>
      <c r="S1177" s="663"/>
      <c r="T1177" s="663"/>
      <c r="U1177" s="663"/>
      <c r="BA1177" s="472"/>
      <c r="BB1177" s="238"/>
      <c r="BC1177" s="472"/>
      <c r="BD1177" s="472"/>
      <c r="BE1177" s="472"/>
      <c r="BF1177" s="472"/>
      <c r="BG1177" s="472"/>
      <c r="BH1177" s="472"/>
      <c r="BI1177" s="472"/>
      <c r="BJ1177" s="472"/>
      <c r="BK1177" s="472"/>
      <c r="BL1177" s="472"/>
      <c r="BM1177" s="472"/>
      <c r="BN1177" s="472"/>
      <c r="BO1177" s="472"/>
      <c r="BP1177" s="472"/>
      <c r="BQ1177" s="472"/>
      <c r="BR1177" s="472"/>
      <c r="BS1177" s="472"/>
      <c r="BT1177" s="472"/>
      <c r="BU1177" s="472"/>
      <c r="BV1177" s="472"/>
      <c r="BW1177" s="472"/>
      <c r="BX1177" s="472"/>
      <c r="BY1177" s="472"/>
    </row>
    <row r="1178" s="211" customFormat="true" ht="15" customHeight="true" x14ac:dyDescent="0.2">
      <c r="BA1178" s="472"/>
      <c r="BB1178" s="238"/>
      <c r="BC1178" s="472"/>
      <c r="BD1178" s="472"/>
      <c r="BE1178" s="472"/>
      <c r="BF1178" s="472"/>
      <c r="BG1178" s="472"/>
      <c r="BH1178" s="472"/>
      <c r="BI1178" s="472"/>
      <c r="BJ1178" s="472"/>
      <c r="BK1178" s="472"/>
      <c r="BL1178" s="472"/>
      <c r="BM1178" s="472"/>
      <c r="BN1178" s="472"/>
      <c r="BO1178" s="472"/>
      <c r="BP1178" s="472"/>
      <c r="BQ1178" s="472"/>
      <c r="BR1178" s="472"/>
      <c r="BS1178" s="472"/>
      <c r="BT1178" s="472"/>
      <c r="BU1178" s="472"/>
      <c r="BV1178" s="472"/>
      <c r="BW1178" s="472"/>
      <c r="BX1178" s="472"/>
      <c r="BY1178" s="472"/>
    </row>
    <row r="1179" s="211" customFormat="true" ht="15" customHeight="true" x14ac:dyDescent="0.2">
      <c r="BA1179" s="472"/>
      <c r="BB1179" s="238"/>
      <c r="BC1179" s="472"/>
      <c r="BD1179" s="472"/>
      <c r="BE1179" s="472"/>
      <c r="BF1179" s="472"/>
      <c r="BG1179" s="472"/>
      <c r="BH1179" s="472"/>
      <c r="BI1179" s="472"/>
      <c r="BJ1179" s="472"/>
      <c r="BK1179" s="472"/>
      <c r="BL1179" s="472"/>
      <c r="BM1179" s="472"/>
      <c r="BN1179" s="472"/>
      <c r="BO1179" s="472"/>
      <c r="BP1179" s="472"/>
      <c r="BQ1179" s="472"/>
      <c r="BR1179" s="472"/>
      <c r="BS1179" s="472"/>
      <c r="BT1179" s="472"/>
      <c r="BU1179" s="472"/>
      <c r="BV1179" s="472"/>
      <c r="BW1179" s="472"/>
      <c r="BX1179" s="472"/>
      <c r="BY1179" s="472"/>
    </row>
    <row r="1180" s="211" customFormat="true" ht="15" customHeight="true" x14ac:dyDescent="0.2">
      <c r="BA1180" s="472"/>
      <c r="BB1180" s="238"/>
      <c r="BC1180" s="472"/>
      <c r="BD1180" s="472"/>
      <c r="BE1180" s="472"/>
      <c r="BF1180" s="472"/>
      <c r="BG1180" s="472"/>
      <c r="BH1180" s="472"/>
      <c r="BI1180" s="472"/>
      <c r="BJ1180" s="472"/>
      <c r="BK1180" s="472"/>
      <c r="BL1180" s="472"/>
      <c r="BM1180" s="472"/>
      <c r="BN1180" s="472"/>
      <c r="BO1180" s="472"/>
      <c r="BP1180" s="472"/>
      <c r="BQ1180" s="472"/>
      <c r="BR1180" s="472"/>
      <c r="BS1180" s="472"/>
      <c r="BT1180" s="472"/>
      <c r="BU1180" s="472"/>
      <c r="BV1180" s="472"/>
      <c r="BW1180" s="472"/>
      <c r="BX1180" s="472"/>
      <c r="BY1180" s="472"/>
    </row>
    <row r="1181" s="211" customFormat="true" ht="15" customHeight="true" x14ac:dyDescent="0.2">
      <c r="BA1181" s="472"/>
      <c r="BB1181" s="238"/>
      <c r="BC1181" s="472"/>
      <c r="BD1181" s="472"/>
      <c r="BE1181" s="472"/>
      <c r="BF1181" s="472"/>
      <c r="BG1181" s="472"/>
      <c r="BH1181" s="472"/>
      <c r="BI1181" s="472"/>
      <c r="BJ1181" s="472"/>
      <c r="BK1181" s="472"/>
      <c r="BL1181" s="472"/>
      <c r="BM1181" s="472"/>
      <c r="BN1181" s="472"/>
      <c r="BO1181" s="472"/>
      <c r="BP1181" s="472"/>
      <c r="BQ1181" s="472"/>
      <c r="BR1181" s="472"/>
      <c r="BS1181" s="472"/>
      <c r="BT1181" s="472"/>
      <c r="BU1181" s="472"/>
      <c r="BV1181" s="472"/>
      <c r="BW1181" s="472"/>
      <c r="BX1181" s="472"/>
      <c r="BY1181" s="472"/>
    </row>
    <row r="1182" s="211" customFormat="true" ht="15" customHeight="true" x14ac:dyDescent="0.2">
      <c r="BA1182" s="472"/>
      <c r="BB1182" s="238"/>
      <c r="BC1182" s="472"/>
      <c r="BD1182" s="472"/>
      <c r="BE1182" s="472"/>
      <c r="BF1182" s="472"/>
      <c r="BG1182" s="472"/>
      <c r="BH1182" s="472"/>
      <c r="BI1182" s="472"/>
      <c r="BJ1182" s="472"/>
      <c r="BK1182" s="472"/>
      <c r="BL1182" s="472"/>
      <c r="BM1182" s="472"/>
      <c r="BN1182" s="472"/>
      <c r="BO1182" s="472"/>
      <c r="BP1182" s="472"/>
      <c r="BQ1182" s="472"/>
      <c r="BR1182" s="472"/>
      <c r="BS1182" s="472"/>
      <c r="BT1182" s="472"/>
      <c r="BU1182" s="472"/>
      <c r="BV1182" s="472"/>
      <c r="BW1182" s="472"/>
      <c r="BX1182" s="472"/>
      <c r="BY1182" s="472"/>
    </row>
    <row r="1183" s="211" customFormat="true" ht="15" customHeight="true" x14ac:dyDescent="0.2">
      <c r="BA1183" s="472"/>
      <c r="BB1183" s="238"/>
      <c r="BC1183" s="472"/>
      <c r="BD1183" s="472"/>
      <c r="BE1183" s="472"/>
      <c r="BF1183" s="472"/>
      <c r="BG1183" s="472"/>
      <c r="BH1183" s="472"/>
      <c r="BI1183" s="472"/>
      <c r="BJ1183" s="472"/>
      <c r="BK1183" s="472"/>
      <c r="BL1183" s="472"/>
      <c r="BM1183" s="472"/>
      <c r="BN1183" s="472"/>
      <c r="BO1183" s="472"/>
      <c r="BP1183" s="472"/>
      <c r="BQ1183" s="472"/>
      <c r="BR1183" s="472"/>
      <c r="BS1183" s="472"/>
      <c r="BT1183" s="472"/>
      <c r="BU1183" s="472"/>
      <c r="BV1183" s="472"/>
      <c r="BW1183" s="472"/>
      <c r="BX1183" s="472"/>
      <c r="BY1183" s="472"/>
    </row>
    <row r="1184" s="211" customFormat="true" ht="15" customHeight="true" x14ac:dyDescent="0.2">
      <c r="BA1184" s="472"/>
      <c r="BB1184" s="238"/>
      <c r="BC1184" s="472"/>
      <c r="BD1184" s="472"/>
      <c r="BE1184" s="472"/>
      <c r="BF1184" s="472"/>
      <c r="BG1184" s="472"/>
      <c r="BH1184" s="472"/>
      <c r="BI1184" s="472"/>
      <c r="BJ1184" s="472"/>
      <c r="BK1184" s="472"/>
      <c r="BL1184" s="472"/>
      <c r="BM1184" s="472"/>
      <c r="BN1184" s="472"/>
      <c r="BO1184" s="472"/>
      <c r="BP1184" s="472"/>
      <c r="BQ1184" s="472"/>
      <c r="BR1184" s="472"/>
      <c r="BS1184" s="472"/>
      <c r="BT1184" s="472"/>
      <c r="BU1184" s="472"/>
      <c r="BV1184" s="472"/>
      <c r="BW1184" s="472"/>
      <c r="BX1184" s="472"/>
      <c r="BY1184" s="472"/>
    </row>
    <row r="1185" s="211" customFormat="true" ht="15" customHeight="true" x14ac:dyDescent="0.2">
      <c r="BA1185" s="472"/>
      <c r="BB1185" s="238"/>
      <c r="BC1185" s="472"/>
      <c r="BD1185" s="472"/>
      <c r="BE1185" s="472"/>
      <c r="BF1185" s="472"/>
      <c r="BG1185" s="472"/>
      <c r="BH1185" s="472"/>
      <c r="BI1185" s="472"/>
      <c r="BJ1185" s="472"/>
      <c r="BK1185" s="472"/>
      <c r="BL1185" s="472"/>
      <c r="BM1185" s="472"/>
      <c r="BN1185" s="472"/>
      <c r="BO1185" s="472"/>
      <c r="BP1185" s="472"/>
      <c r="BQ1185" s="472"/>
      <c r="BR1185" s="472"/>
      <c r="BS1185" s="472"/>
      <c r="BT1185" s="472"/>
      <c r="BU1185" s="472"/>
      <c r="BV1185" s="472"/>
      <c r="BW1185" s="472"/>
      <c r="BX1185" s="472"/>
      <c r="BY1185" s="472"/>
    </row>
    <row r="1186" s="211" customFormat="true" ht="15" customHeight="true" x14ac:dyDescent="0.2">
      <c r="BA1186" s="472"/>
      <c r="BB1186" s="238"/>
      <c r="BC1186" s="472"/>
      <c r="BD1186" s="472"/>
      <c r="BE1186" s="472"/>
      <c r="BF1186" s="472"/>
      <c r="BG1186" s="472"/>
      <c r="BH1186" s="472"/>
      <c r="BI1186" s="472"/>
      <c r="BJ1186" s="472"/>
      <c r="BK1186" s="472"/>
      <c r="BL1186" s="472"/>
      <c r="BM1186" s="472"/>
      <c r="BN1186" s="472"/>
      <c r="BO1186" s="472"/>
      <c r="BP1186" s="472"/>
      <c r="BQ1186" s="472"/>
      <c r="BR1186" s="472"/>
      <c r="BS1186" s="472"/>
      <c r="BT1186" s="472"/>
      <c r="BU1186" s="472"/>
      <c r="BV1186" s="472"/>
      <c r="BW1186" s="472"/>
      <c r="BX1186" s="472"/>
      <c r="BY1186" s="472"/>
    </row>
    <row r="1187" s="211" customFormat="true" ht="15" customHeight="true" x14ac:dyDescent="0.2">
      <c r="BA1187" s="472"/>
      <c r="BB1187" s="238"/>
      <c r="BC1187" s="472"/>
      <c r="BD1187" s="472"/>
      <c r="BE1187" s="472"/>
      <c r="BF1187" s="472"/>
      <c r="BG1187" s="472"/>
      <c r="BH1187" s="472"/>
      <c r="BI1187" s="472"/>
      <c r="BJ1187" s="472"/>
      <c r="BK1187" s="472"/>
      <c r="BL1187" s="472"/>
      <c r="BM1187" s="472"/>
      <c r="BN1187" s="472"/>
      <c r="BO1187" s="472"/>
      <c r="BP1187" s="472"/>
      <c r="BQ1187" s="472"/>
      <c r="BR1187" s="472"/>
      <c r="BS1187" s="472"/>
      <c r="BT1187" s="472"/>
      <c r="BU1187" s="472"/>
      <c r="BV1187" s="472"/>
      <c r="BW1187" s="472"/>
      <c r="BX1187" s="472"/>
      <c r="BY1187" s="472"/>
    </row>
    <row r="1188" s="211" customFormat="true" ht="15" customHeight="true" x14ac:dyDescent="0.2">
      <c r="BA1188" s="472"/>
      <c r="BB1188" s="238"/>
      <c r="BC1188" s="472"/>
      <c r="BD1188" s="472"/>
      <c r="BE1188" s="472"/>
      <c r="BF1188" s="472"/>
      <c r="BG1188" s="472"/>
      <c r="BH1188" s="472"/>
      <c r="BI1188" s="472"/>
      <c r="BJ1188" s="472"/>
      <c r="BK1188" s="472"/>
      <c r="BL1188" s="472"/>
      <c r="BM1188" s="472"/>
      <c r="BN1188" s="472"/>
      <c r="BO1188" s="472"/>
      <c r="BP1188" s="472"/>
      <c r="BQ1188" s="472"/>
      <c r="BR1188" s="472"/>
      <c r="BS1188" s="472"/>
      <c r="BT1188" s="472"/>
      <c r="BU1188" s="472"/>
      <c r="BV1188" s="472"/>
      <c r="BW1188" s="472"/>
      <c r="BX1188" s="472"/>
      <c r="BY1188" s="472"/>
    </row>
    <row r="1189" s="211" customFormat="true" ht="15" customHeight="true" x14ac:dyDescent="0.2">
      <c r="BA1189" s="472"/>
      <c r="BB1189" s="238"/>
      <c r="BC1189" s="472"/>
      <c r="BD1189" s="472"/>
      <c r="BE1189" s="472"/>
      <c r="BF1189" s="472"/>
      <c r="BG1189" s="472"/>
      <c r="BH1189" s="472"/>
      <c r="BI1189" s="472"/>
      <c r="BJ1189" s="472"/>
      <c r="BK1189" s="472"/>
      <c r="BL1189" s="472"/>
      <c r="BM1189" s="472"/>
      <c r="BN1189" s="472"/>
      <c r="BO1189" s="472"/>
      <c r="BP1189" s="472"/>
      <c r="BQ1189" s="472"/>
      <c r="BR1189" s="472"/>
      <c r="BS1189" s="472"/>
      <c r="BT1189" s="472"/>
      <c r="BU1189" s="472"/>
      <c r="BV1189" s="472"/>
      <c r="BW1189" s="472"/>
      <c r="BX1189" s="472"/>
      <c r="BY1189" s="472"/>
    </row>
    <row r="1190" s="211" customFormat="true" ht="15" customHeight="true" x14ac:dyDescent="0.2">
      <c r="BA1190" s="472"/>
      <c r="BB1190" s="238"/>
      <c r="BC1190" s="472"/>
      <c r="BD1190" s="472"/>
      <c r="BE1190" s="472"/>
      <c r="BF1190" s="472"/>
      <c r="BG1190" s="472"/>
      <c r="BH1190" s="472"/>
      <c r="BI1190" s="472"/>
      <c r="BJ1190" s="472"/>
      <c r="BK1190" s="472"/>
      <c r="BL1190" s="472"/>
      <c r="BM1190" s="472"/>
      <c r="BN1190" s="472"/>
      <c r="BO1190" s="472"/>
      <c r="BP1190" s="472"/>
      <c r="BQ1190" s="472"/>
      <c r="BR1190" s="472"/>
      <c r="BS1190" s="472"/>
      <c r="BT1190" s="472"/>
      <c r="BU1190" s="472"/>
      <c r="BV1190" s="472"/>
      <c r="BW1190" s="472"/>
      <c r="BX1190" s="472"/>
      <c r="BY1190" s="472"/>
    </row>
    <row r="1191" s="211" customFormat="true" ht="15" customHeight="true" x14ac:dyDescent="0.2">
      <c r="BA1191" s="472"/>
      <c r="BB1191" s="238"/>
      <c r="BC1191" s="472"/>
      <c r="BD1191" s="472"/>
      <c r="BE1191" s="472"/>
      <c r="BF1191" s="472"/>
      <c r="BG1191" s="472"/>
      <c r="BH1191" s="472"/>
      <c r="BI1191" s="472"/>
      <c r="BJ1191" s="472"/>
      <c r="BK1191" s="472"/>
      <c r="BL1191" s="472"/>
      <c r="BM1191" s="472"/>
      <c r="BN1191" s="472"/>
      <c r="BO1191" s="472"/>
      <c r="BP1191" s="472"/>
      <c r="BQ1191" s="472"/>
      <c r="BR1191" s="472"/>
      <c r="BS1191" s="472"/>
      <c r="BT1191" s="472"/>
      <c r="BU1191" s="472"/>
      <c r="BV1191" s="472"/>
      <c r="BW1191" s="472"/>
      <c r="BX1191" s="472"/>
      <c r="BY1191" s="472"/>
    </row>
    <row r="1192" s="211" customFormat="true" ht="15" customHeight="true" x14ac:dyDescent="0.2">
      <c r="BA1192" s="472"/>
      <c r="BB1192" s="238"/>
      <c r="BC1192" s="472"/>
      <c r="BD1192" s="472"/>
      <c r="BE1192" s="472"/>
      <c r="BF1192" s="472"/>
      <c r="BG1192" s="472"/>
      <c r="BH1192" s="472"/>
      <c r="BI1192" s="472"/>
      <c r="BJ1192" s="472"/>
      <c r="BK1192" s="472"/>
      <c r="BL1192" s="472"/>
      <c r="BM1192" s="472"/>
      <c r="BN1192" s="472"/>
      <c r="BO1192" s="472"/>
      <c r="BP1192" s="472"/>
      <c r="BQ1192" s="472"/>
      <c r="BR1192" s="472"/>
      <c r="BS1192" s="472"/>
      <c r="BT1192" s="472"/>
      <c r="BU1192" s="472"/>
      <c r="BV1192" s="472"/>
      <c r="BW1192" s="472"/>
      <c r="BX1192" s="472"/>
      <c r="BY1192" s="472"/>
    </row>
    <row r="1193" s="211" customFormat="true" ht="15" customHeight="true" x14ac:dyDescent="0.2">
      <c r="BA1193" s="472"/>
      <c r="BB1193" s="238"/>
      <c r="BC1193" s="472"/>
      <c r="BD1193" s="472"/>
      <c r="BE1193" s="472"/>
      <c r="BF1193" s="472"/>
      <c r="BG1193" s="472"/>
      <c r="BH1193" s="472"/>
      <c r="BI1193" s="472"/>
      <c r="BJ1193" s="472"/>
      <c r="BK1193" s="472"/>
      <c r="BL1193" s="472"/>
      <c r="BM1193" s="472"/>
      <c r="BN1193" s="472"/>
      <c r="BO1193" s="472"/>
      <c r="BP1193" s="472"/>
      <c r="BQ1193" s="472"/>
      <c r="BR1193" s="472"/>
      <c r="BS1193" s="472"/>
      <c r="BT1193" s="472"/>
      <c r="BU1193" s="472"/>
      <c r="BV1193" s="472"/>
      <c r="BW1193" s="472"/>
      <c r="BX1193" s="472"/>
      <c r="BY1193" s="472"/>
    </row>
    <row r="1194" s="211" customFormat="true" ht="15" customHeight="true" x14ac:dyDescent="0.2">
      <c r="BA1194" s="472"/>
      <c r="BB1194" s="238"/>
      <c r="BC1194" s="472"/>
      <c r="BD1194" s="472"/>
      <c r="BE1194" s="472"/>
      <c r="BF1194" s="472"/>
      <c r="BG1194" s="472"/>
      <c r="BH1194" s="472"/>
      <c r="BI1194" s="472"/>
      <c r="BJ1194" s="472"/>
      <c r="BK1194" s="472"/>
      <c r="BL1194" s="472"/>
      <c r="BM1194" s="472"/>
      <c r="BN1194" s="472"/>
      <c r="BO1194" s="472"/>
      <c r="BP1194" s="472"/>
      <c r="BQ1194" s="472"/>
      <c r="BR1194" s="472"/>
      <c r="BS1194" s="472"/>
      <c r="BT1194" s="472"/>
      <c r="BU1194" s="472"/>
      <c r="BV1194" s="472"/>
      <c r="BW1194" s="472"/>
      <c r="BX1194" s="472"/>
      <c r="BY1194" s="472"/>
    </row>
    <row r="1195" s="211" customFormat="true" ht="15" customHeight="true" x14ac:dyDescent="0.2">
      <c r="BA1195" s="472"/>
      <c r="BB1195" s="238"/>
      <c r="BC1195" s="472"/>
      <c r="BD1195" s="472"/>
      <c r="BE1195" s="472"/>
      <c r="BF1195" s="472"/>
      <c r="BG1195" s="472"/>
      <c r="BH1195" s="472"/>
      <c r="BI1195" s="472"/>
      <c r="BJ1195" s="472"/>
      <c r="BK1195" s="472"/>
      <c r="BL1195" s="472"/>
      <c r="BM1195" s="472"/>
      <c r="BN1195" s="472"/>
      <c r="BO1195" s="472"/>
      <c r="BP1195" s="472"/>
      <c r="BQ1195" s="472"/>
      <c r="BR1195" s="472"/>
      <c r="BS1195" s="472"/>
      <c r="BT1195" s="472"/>
      <c r="BU1195" s="472"/>
      <c r="BV1195" s="472"/>
      <c r="BW1195" s="472"/>
      <c r="BX1195" s="472"/>
      <c r="BY1195" s="472"/>
    </row>
    <row r="1196" s="211" customFormat="true" ht="15" customHeight="true" x14ac:dyDescent="0.2">
      <c r="BA1196" s="472"/>
      <c r="BB1196" s="238"/>
      <c r="BC1196" s="472"/>
      <c r="BD1196" s="472"/>
      <c r="BE1196" s="472"/>
      <c r="BF1196" s="472"/>
      <c r="BG1196" s="472"/>
      <c r="BH1196" s="472"/>
      <c r="BI1196" s="472"/>
      <c r="BJ1196" s="472"/>
      <c r="BK1196" s="472"/>
      <c r="BL1196" s="472"/>
      <c r="BM1196" s="472"/>
      <c r="BN1196" s="472"/>
      <c r="BO1196" s="472"/>
      <c r="BP1196" s="472"/>
      <c r="BQ1196" s="472"/>
      <c r="BR1196" s="472"/>
      <c r="BS1196" s="472"/>
      <c r="BT1196" s="472"/>
      <c r="BU1196" s="472"/>
      <c r="BV1196" s="472"/>
      <c r="BW1196" s="472"/>
      <c r="BX1196" s="472"/>
      <c r="BY1196" s="472"/>
    </row>
    <row r="1197" s="211" customFormat="true" ht="15" customHeight="true" x14ac:dyDescent="0.2">
      <c r="BA1197" s="472"/>
      <c r="BB1197" s="238"/>
      <c r="BC1197" s="472"/>
      <c r="BD1197" s="472"/>
      <c r="BE1197" s="472"/>
      <c r="BF1197" s="472"/>
      <c r="BG1197" s="472"/>
      <c r="BH1197" s="472"/>
      <c r="BI1197" s="472"/>
      <c r="BJ1197" s="472"/>
      <c r="BK1197" s="472"/>
      <c r="BL1197" s="472"/>
      <c r="BM1197" s="472"/>
      <c r="BN1197" s="472"/>
      <c r="BO1197" s="472"/>
      <c r="BP1197" s="472"/>
      <c r="BQ1197" s="472"/>
      <c r="BR1197" s="472"/>
      <c r="BS1197" s="472"/>
      <c r="BT1197" s="472"/>
      <c r="BU1197" s="472"/>
      <c r="BV1197" s="472"/>
      <c r="BW1197" s="472"/>
      <c r="BX1197" s="472"/>
      <c r="BY1197" s="472"/>
    </row>
    <row r="1198" s="211" customFormat="true" ht="15" customHeight="true" x14ac:dyDescent="0.2">
      <c r="BA1198" s="472"/>
      <c r="BB1198" s="238"/>
      <c r="BC1198" s="472"/>
      <c r="BD1198" s="472"/>
      <c r="BE1198" s="472"/>
      <c r="BF1198" s="472"/>
      <c r="BG1198" s="472"/>
      <c r="BH1198" s="472"/>
      <c r="BI1198" s="472"/>
      <c r="BJ1198" s="472"/>
      <c r="BK1198" s="472"/>
      <c r="BL1198" s="472"/>
      <c r="BM1198" s="472"/>
      <c r="BN1198" s="472"/>
      <c r="BO1198" s="472"/>
      <c r="BP1198" s="472"/>
      <c r="BQ1198" s="472"/>
      <c r="BR1198" s="472"/>
      <c r="BS1198" s="472"/>
      <c r="BT1198" s="472"/>
      <c r="BU1198" s="472"/>
      <c r="BV1198" s="472"/>
      <c r="BW1198" s="472"/>
      <c r="BX1198" s="472"/>
      <c r="BY1198" s="472"/>
    </row>
    <row r="1199" s="211" customFormat="true" ht="15" customHeight="true" x14ac:dyDescent="0.2">
      <c r="BA1199" s="472"/>
      <c r="BB1199" s="238"/>
      <c r="BC1199" s="472"/>
      <c r="BD1199" s="472"/>
      <c r="BE1199" s="472"/>
      <c r="BF1199" s="472"/>
      <c r="BG1199" s="472"/>
      <c r="BH1199" s="472"/>
      <c r="BI1199" s="472"/>
      <c r="BJ1199" s="472"/>
      <c r="BK1199" s="472"/>
      <c r="BL1199" s="472"/>
      <c r="BM1199" s="472"/>
      <c r="BN1199" s="472"/>
      <c r="BO1199" s="472"/>
      <c r="BP1199" s="472"/>
      <c r="BQ1199" s="472"/>
      <c r="BR1199" s="472"/>
      <c r="BS1199" s="472"/>
      <c r="BT1199" s="472"/>
      <c r="BU1199" s="472"/>
      <c r="BV1199" s="472"/>
      <c r="BW1199" s="472"/>
      <c r="BX1199" s="472"/>
      <c r="BY1199" s="472"/>
    </row>
    <row r="1200" s="211" customFormat="true" ht="15" customHeight="true" x14ac:dyDescent="0.2">
      <c r="BA1200" s="472"/>
      <c r="BB1200" s="238"/>
      <c r="BC1200" s="472"/>
      <c r="BD1200" s="472"/>
      <c r="BE1200" s="472"/>
      <c r="BF1200" s="472"/>
      <c r="BG1200" s="472"/>
      <c r="BH1200" s="472"/>
      <c r="BI1200" s="472"/>
      <c r="BJ1200" s="472"/>
      <c r="BK1200" s="472"/>
      <c r="BL1200" s="472"/>
      <c r="BM1200" s="472"/>
      <c r="BN1200" s="472"/>
      <c r="BO1200" s="472"/>
      <c r="BP1200" s="472"/>
      <c r="BQ1200" s="472"/>
      <c r="BR1200" s="472"/>
      <c r="BS1200" s="472"/>
      <c r="BT1200" s="472"/>
      <c r="BU1200" s="472"/>
      <c r="BV1200" s="472"/>
      <c r="BW1200" s="472"/>
      <c r="BX1200" s="472"/>
      <c r="BY1200" s="472"/>
    </row>
  </sheetData>
  <mergeCells count="1016">
    <mergeCell ref="BA341:BA342"/>
    <mergeCell ref="BA343:BA344"/>
    <mergeCell ref="BA345:BA346"/>
    <mergeCell ref="BA347:BA348"/>
    <mergeCell ref="BA349:BA350"/>
    <mergeCell ref="BA351:BA352"/>
    <mergeCell ref="BA353:BA354"/>
    <mergeCell ref="BA153:BA173"/>
    <mergeCell ref="BA231:BA235"/>
    <mergeCell ref="BA261:BA263"/>
    <mergeCell ref="BA264:BA267"/>
    <mergeCell ref="BA268:BA270"/>
    <mergeCell ref="BA271:BA273"/>
    <mergeCell ref="BA274:BA276"/>
    <mergeCell ref="BA277:BA284"/>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50:BA52"/>
    <mergeCell ref="A53:A55"/>
    <mergeCell ref="BA53:BA55"/>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BA29:BA30"/>
    <mergeCell ref="A31:A32"/>
    <mergeCell ref="BA31:BA32"/>
    <mergeCell ref="A33:A34"/>
    <mergeCell ref="BA33:BA34"/>
    <mergeCell ref="BA35:BA36"/>
    <mergeCell ref="BA37:BA38"/>
    <mergeCell ref="A58:A73"/>
    <mergeCell ref="C56:G56"/>
    <mergeCell ref="H56:L56"/>
    <mergeCell ref="M56:Q56"/>
    <mergeCell ref="A122:A123"/>
    <mergeCell ref="A124:A127"/>
    <mergeCell ref="A108:B108"/>
    <mergeCell ref="A128:A129"/>
    <mergeCell ref="A130:A132"/>
    <mergeCell ref="C14:G14"/>
    <mergeCell ref="H14:L14"/>
    <mergeCell ref="M27:Q27"/>
    <mergeCell ref="M14:Q14"/>
    <mergeCell ref="A16:A17"/>
    <mergeCell ref="A18:A21"/>
    <mergeCell ref="A22:A23"/>
    <mergeCell ref="A24:A26"/>
    <mergeCell ref="A39:A40"/>
    <mergeCell ref="A50:A52"/>
    <mergeCell ref="A29:A30"/>
    <mergeCell ref="A35:A36"/>
    <mergeCell ref="A37:A38"/>
    <mergeCell ref="A41:A42"/>
    <mergeCell ref="A43:A44"/>
    <mergeCell ref="A45:A46"/>
    <mergeCell ref="C27:G27"/>
    <mergeCell ref="H27:L27"/>
    <mergeCell ref="C133:G133"/>
    <mergeCell ref="H133:L133"/>
    <mergeCell ref="M133:Q133"/>
    <mergeCell ref="C120:G120"/>
    <mergeCell ref="H120:L120"/>
    <mergeCell ref="M120:Q120"/>
    <mergeCell ref="A135:A139"/>
    <mergeCell ref="A153:A172"/>
    <mergeCell ref="A151:A152"/>
    <mergeCell ref="C220:G220"/>
    <mergeCell ref="H220:L220"/>
    <mergeCell ref="M220:Q220"/>
    <mergeCell ref="A222:A224"/>
    <mergeCell ref="A208:B208"/>
    <mergeCell ref="A1026:B1026"/>
    <mergeCell ref="A1031:A1033"/>
    <mergeCell ref="A1034:C1034"/>
    <mergeCell ref="A225:A228"/>
    <mergeCell ref="C399:F399"/>
    <mergeCell ref="H399:K399"/>
    <mergeCell ref="M399:P399"/>
    <mergeCell ref="C400:E400"/>
    <mergeCell ref="H400:J400"/>
    <mergeCell ref="M400:O400"/>
    <mergeCell ref="A1025:C1025"/>
    <mergeCell ref="C401:D402"/>
    <mergeCell ref="H401:I402"/>
    <mergeCell ref="M401:N402"/>
    <mergeCell ref="B402:B445"/>
    <mergeCell ref="C403:D403"/>
    <mergeCell ref="H403:I403"/>
    <mergeCell ref="M403:N403"/>
    <mergeCell ref="C404:D404"/>
    <mergeCell ref="H404:I404"/>
    <mergeCell ref="M404:N404"/>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67:D467"/>
    <mergeCell ref="H467:I467"/>
    <mergeCell ref="M467:N467"/>
    <mergeCell ref="C468:E468"/>
    <mergeCell ref="H468:I468"/>
    <mergeCell ref="M468:N468"/>
    <mergeCell ref="C465:D465"/>
    <mergeCell ref="H465:I465"/>
    <mergeCell ref="M465:N465"/>
    <mergeCell ref="C466:D466"/>
    <mergeCell ref="H466:I466"/>
    <mergeCell ref="M466:N466"/>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87:D487"/>
    <mergeCell ref="H487:I487"/>
    <mergeCell ref="M487:N487"/>
    <mergeCell ref="C488:D488"/>
    <mergeCell ref="H488:I488"/>
    <mergeCell ref="M488:N488"/>
    <mergeCell ref="C485:D485"/>
    <mergeCell ref="H485:I485"/>
    <mergeCell ref="M485:N485"/>
    <mergeCell ref="C486:D486"/>
    <mergeCell ref="H486:I486"/>
    <mergeCell ref="M486:O486"/>
    <mergeCell ref="C491:D491"/>
    <mergeCell ref="H491:I491"/>
    <mergeCell ref="M491:N491"/>
    <mergeCell ref="C492:D492"/>
    <mergeCell ref="H492:I492"/>
    <mergeCell ref="M492:N492"/>
    <mergeCell ref="C489:D489"/>
    <mergeCell ref="H489:J489"/>
    <mergeCell ref="M489:N489"/>
    <mergeCell ref="C490:D490"/>
    <mergeCell ref="H490:I490"/>
    <mergeCell ref="M490:N490"/>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9:D499"/>
    <mergeCell ref="H499:I499"/>
    <mergeCell ref="M499:N499"/>
    <mergeCell ref="C500:D500"/>
    <mergeCell ref="H500:I500"/>
    <mergeCell ref="M500:N500"/>
    <mergeCell ref="C497:D497"/>
    <mergeCell ref="H497:I497"/>
    <mergeCell ref="M497:N497"/>
    <mergeCell ref="C498:D498"/>
    <mergeCell ref="H498:I498"/>
    <mergeCell ref="M498:N498"/>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5:D536"/>
    <mergeCell ref="E535:G535"/>
    <mergeCell ref="H535:I535"/>
    <mergeCell ref="M535:N535"/>
    <mergeCell ref="H536:I536"/>
    <mergeCell ref="M536:N536"/>
    <mergeCell ref="C533:D533"/>
    <mergeCell ref="H533:I533"/>
    <mergeCell ref="M533:N533"/>
    <mergeCell ref="C534:G534"/>
    <mergeCell ref="H534:I534"/>
    <mergeCell ref="M534:N534"/>
    <mergeCell ref="C539:D539"/>
    <mergeCell ref="H539:I539"/>
    <mergeCell ref="M539:N539"/>
    <mergeCell ref="C540:E540"/>
    <mergeCell ref="H540:I540"/>
    <mergeCell ref="M540:N540"/>
    <mergeCell ref="C537:D537"/>
    <mergeCell ref="H537:I537"/>
    <mergeCell ref="M537:N537"/>
    <mergeCell ref="C538:D538"/>
    <mergeCell ref="H538:I538"/>
    <mergeCell ref="M538:N538"/>
    <mergeCell ref="C544:D544"/>
    <mergeCell ref="H544:I544"/>
    <mergeCell ref="M544:N544"/>
    <mergeCell ref="C545:D545"/>
    <mergeCell ref="H545:I545"/>
    <mergeCell ref="M545:N545"/>
    <mergeCell ref="C541:D542"/>
    <mergeCell ref="H541:I541"/>
    <mergeCell ref="M541:N541"/>
    <mergeCell ref="H542:I542"/>
    <mergeCell ref="M542:N542"/>
    <mergeCell ref="C543:D543"/>
    <mergeCell ref="H543:I543"/>
    <mergeCell ref="M543:N543"/>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3:D573"/>
    <mergeCell ref="H573:I573"/>
    <mergeCell ref="M573:N573"/>
    <mergeCell ref="C574:D574"/>
    <mergeCell ref="H574:I574"/>
    <mergeCell ref="M574:N574"/>
    <mergeCell ref="C570:D570"/>
    <mergeCell ref="H570:I570"/>
    <mergeCell ref="M570:Q570"/>
    <mergeCell ref="C571:D571"/>
    <mergeCell ref="H571:I571"/>
    <mergeCell ref="M571:N572"/>
    <mergeCell ref="O571:Q571"/>
    <mergeCell ref="C572:D572"/>
    <mergeCell ref="H572:I572"/>
    <mergeCell ref="C577:D577"/>
    <mergeCell ref="H577:I578"/>
    <mergeCell ref="J577:L577"/>
    <mergeCell ref="M577:N578"/>
    <mergeCell ref="C578:D578"/>
    <mergeCell ref="C579:D579"/>
    <mergeCell ref="H579:I579"/>
    <mergeCell ref="M579:N579"/>
    <mergeCell ref="C575:D575"/>
    <mergeCell ref="H575:I575"/>
    <mergeCell ref="M575:N575"/>
    <mergeCell ref="C576:D576"/>
    <mergeCell ref="H576:L576"/>
    <mergeCell ref="M576:O576"/>
    <mergeCell ref="C582:D582"/>
    <mergeCell ref="H582:J582"/>
    <mergeCell ref="M582:N582"/>
    <mergeCell ref="C583:D583"/>
    <mergeCell ref="H583:I584"/>
    <mergeCell ref="M583:N583"/>
    <mergeCell ref="C584:D584"/>
    <mergeCell ref="M584:N584"/>
    <mergeCell ref="C580:D580"/>
    <mergeCell ref="H580:I580"/>
    <mergeCell ref="M580:N580"/>
    <mergeCell ref="C581:D581"/>
    <mergeCell ref="H581:I581"/>
    <mergeCell ref="M581:N581"/>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07:E607"/>
    <mergeCell ref="H607:I607"/>
    <mergeCell ref="M607:N607"/>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O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J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M694:N69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9:D699"/>
    <mergeCell ref="H699:I699"/>
    <mergeCell ref="M699:N699"/>
    <mergeCell ref="C697:D697"/>
    <mergeCell ref="H697:I697"/>
    <mergeCell ref="M697:N697"/>
    <mergeCell ref="C698:D698"/>
    <mergeCell ref="H698:I698"/>
    <mergeCell ref="M698:N698"/>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95:D695"/>
    <mergeCell ref="H695:I695"/>
    <mergeCell ref="M695:N695"/>
    <mergeCell ref="C696:D696"/>
    <mergeCell ref="H696:I696"/>
    <mergeCell ref="M696:N696"/>
    <mergeCell ref="C693:D693"/>
    <mergeCell ref="H693:I693"/>
    <mergeCell ref="M693:N693"/>
    <mergeCell ref="C694:D694"/>
    <mergeCell ref="H694:I694"/>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123825</xdr:rowOff>
                  </from>
                  <to>
                    <xdr:col>1</xdr:col>
                    <xdr:colOff>1704975</xdr:colOff>
                    <xdr:row>400</xdr:row>
                    <xdr:rowOff>9525</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CM230"/>
  <sheetViews>
    <sheetView workbookViewId="0"/>
  </sheetViews>
  <sheetFormatPr defaultRowHeight="12.75" x14ac:dyDescent="0.2"/>
  <sheetData>
    <row r="1">
      <c r="A1" t="s">
        <v>441</v>
      </c>
      <c r="B1" t="s">
        <v>443</v>
      </c>
      <c r="C1" t="s">
        <v>444</v>
      </c>
      <c r="D1" t="s">
        <v>449</v>
      </c>
      <c r="E1" t="s">
        <v>450</v>
      </c>
      <c r="F1" t="s">
        <v>451</v>
      </c>
      <c r="G1" t="s">
        <v>452</v>
      </c>
      <c r="H1" t="s">
        <v>475</v>
      </c>
      <c r="I1" t="s">
        <v>476</v>
      </c>
      <c r="J1" t="s">
        <v>477</v>
      </c>
      <c r="K1" t="s">
        <v>478</v>
      </c>
      <c r="L1" t="s">
        <v>479</v>
      </c>
      <c r="M1" t="s">
        <v>480</v>
      </c>
      <c r="N1" t="s">
        <v>481</v>
      </c>
      <c r="O1" t="s">
        <v>482</v>
      </c>
      <c r="P1" t="s">
        <v>483</v>
      </c>
      <c r="Q1" t="s">
        <v>484</v>
      </c>
      <c r="R1" t="s">
        <v>485</v>
      </c>
      <c r="S1" t="s">
        <v>486</v>
      </c>
      <c r="T1" t="s">
        <v>487</v>
      </c>
      <c r="U1" t="s">
        <v>488</v>
      </c>
      <c r="V1" t="s">
        <v>489</v>
      </c>
      <c r="W1" t="s">
        <v>490</v>
      </c>
      <c r="X1" t="s">
        <v>491</v>
      </c>
      <c r="Y1" t="s">
        <v>492</v>
      </c>
      <c r="Z1" t="s">
        <v>493</v>
      </c>
      <c r="AA1" t="s">
        <v>494</v>
      </c>
      <c r="AB1" t="s">
        <v>495</v>
      </c>
      <c r="AC1" t="s">
        <v>496</v>
      </c>
      <c r="AD1" t="s">
        <v>497</v>
      </c>
      <c r="AE1" t="s">
        <v>498</v>
      </c>
      <c r="AF1" t="s">
        <v>499</v>
      </c>
      <c r="AG1" t="s">
        <v>500</v>
      </c>
      <c r="AH1" t="s">
        <v>501</v>
      </c>
      <c r="AI1" t="s">
        <v>502</v>
      </c>
      <c r="AJ1" t="s">
        <v>503</v>
      </c>
      <c r="AK1" t="s">
        <v>504</v>
      </c>
      <c r="AL1" t="s">
        <v>505</v>
      </c>
      <c r="AM1" t="s">
        <v>506</v>
      </c>
      <c r="AN1" t="s">
        <v>507</v>
      </c>
      <c r="AO1" t="s">
        <v>508</v>
      </c>
      <c r="AP1" t="s">
        <v>509</v>
      </c>
      <c r="AQ1" t="s">
        <v>510</v>
      </c>
      <c r="AR1" t="s">
        <v>511</v>
      </c>
      <c r="AS1" t="s">
        <v>512</v>
      </c>
      <c r="AT1" t="s">
        <v>513</v>
      </c>
      <c r="AU1" t="s">
        <v>514</v>
      </c>
      <c r="AV1" t="s">
        <v>515</v>
      </c>
      <c r="AW1" t="s">
        <v>516</v>
      </c>
      <c r="AX1" t="s">
        <v>517</v>
      </c>
      <c r="AY1" t="s">
        <v>518</v>
      </c>
      <c r="AZ1" t="s">
        <v>519</v>
      </c>
      <c r="BA1" t="s">
        <v>520</v>
      </c>
      <c r="BB1" t="s">
        <v>521</v>
      </c>
      <c r="BC1" t="s">
        <v>522</v>
      </c>
      <c r="BD1" t="s">
        <v>523</v>
      </c>
      <c r="BE1" t="s">
        <v>524</v>
      </c>
      <c r="BF1" t="s">
        <v>525</v>
      </c>
      <c r="BG1" t="s">
        <v>526</v>
      </c>
      <c r="BH1" t="s">
        <v>527</v>
      </c>
      <c r="BI1" t="s">
        <v>528</v>
      </c>
      <c r="BJ1" t="s">
        <v>529</v>
      </c>
      <c r="BK1" t="s">
        <v>530</v>
      </c>
      <c r="BL1" t="s">
        <v>531</v>
      </c>
      <c r="BM1" t="s">
        <v>532</v>
      </c>
      <c r="BN1" t="s">
        <v>533</v>
      </c>
      <c r="BO1" t="s">
        <v>534</v>
      </c>
      <c r="BP1" t="s">
        <v>535</v>
      </c>
      <c r="BQ1" t="s">
        <v>536</v>
      </c>
      <c r="BR1" t="s">
        <v>537</v>
      </c>
      <c r="BS1" t="s">
        <v>538</v>
      </c>
      <c r="BT1" t="s">
        <v>539</v>
      </c>
      <c r="BU1" t="s">
        <v>540</v>
      </c>
      <c r="BV1" t="s">
        <v>541</v>
      </c>
      <c r="BW1" t="s">
        <v>542</v>
      </c>
      <c r="BX1" t="s">
        <v>543</v>
      </c>
      <c r="BY1" t="s">
        <v>544</v>
      </c>
      <c r="BZ1" t="s">
        <v>545</v>
      </c>
      <c r="CA1" t="s">
        <v>546</v>
      </c>
      <c r="CB1" t="s">
        <v>547</v>
      </c>
      <c r="CC1" t="s">
        <v>548</v>
      </c>
      <c r="CD1" t="s">
        <v>549</v>
      </c>
      <c r="CE1" t="s">
        <v>550</v>
      </c>
      <c r="CF1" t="s">
        <v>551</v>
      </c>
      <c r="CG1" t="s">
        <v>552</v>
      </c>
      <c r="CH1" t="s">
        <v>553</v>
      </c>
      <c r="CI1" t="s">
        <v>554</v>
      </c>
      <c r="CJ1" t="s">
        <v>555</v>
      </c>
      <c r="CK1" t="s">
        <v>556</v>
      </c>
      <c r="CL1" t="s">
        <v>557</v>
      </c>
      <c r="CM1" t="s">
        <v>558</v>
      </c>
    </row>
    <row r="2">
      <c r="A2" t="s">
        <v>442</v>
      </c>
      <c r="B2">
        <v>2000</v>
      </c>
      <c r="C2" t="s">
        <v>445</v>
      </c>
      <c r="D2">
        <v>16</v>
      </c>
      <c r="E2" t="s">
        <v>13</v>
      </c>
      <c r="F2" t="s">
        <v>14</v>
      </c>
      <c r="G2" t="s">
        <v>453</v>
      </c>
      <c r="H2">
        <v>43.730879988847278</v>
      </c>
      <c r="I2">
        <v>56.978362827160502</v>
      </c>
      <c r="J2">
        <v>65.987926001805334</v>
      </c>
      <c r="K2">
        <v>76.97464399968446</v>
      </c>
      <c r="L2">
        <v>87.486496605103738</v>
      </c>
      <c r="M2">
        <v>67.686032906921284</v>
      </c>
      <c r="N2">
        <v>72.662228794172293</v>
      </c>
      <c r="O2">
        <v>74.491826414362777</v>
      </c>
      <c r="P2">
        <v>81.641793197562663</v>
      </c>
      <c r="Q2">
        <v>90.349564967986979</v>
      </c>
      <c r="R2">
        <v>33.969715922893712</v>
      </c>
      <c r="S2">
        <v>34.620226752986042</v>
      </c>
      <c r="T2">
        <v>31.074745165714329</v>
      </c>
      <c r="U2">
        <v>47.329192262604202</v>
      </c>
      <c r="V2">
        <v>57.188202131635983</v>
      </c>
      <c r="W2" t="s">
        <v>146</v>
      </c>
      <c r="X2" t="s">
        <v>147</v>
      </c>
      <c r="Y2" t="s">
        <v>148</v>
      </c>
      <c r="Z2" t="s">
        <v>149</v>
      </c>
      <c r="AA2" t="s">
        <v>150</v>
      </c>
      <c r="AB2" t="s">
        <v>151</v>
      </c>
      <c r="AC2" t="s">
        <v>185</v>
      </c>
      <c r="AD2" t="s">
        <v>185</v>
      </c>
      <c r="AE2" t="s">
        <v>185</v>
      </c>
      <c r="AF2" t="s">
        <v>185</v>
      </c>
      <c r="AG2" t="s">
        <v>185</v>
      </c>
      <c r="AH2" t="s">
        <v>185</v>
      </c>
      <c r="AI2" t="s">
        <v>185</v>
      </c>
      <c r="AJ2" t="s">
        <v>185</v>
      </c>
      <c r="AK2" t="s">
        <v>185</v>
      </c>
      <c r="AL2" t="s">
        <v>185</v>
      </c>
      <c r="AM2" t="s">
        <v>185</v>
      </c>
      <c r="AN2" t="s">
        <v>185</v>
      </c>
      <c r="AO2">
        <v>67.365282241784399</v>
      </c>
      <c r="AP2">
        <v>73.44678002155807</v>
      </c>
      <c r="AQ2">
        <v>55.555100738920252</v>
      </c>
      <c r="AR2">
        <v>68.499639018930296</v>
      </c>
      <c r="AS2">
        <v>73.364289538143879</v>
      </c>
      <c r="AT2">
        <v>61.330980817987943</v>
      </c>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row>
    <row r="3">
      <c r="A3" t="s">
        <v>442</v>
      </c>
      <c r="B3">
        <v>2000</v>
      </c>
      <c r="C3" t="s">
        <v>445</v>
      </c>
      <c r="D3">
        <v>17</v>
      </c>
      <c r="E3" t="s">
        <v>13</v>
      </c>
      <c r="F3" t="s">
        <v>51</v>
      </c>
      <c r="G3" t="s">
        <v>185</v>
      </c>
      <c r="H3">
        <v>56.269120011152722</v>
      </c>
      <c r="I3">
        <v>43.021637172839498</v>
      </c>
      <c r="J3">
        <v>34.012073998194673</v>
      </c>
      <c r="K3">
        <v>23.02535600031554</v>
      </c>
      <c r="L3">
        <v>12.51350339489626</v>
      </c>
      <c r="M3">
        <v>32.313967093078709</v>
      </c>
      <c r="N3">
        <v>27.33777120582771</v>
      </c>
      <c r="O3">
        <v>25.50817358563723</v>
      </c>
      <c r="P3">
        <v>18.358206802437341</v>
      </c>
      <c r="Q3">
        <v>9.6504350320130108</v>
      </c>
      <c r="R3">
        <v>66.030284077106288</v>
      </c>
      <c r="S3">
        <v>65.379773247013958</v>
      </c>
      <c r="T3">
        <v>68.925254834285681</v>
      </c>
      <c r="U3">
        <v>52.670807737395798</v>
      </c>
      <c r="V3">
        <v>42.811797868364017</v>
      </c>
      <c r="W3" t="s">
        <v>146</v>
      </c>
      <c r="X3" t="s">
        <v>147</v>
      </c>
      <c r="Y3" t="s">
        <v>148</v>
      </c>
      <c r="Z3" t="s">
        <v>149</v>
      </c>
      <c r="AA3" t="s">
        <v>150</v>
      </c>
      <c r="AB3" t="s">
        <v>151</v>
      </c>
      <c r="AC3" t="s">
        <v>185</v>
      </c>
      <c r="AD3" t="s">
        <v>185</v>
      </c>
      <c r="AE3" t="s">
        <v>185</v>
      </c>
      <c r="AF3" t="s">
        <v>185</v>
      </c>
      <c r="AG3" t="s">
        <v>185</v>
      </c>
      <c r="AH3" t="s">
        <v>185</v>
      </c>
      <c r="AI3" t="s">
        <v>185</v>
      </c>
      <c r="AJ3" t="s">
        <v>185</v>
      </c>
      <c r="AK3" t="s">
        <v>185</v>
      </c>
      <c r="AL3" t="s">
        <v>185</v>
      </c>
      <c r="AM3" t="s">
        <v>185</v>
      </c>
      <c r="AN3" t="s">
        <v>185</v>
      </c>
      <c r="AO3">
        <v>32.634717758215608</v>
      </c>
      <c r="AP3">
        <v>26.55321997844193</v>
      </c>
      <c r="AQ3">
        <v>44.444899261079748</v>
      </c>
      <c r="AR3">
        <v>31.500360981069711</v>
      </c>
      <c r="AS3">
        <v>26.635710461856121</v>
      </c>
      <c r="AT3">
        <v>38.669019182012057</v>
      </c>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row>
    <row r="4">
      <c r="A4" t="s">
        <v>442</v>
      </c>
      <c r="B4">
        <v>2000</v>
      </c>
      <c r="C4" t="s">
        <v>445</v>
      </c>
      <c r="D4">
        <v>18</v>
      </c>
      <c r="E4" t="s">
        <v>59</v>
      </c>
      <c r="F4" t="s">
        <v>15</v>
      </c>
      <c r="G4" t="s">
        <v>454</v>
      </c>
      <c r="H4">
        <v>32.200393144673548</v>
      </c>
      <c r="I4">
        <v>44.030845020041333</v>
      </c>
      <c r="J4">
        <v>56.986336980599262</v>
      </c>
      <c r="K4">
        <v>67.905025910449282</v>
      </c>
      <c r="L4">
        <v>84.079254314920178</v>
      </c>
      <c r="M4">
        <v>56.308974338637093</v>
      </c>
      <c r="N4">
        <v>63.03458158983841</v>
      </c>
      <c r="O4">
        <v>67.267088358650582</v>
      </c>
      <c r="P4">
        <v>74.716962913143931</v>
      </c>
      <c r="Q4">
        <v>88.636015734066319</v>
      </c>
      <c r="R4">
        <v>22.202330135043081</v>
      </c>
      <c r="S4">
        <v>22.162879057559159</v>
      </c>
      <c r="T4">
        <v>21.893230530530399</v>
      </c>
      <c r="U4">
        <v>28.525001659605032</v>
      </c>
      <c r="V4">
        <v>42.462416332100382</v>
      </c>
      <c r="W4" t="s">
        <v>146</v>
      </c>
      <c r="X4" t="s">
        <v>147</v>
      </c>
      <c r="Y4" t="s">
        <v>148</v>
      </c>
      <c r="Z4" t="s">
        <v>149</v>
      </c>
      <c r="AA4" t="s">
        <v>150</v>
      </c>
      <c r="AB4" t="s">
        <v>151</v>
      </c>
      <c r="AC4" t="s">
        <v>185</v>
      </c>
      <c r="AD4" t="s">
        <v>185</v>
      </c>
      <c r="AE4" t="s">
        <v>185</v>
      </c>
      <c r="AF4" t="s">
        <v>185</v>
      </c>
      <c r="AG4" t="s">
        <v>185</v>
      </c>
      <c r="AH4" t="s">
        <v>185</v>
      </c>
      <c r="AI4" t="s">
        <v>185</v>
      </c>
      <c r="AJ4" t="s">
        <v>185</v>
      </c>
      <c r="AK4" t="s">
        <v>185</v>
      </c>
      <c r="AL4" t="s">
        <v>185</v>
      </c>
      <c r="AM4" t="s">
        <v>185</v>
      </c>
      <c r="AN4" t="s">
        <v>185</v>
      </c>
      <c r="AO4">
        <v>64.257997537684048</v>
      </c>
      <c r="AP4">
        <v>68.130705079298139</v>
      </c>
      <c r="AQ4">
        <v>40.365866489576312</v>
      </c>
      <c r="AR4">
        <v>63.284410392139137</v>
      </c>
      <c r="AS4">
        <v>55.96797253937283</v>
      </c>
      <c r="AT4">
        <v>53.106118952441328</v>
      </c>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row>
    <row r="5">
      <c r="A5" t="s">
        <v>442</v>
      </c>
      <c r="B5">
        <v>2000</v>
      </c>
      <c r="C5" t="s">
        <v>445</v>
      </c>
      <c r="D5">
        <v>19</v>
      </c>
      <c r="E5" t="s">
        <v>59</v>
      </c>
      <c r="F5" t="s">
        <v>16</v>
      </c>
      <c r="G5" t="s">
        <v>455</v>
      </c>
      <c r="H5">
        <v>11.53048684417374</v>
      </c>
      <c r="I5">
        <v>12.94751780711918</v>
      </c>
      <c r="J5">
        <v>9.0015890212060796</v>
      </c>
      <c r="K5">
        <v>9.0696180892351883</v>
      </c>
      <c r="L5">
        <v>3.4072422901835591</v>
      </c>
      <c r="M5">
        <v>11.377058568284189</v>
      </c>
      <c r="N5">
        <v>9.627647204333881</v>
      </c>
      <c r="O5">
        <v>7.2247380557121961</v>
      </c>
      <c r="P5">
        <v>6.9248302844187428</v>
      </c>
      <c r="Q5">
        <v>1.713549233920665</v>
      </c>
      <c r="R5">
        <v>11.767385787850641</v>
      </c>
      <c r="S5">
        <v>12.457347695426879</v>
      </c>
      <c r="T5">
        <v>9.181514635183925</v>
      </c>
      <c r="U5">
        <v>18.804190602999181</v>
      </c>
      <c r="V5">
        <v>14.72578579953559</v>
      </c>
      <c r="W5" t="s">
        <v>146</v>
      </c>
      <c r="X5" t="s">
        <v>147</v>
      </c>
      <c r="Y5" t="s">
        <v>148</v>
      </c>
      <c r="Z5" t="s">
        <v>149</v>
      </c>
      <c r="AA5" t="s">
        <v>150</v>
      </c>
      <c r="AB5" t="s">
        <v>151</v>
      </c>
      <c r="AC5" t="s">
        <v>185</v>
      </c>
      <c r="AD5" t="s">
        <v>185</v>
      </c>
      <c r="AE5" t="s">
        <v>185</v>
      </c>
      <c r="AF5" t="s">
        <v>185</v>
      </c>
      <c r="AG5" t="s">
        <v>185</v>
      </c>
      <c r="AH5" t="s">
        <v>185</v>
      </c>
      <c r="AI5" t="s">
        <v>185</v>
      </c>
      <c r="AJ5" t="s">
        <v>185</v>
      </c>
      <c r="AK5" t="s">
        <v>185</v>
      </c>
      <c r="AL5" t="s">
        <v>185</v>
      </c>
      <c r="AM5" t="s">
        <v>185</v>
      </c>
      <c r="AN5" t="s">
        <v>185</v>
      </c>
      <c r="AO5">
        <v>3.1072847041003602</v>
      </c>
      <c r="AP5">
        <v>5.3160749422599327</v>
      </c>
      <c r="AQ5">
        <v>15.18923424934394</v>
      </c>
      <c r="AR5">
        <v>5.2152286267911583</v>
      </c>
      <c r="AS5">
        <v>17.396316998771049</v>
      </c>
      <c r="AT5">
        <v>8.2248618655466075</v>
      </c>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row>
    <row r="6">
      <c r="A6" t="s">
        <v>442</v>
      </c>
      <c r="B6">
        <v>2000</v>
      </c>
      <c r="C6" t="s">
        <v>445</v>
      </c>
      <c r="D6">
        <v>20</v>
      </c>
      <c r="E6" t="s">
        <v>59</v>
      </c>
      <c r="F6" t="s">
        <v>22</v>
      </c>
      <c r="G6" t="s">
        <v>456</v>
      </c>
      <c r="H6">
        <v>16.121254113598599</v>
      </c>
      <c r="I6">
        <v>15.14301776524648</v>
      </c>
      <c r="J6">
        <v>11.86549334505286</v>
      </c>
      <c r="K6">
        <v>10.268307344066381</v>
      </c>
      <c r="L6">
        <v>9.0856499113315188</v>
      </c>
      <c r="M6">
        <v>13.85664345936555</v>
      </c>
      <c r="N6">
        <v>10.465649298322051</v>
      </c>
      <c r="O6">
        <v>9.9907847593037982</v>
      </c>
      <c r="P6">
        <v>11.92744102370323</v>
      </c>
      <c r="Q6">
        <v>6.7524779063389424</v>
      </c>
      <c r="R6">
        <v>18.632264485272369</v>
      </c>
      <c r="S6">
        <v>14.476184721765341</v>
      </c>
      <c r="T6">
        <v>18.517431673064539</v>
      </c>
      <c r="U6">
        <v>19.022625084022369</v>
      </c>
      <c r="V6">
        <v>13.298655981682529</v>
      </c>
      <c r="W6" t="s">
        <v>146</v>
      </c>
      <c r="X6" t="s">
        <v>147</v>
      </c>
      <c r="Y6" t="s">
        <v>148</v>
      </c>
      <c r="Z6" t="s">
        <v>149</v>
      </c>
      <c r="AA6" t="s">
        <v>150</v>
      </c>
      <c r="AB6" t="s">
        <v>151</v>
      </c>
      <c r="AC6" t="s">
        <v>185</v>
      </c>
      <c r="AD6" t="s">
        <v>185</v>
      </c>
      <c r="AE6" t="s">
        <v>185</v>
      </c>
      <c r="AF6" t="s">
        <v>185</v>
      </c>
      <c r="AG6" t="s">
        <v>185</v>
      </c>
      <c r="AH6" t="s">
        <v>185</v>
      </c>
      <c r="AI6" t="s">
        <v>185</v>
      </c>
      <c r="AJ6" t="s">
        <v>185</v>
      </c>
      <c r="AK6" t="s">
        <v>185</v>
      </c>
      <c r="AL6" t="s">
        <v>185</v>
      </c>
      <c r="AM6" t="s">
        <v>185</v>
      </c>
      <c r="AN6" t="s">
        <v>185</v>
      </c>
      <c r="AO6">
        <v>16.748592534745409</v>
      </c>
      <c r="AP6">
        <v>15.408998014995399</v>
      </c>
      <c r="AQ6">
        <v>0.79570154104587232</v>
      </c>
      <c r="AR6">
        <v>14.293663254260141</v>
      </c>
      <c r="AS6">
        <v>8.4875992446383712</v>
      </c>
      <c r="AT6">
        <v>20.04627438416323</v>
      </c>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row>
    <row r="7">
      <c r="A7" t="s">
        <v>442</v>
      </c>
      <c r="B7">
        <v>2000</v>
      </c>
      <c r="C7" t="s">
        <v>445</v>
      </c>
      <c r="D7">
        <v>21</v>
      </c>
      <c r="E7" t="s">
        <v>59</v>
      </c>
      <c r="F7" t="s">
        <v>17</v>
      </c>
      <c r="G7" t="s">
        <v>457</v>
      </c>
      <c r="H7">
        <v>40.147865897554119</v>
      </c>
      <c r="I7">
        <v>27.87861940759301</v>
      </c>
      <c r="J7">
        <v>22.1465806531418</v>
      </c>
      <c r="K7">
        <v>12.75704865624915</v>
      </c>
      <c r="L7">
        <v>3.427853483564745</v>
      </c>
      <c r="M7">
        <v>18.457323633713159</v>
      </c>
      <c r="N7">
        <v>16.872121907505662</v>
      </c>
      <c r="O7">
        <v>15.517388826333431</v>
      </c>
      <c r="P7">
        <v>6.4307657787340977</v>
      </c>
      <c r="Q7">
        <v>2.897957125674071</v>
      </c>
      <c r="R7">
        <v>47.398019591833922</v>
      </c>
      <c r="S7">
        <v>50.903588525248622</v>
      </c>
      <c r="T7">
        <v>50.407823161221117</v>
      </c>
      <c r="U7">
        <v>33.648182653373432</v>
      </c>
      <c r="V7">
        <v>29.513141886681499</v>
      </c>
      <c r="W7" t="s">
        <v>146</v>
      </c>
      <c r="X7" t="s">
        <v>147</v>
      </c>
      <c r="Y7" t="s">
        <v>148</v>
      </c>
      <c r="Z7" t="s">
        <v>149</v>
      </c>
      <c r="AA7" t="s">
        <v>150</v>
      </c>
      <c r="AB7" t="s">
        <v>151</v>
      </c>
      <c r="AC7" t="s">
        <v>185</v>
      </c>
      <c r="AD7" t="s">
        <v>185</v>
      </c>
      <c r="AE7" t="s">
        <v>185</v>
      </c>
      <c r="AF7" t="s">
        <v>185</v>
      </c>
      <c r="AG7" t="s">
        <v>185</v>
      </c>
      <c r="AH7" t="s">
        <v>185</v>
      </c>
      <c r="AI7" t="s">
        <v>185</v>
      </c>
      <c r="AJ7" t="s">
        <v>185</v>
      </c>
      <c r="AK7" t="s">
        <v>185</v>
      </c>
      <c r="AL7" t="s">
        <v>185</v>
      </c>
      <c r="AM7" t="s">
        <v>185</v>
      </c>
      <c r="AN7" t="s">
        <v>185</v>
      </c>
      <c r="AO7">
        <v>15.88612522347019</v>
      </c>
      <c r="AP7">
        <v>11.14422196344653</v>
      </c>
      <c r="AQ7">
        <v>43.649197720033882</v>
      </c>
      <c r="AR7">
        <v>17.206697726809558</v>
      </c>
      <c r="AS7">
        <v>18.14811121721775</v>
      </c>
      <c r="AT7">
        <v>18.622744797848831</v>
      </c>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row>
    <row r="8">
      <c r="A8" t="s">
        <v>442</v>
      </c>
      <c r="B8">
        <v>2000</v>
      </c>
      <c r="C8" t="s">
        <v>445</v>
      </c>
      <c r="D8">
        <v>22</v>
      </c>
      <c r="E8" t="s">
        <v>54</v>
      </c>
      <c r="F8" t="s">
        <v>49</v>
      </c>
      <c r="G8" t="s">
        <v>185</v>
      </c>
      <c r="H8">
        <v>26.36692160577233</v>
      </c>
      <c r="I8">
        <v>22.723569377369589</v>
      </c>
      <c r="J8">
        <v>13.641266768953781</v>
      </c>
      <c r="K8">
        <v>11.782604787717331</v>
      </c>
      <c r="L8">
        <v>3.8945922198292591</v>
      </c>
      <c r="M8">
        <v>16.808576422154029</v>
      </c>
      <c r="N8">
        <v>13.24986497676224</v>
      </c>
      <c r="O8">
        <v>9.6986990432002536</v>
      </c>
      <c r="P8">
        <v>8.4819674007668375</v>
      </c>
      <c r="Q8">
        <v>1.8965771827764939</v>
      </c>
      <c r="R8">
        <v>34.640813054077</v>
      </c>
      <c r="S8">
        <v>35.982859916861813</v>
      </c>
      <c r="T8">
        <v>29.546548447046181</v>
      </c>
      <c r="U8">
        <v>39.730639176482981</v>
      </c>
      <c r="V8">
        <v>25.749691808180529</v>
      </c>
      <c r="W8" t="s">
        <v>146</v>
      </c>
      <c r="X8" t="s">
        <v>147</v>
      </c>
      <c r="Y8" t="s">
        <v>148</v>
      </c>
      <c r="Z8" t="s">
        <v>149</v>
      </c>
      <c r="AA8" t="s">
        <v>150</v>
      </c>
      <c r="AB8" t="s">
        <v>151</v>
      </c>
      <c r="AC8" t="s">
        <v>185</v>
      </c>
      <c r="AD8" t="s">
        <v>185</v>
      </c>
      <c r="AE8" t="s">
        <v>185</v>
      </c>
      <c r="AF8" t="s">
        <v>185</v>
      </c>
      <c r="AG8" t="s">
        <v>185</v>
      </c>
      <c r="AH8" t="s">
        <v>185</v>
      </c>
      <c r="AI8" t="s">
        <v>185</v>
      </c>
      <c r="AJ8" t="s">
        <v>185</v>
      </c>
      <c r="AK8" t="s">
        <v>185</v>
      </c>
      <c r="AL8" t="s">
        <v>185</v>
      </c>
      <c r="AM8" t="s">
        <v>185</v>
      </c>
      <c r="AN8" t="s">
        <v>185</v>
      </c>
      <c r="AO8">
        <v>4.6125906411968041</v>
      </c>
      <c r="AP8">
        <v>7.2379959212637512</v>
      </c>
      <c r="AQ8">
        <v>27.340845480103351</v>
      </c>
      <c r="AR8">
        <v>7.6135125695332473</v>
      </c>
      <c r="AS8">
        <v>23.71224080310391</v>
      </c>
      <c r="AT8">
        <v>13.41061524836126</v>
      </c>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row>
    <row r="9">
      <c r="A9" t="s">
        <v>442</v>
      </c>
      <c r="B9">
        <v>2000</v>
      </c>
      <c r="C9" t="s">
        <v>445</v>
      </c>
      <c r="D9">
        <v>23</v>
      </c>
      <c r="E9" t="s">
        <v>54</v>
      </c>
      <c r="F9" t="s">
        <v>48</v>
      </c>
      <c r="G9" t="s">
        <v>185</v>
      </c>
      <c r="H9">
        <v>73.633078394227681</v>
      </c>
      <c r="I9">
        <v>77.276430622630414</v>
      </c>
      <c r="J9">
        <v>86.35873323104623</v>
      </c>
      <c r="K9">
        <v>88.217395212282682</v>
      </c>
      <c r="L9">
        <v>96.105407780170736</v>
      </c>
      <c r="M9">
        <v>83.191423577845967</v>
      </c>
      <c r="N9">
        <v>86.75013502323776</v>
      </c>
      <c r="O9">
        <v>90.30130095679975</v>
      </c>
      <c r="P9">
        <v>91.518032599233166</v>
      </c>
      <c r="Q9">
        <v>98.103422817223503</v>
      </c>
      <c r="R9">
        <v>65.359186945923</v>
      </c>
      <c r="S9">
        <v>64.017140083138187</v>
      </c>
      <c r="T9">
        <v>70.453451552953823</v>
      </c>
      <c r="U9">
        <v>60.269360823517019</v>
      </c>
      <c r="V9">
        <v>74.250308191819471</v>
      </c>
      <c r="W9" t="s">
        <v>146</v>
      </c>
      <c r="X9" t="s">
        <v>147</v>
      </c>
      <c r="Y9" t="s">
        <v>148</v>
      </c>
      <c r="Z9" t="s">
        <v>149</v>
      </c>
      <c r="AA9" t="s">
        <v>150</v>
      </c>
      <c r="AB9" t="s">
        <v>151</v>
      </c>
      <c r="AC9" t="s">
        <v>185</v>
      </c>
      <c r="AD9" t="s">
        <v>185</v>
      </c>
      <c r="AE9" t="s">
        <v>185</v>
      </c>
      <c r="AF9" t="s">
        <v>185</v>
      </c>
      <c r="AG9" t="s">
        <v>185</v>
      </c>
      <c r="AH9" t="s">
        <v>185</v>
      </c>
      <c r="AI9" t="s">
        <v>185</v>
      </c>
      <c r="AJ9" t="s">
        <v>185</v>
      </c>
      <c r="AK9" t="s">
        <v>185</v>
      </c>
      <c r="AL9" t="s">
        <v>185</v>
      </c>
      <c r="AM9" t="s">
        <v>185</v>
      </c>
      <c r="AN9" t="s">
        <v>185</v>
      </c>
      <c r="AO9">
        <v>95.387409358803197</v>
      </c>
      <c r="AP9">
        <v>92.762004078736254</v>
      </c>
      <c r="AQ9">
        <v>72.659154519896646</v>
      </c>
      <c r="AR9">
        <v>92.386487430466758</v>
      </c>
      <c r="AS9">
        <v>76.28775919689609</v>
      </c>
      <c r="AT9">
        <v>86.589384751638747</v>
      </c>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row>
    <row r="10">
      <c r="A10" t="s">
        <v>442</v>
      </c>
      <c r="B10">
        <v>2000</v>
      </c>
      <c r="C10" t="s">
        <v>445</v>
      </c>
      <c r="D10">
        <v>29</v>
      </c>
      <c r="E10" t="s">
        <v>57</v>
      </c>
      <c r="F10" t="s">
        <v>49</v>
      </c>
      <c r="G10" t="s">
        <v>458</v>
      </c>
      <c r="H10">
        <v>16.989825933539979</v>
      </c>
      <c r="I10">
        <v>23.298037403625081</v>
      </c>
      <c r="J10">
        <v>22.95022394067124</v>
      </c>
      <c r="K10">
        <v>38.455121128920517</v>
      </c>
      <c r="L10">
        <v>65.608164140028535</v>
      </c>
      <c r="M10">
        <v>32.287694327115588</v>
      </c>
      <c r="N10">
        <v>26.362258123417242</v>
      </c>
      <c r="O10">
        <v>34.261231146725123</v>
      </c>
      <c r="P10">
        <v>47.541881015873081</v>
      </c>
      <c r="Q10">
        <v>71.992750761793403</v>
      </c>
      <c r="R10">
        <v>9.9747997069940038</v>
      </c>
      <c r="S10">
        <v>10.646314491677339</v>
      </c>
      <c r="T10">
        <v>11.903098080169659</v>
      </c>
      <c r="U10">
        <v>16.92186688313403</v>
      </c>
      <c r="V10">
        <v>14.42892088611033</v>
      </c>
      <c r="W10" t="s">
        <v>146</v>
      </c>
      <c r="X10" t="s">
        <v>147</v>
      </c>
      <c r="Y10" t="s">
        <v>148</v>
      </c>
      <c r="Z10" t="s">
        <v>149</v>
      </c>
      <c r="AA10" t="s">
        <v>150</v>
      </c>
      <c r="AB10" t="s">
        <v>151</v>
      </c>
      <c r="AC10" t="s">
        <v>185</v>
      </c>
      <c r="AD10" t="s">
        <v>185</v>
      </c>
      <c r="AE10" t="s">
        <v>185</v>
      </c>
      <c r="AF10" t="s">
        <v>185</v>
      </c>
      <c r="AG10" t="s">
        <v>185</v>
      </c>
      <c r="AH10" t="s">
        <v>185</v>
      </c>
      <c r="AI10" t="s">
        <v>185</v>
      </c>
      <c r="AJ10" t="s">
        <v>185</v>
      </c>
      <c r="AK10" t="s">
        <v>185</v>
      </c>
      <c r="AL10" t="s">
        <v>185</v>
      </c>
      <c r="AM10" t="s">
        <v>185</v>
      </c>
      <c r="AN10" t="s">
        <v>185</v>
      </c>
      <c r="AO10">
        <v>56.991590764101673</v>
      </c>
      <c r="AP10">
        <v>18.656354524653661</v>
      </c>
      <c r="AQ10">
        <v>21.4544430608372</v>
      </c>
      <c r="AR10">
        <v>12.80444012800355</v>
      </c>
      <c r="AS10">
        <v>56.889167688881336</v>
      </c>
      <c r="AT10">
        <v>34.28459669341278</v>
      </c>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row>
    <row r="11">
      <c r="A11" t="s">
        <v>442</v>
      </c>
      <c r="B11">
        <v>2000</v>
      </c>
      <c r="C11" t="s">
        <v>445</v>
      </c>
      <c r="D11">
        <v>30</v>
      </c>
      <c r="E11" t="s">
        <v>57</v>
      </c>
      <c r="F11" t="s">
        <v>48</v>
      </c>
      <c r="G11" t="s">
        <v>185</v>
      </c>
      <c r="H11">
        <v>83.010174066460024</v>
      </c>
      <c r="I11">
        <v>76.701962596374912</v>
      </c>
      <c r="J11">
        <v>77.049776059328764</v>
      </c>
      <c r="K11">
        <v>61.544878871079483</v>
      </c>
      <c r="L11">
        <v>34.391835859971472</v>
      </c>
      <c r="M11">
        <v>67.712305672884412</v>
      </c>
      <c r="N11">
        <v>73.637741876582766</v>
      </c>
      <c r="O11">
        <v>65.738768853274877</v>
      </c>
      <c r="P11">
        <v>52.458118984126919</v>
      </c>
      <c r="Q11">
        <v>28.007249238206601</v>
      </c>
      <c r="R11">
        <v>90.025200293005994</v>
      </c>
      <c r="S11">
        <v>89.353685508322656</v>
      </c>
      <c r="T11">
        <v>88.096901919830344</v>
      </c>
      <c r="U11">
        <v>83.07813311686597</v>
      </c>
      <c r="V11">
        <v>85.571079113889667</v>
      </c>
      <c r="W11" t="s">
        <v>146</v>
      </c>
      <c r="X11" t="s">
        <v>147</v>
      </c>
      <c r="Y11" t="s">
        <v>148</v>
      </c>
      <c r="Z11" t="s">
        <v>149</v>
      </c>
      <c r="AA11" t="s">
        <v>150</v>
      </c>
      <c r="AB11" t="s">
        <v>151</v>
      </c>
      <c r="AC11" t="s">
        <v>185</v>
      </c>
      <c r="AD11" t="s">
        <v>185</v>
      </c>
      <c r="AE11" t="s">
        <v>185</v>
      </c>
      <c r="AF11" t="s">
        <v>185</v>
      </c>
      <c r="AG11" t="s">
        <v>185</v>
      </c>
      <c r="AH11" t="s">
        <v>185</v>
      </c>
      <c r="AI11" t="s">
        <v>185</v>
      </c>
      <c r="AJ11" t="s">
        <v>185</v>
      </c>
      <c r="AK11" t="s">
        <v>185</v>
      </c>
      <c r="AL11" t="s">
        <v>185</v>
      </c>
      <c r="AM11" t="s">
        <v>185</v>
      </c>
      <c r="AN11" t="s">
        <v>185</v>
      </c>
      <c r="AO11">
        <v>43.00840923589832</v>
      </c>
      <c r="AP11">
        <v>81.343645475346335</v>
      </c>
      <c r="AQ11">
        <v>78.545556939162793</v>
      </c>
      <c r="AR11">
        <v>87.195559871996437</v>
      </c>
      <c r="AS11">
        <v>43.110832311118664</v>
      </c>
      <c r="AT11">
        <v>65.71540330658722</v>
      </c>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row>
    <row r="12">
      <c r="A12" t="s">
        <v>442</v>
      </c>
      <c r="B12">
        <v>2000</v>
      </c>
      <c r="C12" t="s">
        <v>445</v>
      </c>
      <c r="D12">
        <v>31</v>
      </c>
      <c r="E12" t="s">
        <v>102</v>
      </c>
      <c r="F12" t="s">
        <v>49</v>
      </c>
      <c r="G12" t="s">
        <v>459</v>
      </c>
      <c r="H12">
        <v>0.95725823375767438</v>
      </c>
      <c r="I12">
        <v>1.671563086269592</v>
      </c>
      <c r="J12">
        <v>2.7648532974621278</v>
      </c>
      <c r="K12">
        <v>5.9871247726948154</v>
      </c>
      <c r="L12">
        <v>30.704950268693739</v>
      </c>
      <c r="M12">
        <v>3.1619971949850121</v>
      </c>
      <c r="N12">
        <v>2.5219674370824219</v>
      </c>
      <c r="O12">
        <v>3.664890109725683</v>
      </c>
      <c r="P12">
        <v>12.271959761066221</v>
      </c>
      <c r="Q12">
        <v>37.091839482404829</v>
      </c>
      <c r="R12">
        <v>0.27888034974844622</v>
      </c>
      <c r="S12">
        <v>0.26804005104440681</v>
      </c>
      <c r="T12">
        <v>0.2077575780927684</v>
      </c>
      <c r="U12">
        <v>0</v>
      </c>
      <c r="V12">
        <v>3.2444965031781159</v>
      </c>
      <c r="W12" t="s">
        <v>146</v>
      </c>
      <c r="X12" t="s">
        <v>147</v>
      </c>
      <c r="Y12" t="s">
        <v>148</v>
      </c>
      <c r="Z12" t="s">
        <v>149</v>
      </c>
      <c r="AA12" t="s">
        <v>150</v>
      </c>
      <c r="AB12" t="s">
        <v>151</v>
      </c>
      <c r="AC12" t="s">
        <v>185</v>
      </c>
      <c r="AD12" t="s">
        <v>185</v>
      </c>
      <c r="AE12" t="s">
        <v>185</v>
      </c>
      <c r="AF12" t="s">
        <v>185</v>
      </c>
      <c r="AG12" t="s">
        <v>185</v>
      </c>
      <c r="AH12" t="s">
        <v>185</v>
      </c>
      <c r="AI12" t="s">
        <v>185</v>
      </c>
      <c r="AJ12" t="s">
        <v>185</v>
      </c>
      <c r="AK12" t="s">
        <v>185</v>
      </c>
      <c r="AL12" t="s">
        <v>185</v>
      </c>
      <c r="AM12" t="s">
        <v>185</v>
      </c>
      <c r="AN12" t="s">
        <v>185</v>
      </c>
      <c r="AO12">
        <v>18.072067807985519</v>
      </c>
      <c r="AP12">
        <v>3.689041848139619</v>
      </c>
      <c r="AQ12">
        <v>3.6370744229274199</v>
      </c>
      <c r="AR12">
        <v>0.67762801378450788</v>
      </c>
      <c r="AS12">
        <v>13.028609720234909</v>
      </c>
      <c r="AT12">
        <v>11.330701131509469</v>
      </c>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row>
    <row r="13">
      <c r="A13" t="s">
        <v>442</v>
      </c>
      <c r="B13">
        <v>2000</v>
      </c>
      <c r="C13" t="s">
        <v>445</v>
      </c>
      <c r="D13">
        <v>32</v>
      </c>
      <c r="E13" t="s">
        <v>102</v>
      </c>
      <c r="F13" t="s">
        <v>48</v>
      </c>
      <c r="G13" t="s">
        <v>185</v>
      </c>
      <c r="H13">
        <v>99.04274176624233</v>
      </c>
      <c r="I13">
        <v>98.328436913730414</v>
      </c>
      <c r="J13">
        <v>97.235146702537861</v>
      </c>
      <c r="K13">
        <v>94.012875227305187</v>
      </c>
      <c r="L13">
        <v>69.295049731306264</v>
      </c>
      <c r="M13">
        <v>96.838002805014995</v>
      </c>
      <c r="N13">
        <v>97.478032562917576</v>
      </c>
      <c r="O13">
        <v>96.33510989027431</v>
      </c>
      <c r="P13">
        <v>87.728040238933787</v>
      </c>
      <c r="Q13">
        <v>62.908160517595178</v>
      </c>
      <c r="R13">
        <v>99.721119650251552</v>
      </c>
      <c r="S13">
        <v>99.731959948955591</v>
      </c>
      <c r="T13">
        <v>99.792242421907233</v>
      </c>
      <c r="U13">
        <v>100</v>
      </c>
      <c r="V13">
        <v>96.755503496821888</v>
      </c>
      <c r="W13" t="s">
        <v>146</v>
      </c>
      <c r="X13" t="s">
        <v>147</v>
      </c>
      <c r="Y13" t="s">
        <v>148</v>
      </c>
      <c r="Z13" t="s">
        <v>149</v>
      </c>
      <c r="AA13" t="s">
        <v>150</v>
      </c>
      <c r="AB13" t="s">
        <v>151</v>
      </c>
      <c r="AC13" t="s">
        <v>185</v>
      </c>
      <c r="AD13" t="s">
        <v>185</v>
      </c>
      <c r="AE13" t="s">
        <v>185</v>
      </c>
      <c r="AF13" t="s">
        <v>185</v>
      </c>
      <c r="AG13" t="s">
        <v>185</v>
      </c>
      <c r="AH13" t="s">
        <v>185</v>
      </c>
      <c r="AI13" t="s">
        <v>185</v>
      </c>
      <c r="AJ13" t="s">
        <v>185</v>
      </c>
      <c r="AK13" t="s">
        <v>185</v>
      </c>
      <c r="AL13" t="s">
        <v>185</v>
      </c>
      <c r="AM13" t="s">
        <v>185</v>
      </c>
      <c r="AN13" t="s">
        <v>185</v>
      </c>
      <c r="AO13">
        <v>81.927932192014481</v>
      </c>
      <c r="AP13">
        <v>96.310958151860376</v>
      </c>
      <c r="AQ13">
        <v>96.362925577072573</v>
      </c>
      <c r="AR13">
        <v>99.322371986215501</v>
      </c>
      <c r="AS13">
        <v>86.971390279765075</v>
      </c>
      <c r="AT13">
        <v>88.669298868490529</v>
      </c>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row>
    <row r="14">
      <c r="A14" t="s">
        <v>442</v>
      </c>
      <c r="B14">
        <v>2000</v>
      </c>
      <c r="C14" t="s">
        <v>445</v>
      </c>
      <c r="D14">
        <v>35</v>
      </c>
      <c r="E14" t="s">
        <v>55</v>
      </c>
      <c r="F14" t="s">
        <v>49</v>
      </c>
      <c r="G14" t="s">
        <v>185</v>
      </c>
      <c r="H14">
        <v>83.331211221046743</v>
      </c>
      <c r="I14">
        <v>87.091123784535739</v>
      </c>
      <c r="J14">
        <v>94.093637323115601</v>
      </c>
      <c r="K14">
        <v>95.597718477761418</v>
      </c>
      <c r="L14">
        <v>97.879457903782736</v>
      </c>
      <c r="M14">
        <v>87.457511848673462</v>
      </c>
      <c r="N14">
        <v>93.777169718860776</v>
      </c>
      <c r="O14">
        <v>94.933782797741301</v>
      </c>
      <c r="P14">
        <v>97.382948471587341</v>
      </c>
      <c r="Q14">
        <v>97.932895707719865</v>
      </c>
      <c r="R14">
        <v>78.217282141532664</v>
      </c>
      <c r="S14">
        <v>78.499566802716842</v>
      </c>
      <c r="T14">
        <v>76.694358868589333</v>
      </c>
      <c r="U14">
        <v>85.503906931791789</v>
      </c>
      <c r="V14">
        <v>92.081048988094508</v>
      </c>
      <c r="W14" t="s">
        <v>146</v>
      </c>
      <c r="X14" t="s">
        <v>147</v>
      </c>
      <c r="Y14" t="s">
        <v>148</v>
      </c>
      <c r="Z14" t="s">
        <v>149</v>
      </c>
      <c r="AA14" t="s">
        <v>150</v>
      </c>
      <c r="AB14" t="s">
        <v>151</v>
      </c>
      <c r="AC14" t="s">
        <v>185</v>
      </c>
      <c r="AD14" t="s">
        <v>185</v>
      </c>
      <c r="AE14" t="s">
        <v>185</v>
      </c>
      <c r="AF14" t="s">
        <v>185</v>
      </c>
      <c r="AG14" t="s">
        <v>185</v>
      </c>
      <c r="AH14" t="s">
        <v>185</v>
      </c>
      <c r="AI14" t="s">
        <v>185</v>
      </c>
      <c r="AJ14" t="s">
        <v>185</v>
      </c>
      <c r="AK14" t="s">
        <v>185</v>
      </c>
      <c r="AL14" t="s">
        <v>185</v>
      </c>
      <c r="AM14" t="s">
        <v>185</v>
      </c>
      <c r="AN14" t="s">
        <v>185</v>
      </c>
      <c r="AO14">
        <v>95.011745958466292</v>
      </c>
      <c r="AP14">
        <v>88.262683366985556</v>
      </c>
      <c r="AQ14">
        <v>94.000291405161136</v>
      </c>
      <c r="AR14">
        <v>95.515219102930061</v>
      </c>
      <c r="AS14">
        <v>94.208386357253843</v>
      </c>
      <c r="AT14">
        <v>95.045565326282613</v>
      </c>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c r="A15" t="s">
        <v>442</v>
      </c>
      <c r="B15">
        <v>2000</v>
      </c>
      <c r="C15" t="s">
        <v>445</v>
      </c>
      <c r="D15">
        <v>36</v>
      </c>
      <c r="E15" t="s">
        <v>55</v>
      </c>
      <c r="F15" t="s">
        <v>48</v>
      </c>
      <c r="G15" t="s">
        <v>185</v>
      </c>
      <c r="H15">
        <v>16.66878877895326</v>
      </c>
      <c r="I15">
        <v>12.908876215464259</v>
      </c>
      <c r="J15">
        <v>5.9063626768844024</v>
      </c>
      <c r="K15">
        <v>4.4022815222385807</v>
      </c>
      <c r="L15">
        <v>2.1205420962172661</v>
      </c>
      <c r="M15">
        <v>12.54248815132653</v>
      </c>
      <c r="N15">
        <v>6.2228302811392284</v>
      </c>
      <c r="O15">
        <v>5.0662172022586978</v>
      </c>
      <c r="P15">
        <v>2.6170515284126661</v>
      </c>
      <c r="Q15">
        <v>2.0671042922801321</v>
      </c>
      <c r="R15">
        <v>21.78271785846734</v>
      </c>
      <c r="S15">
        <v>21.500433197283151</v>
      </c>
      <c r="T15">
        <v>23.30564113141067</v>
      </c>
      <c r="U15">
        <v>14.4960930682082</v>
      </c>
      <c r="V15">
        <v>7.9189510119054924</v>
      </c>
      <c r="W15" t="s">
        <v>146</v>
      </c>
      <c r="X15" t="s">
        <v>147</v>
      </c>
      <c r="Y15" t="s">
        <v>148</v>
      </c>
      <c r="Z15" t="s">
        <v>149</v>
      </c>
      <c r="AA15" t="s">
        <v>150</v>
      </c>
      <c r="AB15" t="s">
        <v>151</v>
      </c>
      <c r="AC15" t="s">
        <v>185</v>
      </c>
      <c r="AD15" t="s">
        <v>185</v>
      </c>
      <c r="AE15" t="s">
        <v>185</v>
      </c>
      <c r="AF15" t="s">
        <v>185</v>
      </c>
      <c r="AG15" t="s">
        <v>185</v>
      </c>
      <c r="AH15" t="s">
        <v>185</v>
      </c>
      <c r="AI15" t="s">
        <v>185</v>
      </c>
      <c r="AJ15" t="s">
        <v>185</v>
      </c>
      <c r="AK15" t="s">
        <v>185</v>
      </c>
      <c r="AL15" t="s">
        <v>185</v>
      </c>
      <c r="AM15" t="s">
        <v>185</v>
      </c>
      <c r="AN15" t="s">
        <v>185</v>
      </c>
      <c r="AO15">
        <v>4.9882540415337084</v>
      </c>
      <c r="AP15">
        <v>11.737316633014441</v>
      </c>
      <c r="AQ15">
        <v>5.9997085948388671</v>
      </c>
      <c r="AR15">
        <v>4.484780897069939</v>
      </c>
      <c r="AS15">
        <v>5.7916136427461549</v>
      </c>
      <c r="AT15">
        <v>4.9544346737173912</v>
      </c>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c r="A16" t="s">
        <v>442</v>
      </c>
      <c r="B16">
        <v>2000</v>
      </c>
      <c r="C16" t="s">
        <v>445</v>
      </c>
      <c r="D16">
        <v>37</v>
      </c>
      <c r="E16" t="s">
        <v>233</v>
      </c>
      <c r="F16" t="s">
        <v>49</v>
      </c>
      <c r="G16" t="s">
        <v>460</v>
      </c>
      <c r="H16">
        <v>81.786420458359672</v>
      </c>
      <c r="I16">
        <v>87.201992320041441</v>
      </c>
      <c r="J16">
        <v>93.931007145229799</v>
      </c>
      <c r="K16">
        <v>95.988512415956791</v>
      </c>
      <c r="L16">
        <v>97.840564543690007</v>
      </c>
      <c r="M16">
        <v>85.905428124873424</v>
      </c>
      <c r="N16">
        <v>93.822165475657727</v>
      </c>
      <c r="O16">
        <v>95.593872975595545</v>
      </c>
      <c r="P16">
        <v>96.980068849847285</v>
      </c>
      <c r="Q16">
        <v>98.059670906157081</v>
      </c>
      <c r="R16">
        <v>76.600343934847956</v>
      </c>
      <c r="S16">
        <v>80.850603197209651</v>
      </c>
      <c r="T16">
        <v>79.812214230750584</v>
      </c>
      <c r="U16">
        <v>82.916813935070778</v>
      </c>
      <c r="V16">
        <v>92.005046625411239</v>
      </c>
      <c r="W16" t="s">
        <v>146</v>
      </c>
      <c r="X16" t="s">
        <v>147</v>
      </c>
      <c r="Y16" t="s">
        <v>148</v>
      </c>
      <c r="Z16" t="s">
        <v>149</v>
      </c>
      <c r="AA16" t="s">
        <v>150</v>
      </c>
      <c r="AB16" t="s">
        <v>151</v>
      </c>
      <c r="AC16" t="s">
        <v>185</v>
      </c>
      <c r="AD16" t="s">
        <v>185</v>
      </c>
      <c r="AE16" t="s">
        <v>185</v>
      </c>
      <c r="AF16" t="s">
        <v>185</v>
      </c>
      <c r="AG16" t="s">
        <v>185</v>
      </c>
      <c r="AH16" t="s">
        <v>185</v>
      </c>
      <c r="AI16" t="s">
        <v>185</v>
      </c>
      <c r="AJ16" t="s">
        <v>185</v>
      </c>
      <c r="AK16" t="s">
        <v>185</v>
      </c>
      <c r="AL16" t="s">
        <v>185</v>
      </c>
      <c r="AM16" t="s">
        <v>185</v>
      </c>
      <c r="AN16" t="s">
        <v>185</v>
      </c>
      <c r="AO16">
        <v>94.55345426969879</v>
      </c>
      <c r="AP16">
        <v>90.148013050117598</v>
      </c>
      <c r="AQ16">
        <v>93.941473767508526</v>
      </c>
      <c r="AR16">
        <v>95.412294896034766</v>
      </c>
      <c r="AS16">
        <v>94.436314218731781</v>
      </c>
      <c r="AT16">
        <v>95.063430939876412</v>
      </c>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c r="A17" t="s">
        <v>442</v>
      </c>
      <c r="B17">
        <v>2000</v>
      </c>
      <c r="C17" t="s">
        <v>445</v>
      </c>
      <c r="D17">
        <v>38</v>
      </c>
      <c r="E17" t="s">
        <v>233</v>
      </c>
      <c r="F17" t="s">
        <v>48</v>
      </c>
      <c r="G17" t="s">
        <v>185</v>
      </c>
      <c r="H17">
        <v>18.213579541640321</v>
      </c>
      <c r="I17">
        <v>12.798007679958561</v>
      </c>
      <c r="J17">
        <v>6.0689928547701921</v>
      </c>
      <c r="K17">
        <v>4.011487584043202</v>
      </c>
      <c r="L17">
        <v>2.159435456309994</v>
      </c>
      <c r="M17">
        <v>14.094571875126571</v>
      </c>
      <c r="N17">
        <v>6.177834524342277</v>
      </c>
      <c r="O17">
        <v>4.4061270244044586</v>
      </c>
      <c r="P17">
        <v>3.019931150152718</v>
      </c>
      <c r="Q17">
        <v>1.9403290938429221</v>
      </c>
      <c r="R17">
        <v>23.39965606515204</v>
      </c>
      <c r="S17">
        <v>19.149396802790349</v>
      </c>
      <c r="T17">
        <v>20.187785769249409</v>
      </c>
      <c r="U17">
        <v>17.083186064929219</v>
      </c>
      <c r="V17">
        <v>7.9949533745887518</v>
      </c>
      <c r="W17" t="s">
        <v>146</v>
      </c>
      <c r="X17" t="s">
        <v>147</v>
      </c>
      <c r="Y17" t="s">
        <v>148</v>
      </c>
      <c r="Z17" t="s">
        <v>149</v>
      </c>
      <c r="AA17" t="s">
        <v>150</v>
      </c>
      <c r="AB17" t="s">
        <v>151</v>
      </c>
      <c r="AC17" t="s">
        <v>185</v>
      </c>
      <c r="AD17" t="s">
        <v>185</v>
      </c>
      <c r="AE17" t="s">
        <v>185</v>
      </c>
      <c r="AF17" t="s">
        <v>185</v>
      </c>
      <c r="AG17" t="s">
        <v>185</v>
      </c>
      <c r="AH17" t="s">
        <v>185</v>
      </c>
      <c r="AI17" t="s">
        <v>185</v>
      </c>
      <c r="AJ17" t="s">
        <v>185</v>
      </c>
      <c r="AK17" t="s">
        <v>185</v>
      </c>
      <c r="AL17" t="s">
        <v>185</v>
      </c>
      <c r="AM17" t="s">
        <v>185</v>
      </c>
      <c r="AN17" t="s">
        <v>185</v>
      </c>
      <c r="AO17">
        <v>5.446545730301211</v>
      </c>
      <c r="AP17">
        <v>9.8519869498823933</v>
      </c>
      <c r="AQ17">
        <v>6.0585262324914719</v>
      </c>
      <c r="AR17">
        <v>4.5877051039652326</v>
      </c>
      <c r="AS17">
        <v>5.5636857812682159</v>
      </c>
      <c r="AT17">
        <v>4.9365690601235874</v>
      </c>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c r="A18" t="s">
        <v>442</v>
      </c>
      <c r="B18">
        <v>2000</v>
      </c>
      <c r="C18" t="s">
        <v>445</v>
      </c>
      <c r="D18">
        <v>41</v>
      </c>
      <c r="E18" t="s">
        <v>56</v>
      </c>
      <c r="F18" t="s">
        <v>49</v>
      </c>
      <c r="G18" t="s">
        <v>185</v>
      </c>
      <c r="H18">
        <v>40.03483496499662</v>
      </c>
      <c r="I18">
        <v>32.560036286805811</v>
      </c>
      <c r="J18">
        <v>18.293191667109351</v>
      </c>
      <c r="K18">
        <v>14.24927625647423</v>
      </c>
      <c r="L18">
        <v>4.2767137460407048</v>
      </c>
      <c r="M18">
        <v>20.621911834216441</v>
      </c>
      <c r="N18">
        <v>15.23969806359197</v>
      </c>
      <c r="O18">
        <v>12.972041908049979</v>
      </c>
      <c r="P18">
        <v>8.2660935299051559</v>
      </c>
      <c r="Q18">
        <v>2.2032991942806288</v>
      </c>
      <c r="R18">
        <v>48.975094519677057</v>
      </c>
      <c r="S18">
        <v>48.063574728402052</v>
      </c>
      <c r="T18">
        <v>49.297678150596163</v>
      </c>
      <c r="U18">
        <v>45.076274714807013</v>
      </c>
      <c r="V18">
        <v>32.347534953660968</v>
      </c>
      <c r="W18" t="s">
        <v>146</v>
      </c>
      <c r="X18" t="s">
        <v>147</v>
      </c>
      <c r="Y18" t="s">
        <v>148</v>
      </c>
      <c r="Z18" t="s">
        <v>149</v>
      </c>
      <c r="AA18" t="s">
        <v>150</v>
      </c>
      <c r="AB18" t="s">
        <v>151</v>
      </c>
      <c r="AC18" t="s">
        <v>185</v>
      </c>
      <c r="AD18" t="s">
        <v>185</v>
      </c>
      <c r="AE18" t="s">
        <v>185</v>
      </c>
      <c r="AF18" t="s">
        <v>185</v>
      </c>
      <c r="AG18" t="s">
        <v>185</v>
      </c>
      <c r="AH18" t="s">
        <v>185</v>
      </c>
      <c r="AI18" t="s">
        <v>185</v>
      </c>
      <c r="AJ18" t="s">
        <v>185</v>
      </c>
      <c r="AK18" t="s">
        <v>185</v>
      </c>
      <c r="AL18" t="s">
        <v>185</v>
      </c>
      <c r="AM18" t="s">
        <v>185</v>
      </c>
      <c r="AN18" t="s">
        <v>185</v>
      </c>
      <c r="AO18">
        <v>11.888381187623519</v>
      </c>
      <c r="AP18">
        <v>11.775616997424249</v>
      </c>
      <c r="AQ18">
        <v>32.471595569085132</v>
      </c>
      <c r="AR18">
        <v>14.204164888580021</v>
      </c>
      <c r="AS18">
        <v>34.459144677965327</v>
      </c>
      <c r="AT18">
        <v>24.645534189863341</v>
      </c>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row>
    <row r="19">
      <c r="A19" t="s">
        <v>442</v>
      </c>
      <c r="B19">
        <v>2000</v>
      </c>
      <c r="C19" t="s">
        <v>445</v>
      </c>
      <c r="D19">
        <v>42</v>
      </c>
      <c r="E19" t="s">
        <v>56</v>
      </c>
      <c r="F19" t="s">
        <v>48</v>
      </c>
      <c r="G19" t="s">
        <v>461</v>
      </c>
      <c r="H19">
        <v>59.965165035003388</v>
      </c>
      <c r="I19">
        <v>67.439963713194189</v>
      </c>
      <c r="J19">
        <v>81.706808332890645</v>
      </c>
      <c r="K19">
        <v>85.750723743525782</v>
      </c>
      <c r="L19">
        <v>95.723286253959287</v>
      </c>
      <c r="M19">
        <v>79.378088165783552</v>
      </c>
      <c r="N19">
        <v>84.760301936408027</v>
      </c>
      <c r="O19">
        <v>87.027958091950026</v>
      </c>
      <c r="P19">
        <v>91.733906470094851</v>
      </c>
      <c r="Q19">
        <v>97.796700805719368</v>
      </c>
      <c r="R19">
        <v>51.024905480322943</v>
      </c>
      <c r="S19">
        <v>51.93642527159794</v>
      </c>
      <c r="T19">
        <v>50.702321849403852</v>
      </c>
      <c r="U19">
        <v>54.92372528519298</v>
      </c>
      <c r="V19">
        <v>67.652465046339046</v>
      </c>
      <c r="W19" t="s">
        <v>146</v>
      </c>
      <c r="X19" t="s">
        <v>147</v>
      </c>
      <c r="Y19" t="s">
        <v>148</v>
      </c>
      <c r="Z19" t="s">
        <v>149</v>
      </c>
      <c r="AA19" t="s">
        <v>150</v>
      </c>
      <c r="AB19" t="s">
        <v>151</v>
      </c>
      <c r="AC19" t="s">
        <v>185</v>
      </c>
      <c r="AD19" t="s">
        <v>185</v>
      </c>
      <c r="AE19" t="s">
        <v>185</v>
      </c>
      <c r="AF19" t="s">
        <v>185</v>
      </c>
      <c r="AG19" t="s">
        <v>185</v>
      </c>
      <c r="AH19" t="s">
        <v>185</v>
      </c>
      <c r="AI19" t="s">
        <v>185</v>
      </c>
      <c r="AJ19" t="s">
        <v>185</v>
      </c>
      <c r="AK19" t="s">
        <v>185</v>
      </c>
      <c r="AL19" t="s">
        <v>185</v>
      </c>
      <c r="AM19" t="s">
        <v>185</v>
      </c>
      <c r="AN19" t="s">
        <v>185</v>
      </c>
      <c r="AO19">
        <v>88.111618812376477</v>
      </c>
      <c r="AP19">
        <v>88.224383002575749</v>
      </c>
      <c r="AQ19">
        <v>67.528404430914861</v>
      </c>
      <c r="AR19">
        <v>85.795835111419976</v>
      </c>
      <c r="AS19">
        <v>65.540855322034673</v>
      </c>
      <c r="AT19">
        <v>75.354465810136659</v>
      </c>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row>
    <row r="20">
      <c r="A20" t="s">
        <v>442</v>
      </c>
      <c r="B20">
        <v>2000</v>
      </c>
      <c r="C20" t="s">
        <v>445</v>
      </c>
      <c r="D20">
        <v>58</v>
      </c>
      <c r="E20" t="s">
        <v>153</v>
      </c>
      <c r="F20" t="s">
        <v>154</v>
      </c>
      <c r="G20" t="s">
        <v>185</v>
      </c>
      <c r="H20">
        <v>0</v>
      </c>
      <c r="I20">
        <v>0.55398320569918946</v>
      </c>
      <c r="J20">
        <v>0.29549034880553288</v>
      </c>
      <c r="K20">
        <v>2.08878168851566</v>
      </c>
      <c r="L20">
        <v>19.55974693545954</v>
      </c>
      <c r="M20">
        <v>0.7888213115271997</v>
      </c>
      <c r="N20">
        <v>0</v>
      </c>
      <c r="O20">
        <v>1.1680897398058421</v>
      </c>
      <c r="P20">
        <v>4.9990530561941027</v>
      </c>
      <c r="Q20">
        <v>24.947447079976651</v>
      </c>
      <c r="R20">
        <v>0</v>
      </c>
      <c r="S20">
        <v>0</v>
      </c>
      <c r="T20">
        <v>0</v>
      </c>
      <c r="U20">
        <v>0</v>
      </c>
      <c r="V20">
        <v>0.91923029563004077</v>
      </c>
      <c r="W20" t="s">
        <v>146</v>
      </c>
      <c r="X20" t="s">
        <v>147</v>
      </c>
      <c r="Y20" t="s">
        <v>148</v>
      </c>
      <c r="Z20" t="s">
        <v>149</v>
      </c>
      <c r="AA20" t="s">
        <v>150</v>
      </c>
      <c r="AB20" t="s">
        <v>151</v>
      </c>
      <c r="AC20" t="s">
        <v>185</v>
      </c>
      <c r="AD20" t="s">
        <v>185</v>
      </c>
      <c r="AE20" t="s">
        <v>185</v>
      </c>
      <c r="AF20" t="s">
        <v>185</v>
      </c>
      <c r="AG20" t="s">
        <v>185</v>
      </c>
      <c r="AH20" t="s">
        <v>185</v>
      </c>
      <c r="AI20" t="s">
        <v>185</v>
      </c>
      <c r="AJ20" t="s">
        <v>185</v>
      </c>
      <c r="AK20" t="s">
        <v>185</v>
      </c>
      <c r="AL20" t="s">
        <v>185</v>
      </c>
      <c r="AM20" t="s">
        <v>185</v>
      </c>
      <c r="AN20" t="s">
        <v>185</v>
      </c>
      <c r="AO20">
        <v>11.25734140946915</v>
      </c>
      <c r="AP20">
        <v>1.1244481103835859</v>
      </c>
      <c r="AQ20">
        <v>0.53125806177591528</v>
      </c>
      <c r="AR20">
        <v>0.4317958580917684</v>
      </c>
      <c r="AS20">
        <v>7.9880651966932854</v>
      </c>
      <c r="AT20">
        <v>5.7521758617816294</v>
      </c>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c r="A21" t="s">
        <v>442</v>
      </c>
      <c r="B21">
        <v>2000</v>
      </c>
      <c r="C21" t="s">
        <v>445</v>
      </c>
      <c r="D21">
        <v>59</v>
      </c>
      <c r="E21" t="s">
        <v>153</v>
      </c>
      <c r="F21" t="s">
        <v>155</v>
      </c>
      <c r="G21" t="s">
        <v>185</v>
      </c>
      <c r="H21">
        <v>0.95725823375767438</v>
      </c>
      <c r="I21">
        <v>1.117579880570402</v>
      </c>
      <c r="J21">
        <v>2.4693629486565949</v>
      </c>
      <c r="K21">
        <v>3.898343084179154</v>
      </c>
      <c r="L21">
        <v>11.1452033332342</v>
      </c>
      <c r="M21">
        <v>2.3731758834578121</v>
      </c>
      <c r="N21">
        <v>2.5219674370824219</v>
      </c>
      <c r="O21">
        <v>2.49680036991984</v>
      </c>
      <c r="P21">
        <v>7.2729067048721134</v>
      </c>
      <c r="Q21">
        <v>12.14439240242818</v>
      </c>
      <c r="R21">
        <v>0.27888034974844622</v>
      </c>
      <c r="S21">
        <v>0.26804005104440681</v>
      </c>
      <c r="T21">
        <v>0.2077575780927684</v>
      </c>
      <c r="U21">
        <v>0</v>
      </c>
      <c r="V21">
        <v>2.3252662075480748</v>
      </c>
      <c r="W21" t="s">
        <v>146</v>
      </c>
      <c r="X21" t="s">
        <v>147</v>
      </c>
      <c r="Y21" t="s">
        <v>148</v>
      </c>
      <c r="Z21" t="s">
        <v>149</v>
      </c>
      <c r="AA21" t="s">
        <v>150</v>
      </c>
      <c r="AB21" t="s">
        <v>151</v>
      </c>
      <c r="AC21" t="s">
        <v>185</v>
      </c>
      <c r="AD21" t="s">
        <v>185</v>
      </c>
      <c r="AE21" t="s">
        <v>185</v>
      </c>
      <c r="AF21" t="s">
        <v>185</v>
      </c>
      <c r="AG21" t="s">
        <v>185</v>
      </c>
      <c r="AH21" t="s">
        <v>185</v>
      </c>
      <c r="AI21" t="s">
        <v>185</v>
      </c>
      <c r="AJ21" t="s">
        <v>185</v>
      </c>
      <c r="AK21" t="s">
        <v>185</v>
      </c>
      <c r="AL21" t="s">
        <v>185</v>
      </c>
      <c r="AM21" t="s">
        <v>185</v>
      </c>
      <c r="AN21" t="s">
        <v>185</v>
      </c>
      <c r="AO21">
        <v>6.814726398516374</v>
      </c>
      <c r="AP21">
        <v>2.5645937377560331</v>
      </c>
      <c r="AQ21">
        <v>3.1058163611515051</v>
      </c>
      <c r="AR21">
        <v>0.24583215569273939</v>
      </c>
      <c r="AS21">
        <v>5.0405445235416302</v>
      </c>
      <c r="AT21">
        <v>5.5785252697278427</v>
      </c>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row>
    <row r="22">
      <c r="A22" t="s">
        <v>442</v>
      </c>
      <c r="B22">
        <v>2000</v>
      </c>
      <c r="C22" t="s">
        <v>445</v>
      </c>
      <c r="D22">
        <v>60</v>
      </c>
      <c r="E22" t="s">
        <v>153</v>
      </c>
      <c r="F22" t="s">
        <v>156</v>
      </c>
      <c r="G22" t="s">
        <v>185</v>
      </c>
      <c r="H22">
        <v>12.292137225223451</v>
      </c>
      <c r="I22">
        <v>14.940387245064761</v>
      </c>
      <c r="J22">
        <v>14.404725548902681</v>
      </c>
      <c r="K22">
        <v>19.699620057643969</v>
      </c>
      <c r="L22">
        <v>13.03627392077451</v>
      </c>
      <c r="M22">
        <v>16.16023604764997</v>
      </c>
      <c r="N22">
        <v>16.324218140164341</v>
      </c>
      <c r="O22">
        <v>19.103333549381269</v>
      </c>
      <c r="P22">
        <v>17.715992488855921</v>
      </c>
      <c r="Q22">
        <v>12.222294240553641</v>
      </c>
      <c r="R22">
        <v>9.6959193572455575</v>
      </c>
      <c r="S22">
        <v>10.378274440632939</v>
      </c>
      <c r="T22">
        <v>11.454251309880711</v>
      </c>
      <c r="U22">
        <v>16.072304092711239</v>
      </c>
      <c r="V22">
        <v>10.378348453510389</v>
      </c>
      <c r="W22" t="s">
        <v>146</v>
      </c>
      <c r="X22" t="s">
        <v>147</v>
      </c>
      <c r="Y22" t="s">
        <v>148</v>
      </c>
      <c r="Z22" t="s">
        <v>149</v>
      </c>
      <c r="AA22" t="s">
        <v>150</v>
      </c>
      <c r="AB22" t="s">
        <v>151</v>
      </c>
      <c r="AC22" t="s">
        <v>185</v>
      </c>
      <c r="AD22" t="s">
        <v>185</v>
      </c>
      <c r="AE22" t="s">
        <v>185</v>
      </c>
      <c r="AF22" t="s">
        <v>185</v>
      </c>
      <c r="AG22" t="s">
        <v>185</v>
      </c>
      <c r="AH22" t="s">
        <v>185</v>
      </c>
      <c r="AI22" t="s">
        <v>185</v>
      </c>
      <c r="AJ22" t="s">
        <v>185</v>
      </c>
      <c r="AK22" t="s">
        <v>185</v>
      </c>
      <c r="AL22" t="s">
        <v>185</v>
      </c>
      <c r="AM22" t="s">
        <v>185</v>
      </c>
      <c r="AN22" t="s">
        <v>185</v>
      </c>
      <c r="AO22">
        <v>21.605540534071061</v>
      </c>
      <c r="AP22">
        <v>14.78093541423841</v>
      </c>
      <c r="AQ22">
        <v>5.3123711837997751</v>
      </c>
      <c r="AR22">
        <v>11.05347442418056</v>
      </c>
      <c r="AS22">
        <v>31.25306907206317</v>
      </c>
      <c r="AT22">
        <v>7.0648663889819812</v>
      </c>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row>
    <row r="23">
      <c r="A23" t="s">
        <v>442</v>
      </c>
      <c r="B23">
        <v>2000</v>
      </c>
      <c r="C23" t="s">
        <v>445</v>
      </c>
      <c r="D23">
        <v>61</v>
      </c>
      <c r="E23" t="s">
        <v>153</v>
      </c>
      <c r="F23" t="s">
        <v>157</v>
      </c>
      <c r="G23" t="s">
        <v>185</v>
      </c>
      <c r="H23">
        <v>3.740430474558857</v>
      </c>
      <c r="I23">
        <v>6.6860870722907251</v>
      </c>
      <c r="J23">
        <v>5.7806450943064327</v>
      </c>
      <c r="K23">
        <v>12.76837629858173</v>
      </c>
      <c r="L23">
        <v>21.86693995056029</v>
      </c>
      <c r="M23">
        <v>12.96546108448061</v>
      </c>
      <c r="N23">
        <v>7.5160725461704736</v>
      </c>
      <c r="O23">
        <v>11.49300748761817</v>
      </c>
      <c r="P23">
        <v>17.553928765950939</v>
      </c>
      <c r="Q23">
        <v>22.678617038834929</v>
      </c>
      <c r="R23">
        <v>0</v>
      </c>
      <c r="S23">
        <v>0</v>
      </c>
      <c r="T23">
        <v>0.2410891921961833</v>
      </c>
      <c r="U23">
        <v>0.84956279042278871</v>
      </c>
      <c r="V23">
        <v>0.80607592942182671</v>
      </c>
      <c r="W23" t="s">
        <v>146</v>
      </c>
      <c r="X23" t="s">
        <v>147</v>
      </c>
      <c r="Y23" t="s">
        <v>148</v>
      </c>
      <c r="Z23" t="s">
        <v>149</v>
      </c>
      <c r="AA23" t="s">
        <v>150</v>
      </c>
      <c r="AB23" t="s">
        <v>151</v>
      </c>
      <c r="AC23" t="s">
        <v>185</v>
      </c>
      <c r="AD23" t="s">
        <v>185</v>
      </c>
      <c r="AE23" t="s">
        <v>185</v>
      </c>
      <c r="AF23" t="s">
        <v>185</v>
      </c>
      <c r="AG23" t="s">
        <v>185</v>
      </c>
      <c r="AH23" t="s">
        <v>185</v>
      </c>
      <c r="AI23" t="s">
        <v>185</v>
      </c>
      <c r="AJ23" t="s">
        <v>185</v>
      </c>
      <c r="AK23" t="s">
        <v>185</v>
      </c>
      <c r="AL23" t="s">
        <v>185</v>
      </c>
      <c r="AM23" t="s">
        <v>185</v>
      </c>
      <c r="AN23" t="s">
        <v>185</v>
      </c>
      <c r="AO23">
        <v>17.31398242204509</v>
      </c>
      <c r="AP23">
        <v>0.1863772622756262</v>
      </c>
      <c r="AQ23">
        <v>12.50499745411001</v>
      </c>
      <c r="AR23">
        <v>1.073337690038483</v>
      </c>
      <c r="AS23">
        <v>12.60748889658325</v>
      </c>
      <c r="AT23">
        <v>15.88902917292133</v>
      </c>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row>
    <row r="24">
      <c r="A24" t="s">
        <v>442</v>
      </c>
      <c r="B24">
        <v>2000</v>
      </c>
      <c r="C24" t="s">
        <v>445</v>
      </c>
      <c r="D24">
        <v>62</v>
      </c>
      <c r="E24" t="s">
        <v>153</v>
      </c>
      <c r="F24" t="s">
        <v>158</v>
      </c>
      <c r="G24" t="s">
        <v>185</v>
      </c>
      <c r="H24">
        <v>7.7122010758722297</v>
      </c>
      <c r="I24">
        <v>6.7249463476634128</v>
      </c>
      <c r="J24">
        <v>6.8817080414883991</v>
      </c>
      <c r="K24">
        <v>9.0801925630387448</v>
      </c>
      <c r="L24">
        <v>4.9110497275586331</v>
      </c>
      <c r="M24">
        <v>6.1805141135672486</v>
      </c>
      <c r="N24">
        <v>6.4367040460142091</v>
      </c>
      <c r="O24">
        <v>6.8023021924836478</v>
      </c>
      <c r="P24">
        <v>9.5751320425016946</v>
      </c>
      <c r="Q24">
        <v>3.9870832329774011</v>
      </c>
      <c r="R24">
        <v>7.2646274588381594</v>
      </c>
      <c r="S24">
        <v>9.6908914008192522</v>
      </c>
      <c r="T24">
        <v>5.8199697056549269</v>
      </c>
      <c r="U24">
        <v>8.42944752767675</v>
      </c>
      <c r="V24">
        <v>9.6886405122674244</v>
      </c>
      <c r="W24" t="s">
        <v>146</v>
      </c>
      <c r="X24" t="s">
        <v>147</v>
      </c>
      <c r="Y24" t="s">
        <v>148</v>
      </c>
      <c r="Z24" t="s">
        <v>149</v>
      </c>
      <c r="AA24" t="s">
        <v>150</v>
      </c>
      <c r="AB24" t="s">
        <v>151</v>
      </c>
      <c r="AC24" t="s">
        <v>185</v>
      </c>
      <c r="AD24" t="s">
        <v>185</v>
      </c>
      <c r="AE24" t="s">
        <v>185</v>
      </c>
      <c r="AF24" t="s">
        <v>185</v>
      </c>
      <c r="AG24" t="s">
        <v>185</v>
      </c>
      <c r="AH24" t="s">
        <v>185</v>
      </c>
      <c r="AI24" t="s">
        <v>185</v>
      </c>
      <c r="AJ24" t="s">
        <v>185</v>
      </c>
      <c r="AK24" t="s">
        <v>185</v>
      </c>
      <c r="AL24" t="s">
        <v>185</v>
      </c>
      <c r="AM24" t="s">
        <v>185</v>
      </c>
      <c r="AN24" t="s">
        <v>185</v>
      </c>
      <c r="AO24">
        <v>1.7186998910997131</v>
      </c>
      <c r="AP24">
        <v>16.995621330276649</v>
      </c>
      <c r="AQ24">
        <v>0</v>
      </c>
      <c r="AR24">
        <v>6.2586320901827852</v>
      </c>
      <c r="AS24">
        <v>1.156320287165816</v>
      </c>
      <c r="AT24">
        <v>16.850360190872639</v>
      </c>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row>
    <row r="25">
      <c r="A25" t="s">
        <v>442</v>
      </c>
      <c r="B25">
        <v>2000</v>
      </c>
      <c r="C25" t="s">
        <v>445</v>
      </c>
      <c r="D25">
        <v>63</v>
      </c>
      <c r="E25" t="s">
        <v>153</v>
      </c>
      <c r="F25" t="s">
        <v>159</v>
      </c>
      <c r="G25" t="s">
        <v>185</v>
      </c>
      <c r="H25">
        <v>12.99143537138062</v>
      </c>
      <c r="I25">
        <v>15.52464584666863</v>
      </c>
      <c r="J25">
        <v>17.54621728074936</v>
      </c>
      <c r="K25">
        <v>16.866961837802481</v>
      </c>
      <c r="L25">
        <v>4.1599085806615932</v>
      </c>
      <c r="M25">
        <v>19.805409656820061</v>
      </c>
      <c r="N25">
        <v>18.99940546084224</v>
      </c>
      <c r="O25">
        <v>18.3191398665146</v>
      </c>
      <c r="P25">
        <v>10.350183518319509</v>
      </c>
      <c r="Q25">
        <v>3.3747154320335349</v>
      </c>
      <c r="R25">
        <v>11.743001500691779</v>
      </c>
      <c r="S25">
        <v>8.7469227400067311</v>
      </c>
      <c r="T25">
        <v>8.7845360616753769</v>
      </c>
      <c r="U25">
        <v>12.19110774812391</v>
      </c>
      <c r="V25">
        <v>17.09313510723063</v>
      </c>
      <c r="W25" t="s">
        <v>146</v>
      </c>
      <c r="X25" t="s">
        <v>147</v>
      </c>
      <c r="Y25" t="s">
        <v>148</v>
      </c>
      <c r="Z25" t="s">
        <v>149</v>
      </c>
      <c r="AA25" t="s">
        <v>150</v>
      </c>
      <c r="AB25" t="s">
        <v>151</v>
      </c>
      <c r="AC25" t="s">
        <v>185</v>
      </c>
      <c r="AD25" t="s">
        <v>185</v>
      </c>
      <c r="AE25" t="s">
        <v>185</v>
      </c>
      <c r="AF25" t="s">
        <v>185</v>
      </c>
      <c r="AG25" t="s">
        <v>185</v>
      </c>
      <c r="AH25" t="s">
        <v>185</v>
      </c>
      <c r="AI25" t="s">
        <v>185</v>
      </c>
      <c r="AJ25" t="s">
        <v>185</v>
      </c>
      <c r="AK25" t="s">
        <v>185</v>
      </c>
      <c r="AL25" t="s">
        <v>185</v>
      </c>
      <c r="AM25" t="s">
        <v>185</v>
      </c>
      <c r="AN25" t="s">
        <v>185</v>
      </c>
      <c r="AO25">
        <v>3.7726754276527559</v>
      </c>
      <c r="AP25">
        <v>33.577523340549789</v>
      </c>
      <c r="AQ25">
        <v>0.8628235892841889</v>
      </c>
      <c r="AR25">
        <v>28.8612750695351</v>
      </c>
      <c r="AS25">
        <v>8.0214698920601535</v>
      </c>
      <c r="AT25">
        <v>8.577693984346995</v>
      </c>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row>
    <row r="26">
      <c r="A26" t="s">
        <v>442</v>
      </c>
      <c r="B26">
        <v>2000</v>
      </c>
      <c r="C26" t="s">
        <v>445</v>
      </c>
      <c r="D26">
        <v>64</v>
      </c>
      <c r="E26" t="s">
        <v>153</v>
      </c>
      <c r="F26" t="s">
        <v>160</v>
      </c>
      <c r="G26" t="s">
        <v>185</v>
      </c>
      <c r="H26">
        <v>5.5073541429947843</v>
      </c>
      <c r="I26">
        <v>8.9815746436057626</v>
      </c>
      <c r="J26">
        <v>12.57954801279304</v>
      </c>
      <c r="K26">
        <v>6.6925088698420154</v>
      </c>
      <c r="L26">
        <v>3.6298577854083849</v>
      </c>
      <c r="M26">
        <v>7.3790244860245169</v>
      </c>
      <c r="N26">
        <v>14.09331726673588</v>
      </c>
      <c r="O26">
        <v>8.8223890531011726</v>
      </c>
      <c r="P26">
        <v>6.2773313436928619</v>
      </c>
      <c r="Q26">
        <v>1.8914286258849671</v>
      </c>
      <c r="R26">
        <v>4.9872872563697719</v>
      </c>
      <c r="S26">
        <v>4.9875605137977814</v>
      </c>
      <c r="T26">
        <v>3.9688055272981742</v>
      </c>
      <c r="U26">
        <v>9.506506002788818</v>
      </c>
      <c r="V26">
        <v>11.6475789446046</v>
      </c>
      <c r="W26" t="s">
        <v>146</v>
      </c>
      <c r="X26" t="s">
        <v>147</v>
      </c>
      <c r="Y26" t="s">
        <v>148</v>
      </c>
      <c r="Z26" t="s">
        <v>149</v>
      </c>
      <c r="AA26" t="s">
        <v>150</v>
      </c>
      <c r="AB26" t="s">
        <v>151</v>
      </c>
      <c r="AC26" t="s">
        <v>185</v>
      </c>
      <c r="AD26" t="s">
        <v>185</v>
      </c>
      <c r="AE26" t="s">
        <v>185</v>
      </c>
      <c r="AF26" t="s">
        <v>185</v>
      </c>
      <c r="AG26" t="s">
        <v>185</v>
      </c>
      <c r="AH26" t="s">
        <v>185</v>
      </c>
      <c r="AI26" t="s">
        <v>185</v>
      </c>
      <c r="AJ26" t="s">
        <v>185</v>
      </c>
      <c r="AK26" t="s">
        <v>185</v>
      </c>
      <c r="AL26" t="s">
        <v>185</v>
      </c>
      <c r="AM26" t="s">
        <v>185</v>
      </c>
      <c r="AN26" t="s">
        <v>185</v>
      </c>
      <c r="AO26">
        <v>0.53264419731791379</v>
      </c>
      <c r="AP26">
        <v>4.2172808260779737</v>
      </c>
      <c r="AQ26">
        <v>18.24001034481725</v>
      </c>
      <c r="AR26">
        <v>20.449471665206151</v>
      </c>
      <c r="AS26">
        <v>0.31060790194606708</v>
      </c>
      <c r="AT26">
        <v>0.34730118410756999</v>
      </c>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row>
    <row r="27">
      <c r="A27" t="s">
        <v>442</v>
      </c>
      <c r="B27">
        <v>2000</v>
      </c>
      <c r="C27" t="s">
        <v>445</v>
      </c>
      <c r="D27">
        <v>65</v>
      </c>
      <c r="E27" t="s">
        <v>153</v>
      </c>
      <c r="F27" t="s">
        <v>161</v>
      </c>
      <c r="G27" t="s">
        <v>185</v>
      </c>
      <c r="H27">
        <v>0.1578884035603485</v>
      </c>
      <c r="I27">
        <v>0.056256297264795301</v>
      </c>
      <c r="J27">
        <v>0.073937160074110594</v>
      </c>
      <c r="K27">
        <v>0</v>
      </c>
      <c r="L27">
        <v>0</v>
      </c>
      <c r="M27">
        <v>0.080103811331378005</v>
      </c>
      <c r="N27">
        <v>0.1069138792425144</v>
      </c>
      <c r="O27">
        <v>0</v>
      </c>
      <c r="P27">
        <v>0</v>
      </c>
      <c r="Q27">
        <v>0</v>
      </c>
      <c r="R27">
        <v>0</v>
      </c>
      <c r="S27">
        <v>0.54853760668492868</v>
      </c>
      <c r="T27">
        <v>0</v>
      </c>
      <c r="U27">
        <v>0</v>
      </c>
      <c r="V27">
        <v>0</v>
      </c>
      <c r="W27" t="s">
        <v>146</v>
      </c>
      <c r="X27" t="s">
        <v>147</v>
      </c>
      <c r="Y27" t="s">
        <v>148</v>
      </c>
      <c r="Z27" t="s">
        <v>149</v>
      </c>
      <c r="AA27" t="s">
        <v>150</v>
      </c>
      <c r="AB27" t="s">
        <v>151</v>
      </c>
      <c r="AC27" t="s">
        <v>185</v>
      </c>
      <c r="AD27" t="s">
        <v>185</v>
      </c>
      <c r="AE27" t="s">
        <v>185</v>
      </c>
      <c r="AF27" t="s">
        <v>185</v>
      </c>
      <c r="AG27" t="s">
        <v>185</v>
      </c>
      <c r="AH27" t="s">
        <v>185</v>
      </c>
      <c r="AI27" t="s">
        <v>185</v>
      </c>
      <c r="AJ27" t="s">
        <v>185</v>
      </c>
      <c r="AK27" t="s">
        <v>185</v>
      </c>
      <c r="AL27" t="s">
        <v>185</v>
      </c>
      <c r="AM27" t="s">
        <v>185</v>
      </c>
      <c r="AN27" t="s">
        <v>185</v>
      </c>
      <c r="AO27">
        <v>0.068062403866277696</v>
      </c>
      <c r="AP27">
        <v>0</v>
      </c>
      <c r="AQ27">
        <v>0.1430310166319772</v>
      </c>
      <c r="AR27">
        <v>0.12582006600270629</v>
      </c>
      <c r="AS27">
        <v>0</v>
      </c>
      <c r="AT27">
        <v>0</v>
      </c>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row>
    <row r="28">
      <c r="A28" t="s">
        <v>442</v>
      </c>
      <c r="B28">
        <v>2000</v>
      </c>
      <c r="C28" t="s">
        <v>445</v>
      </c>
      <c r="D28">
        <v>66</v>
      </c>
      <c r="E28" t="s">
        <v>153</v>
      </c>
      <c r="F28" t="s">
        <v>162</v>
      </c>
      <c r="G28" t="s">
        <v>185</v>
      </c>
      <c r="H28">
        <v>12.561938788323401</v>
      </c>
      <c r="I28">
        <v>10.69824536189501</v>
      </c>
      <c r="J28">
        <v>8.4703762851367657</v>
      </c>
      <c r="K28">
        <v>5.2132021955329533</v>
      </c>
      <c r="L28">
        <v>2.069283850906368</v>
      </c>
      <c r="M28">
        <v>10.85345156810472</v>
      </c>
      <c r="N28">
        <v>7.3320715133745784</v>
      </c>
      <c r="O28">
        <v>6.706789746746816</v>
      </c>
      <c r="P28">
        <v>3.293519464177622</v>
      </c>
      <c r="Q28">
        <v>1.223797967709404</v>
      </c>
      <c r="R28">
        <v>15.227895452584059</v>
      </c>
      <c r="S28">
        <v>9.8608393588812024</v>
      </c>
      <c r="T28">
        <v>13.006466956446561</v>
      </c>
      <c r="U28">
        <v>12.44602235375274</v>
      </c>
      <c r="V28">
        <v>10.25325295564795</v>
      </c>
      <c r="W28" t="s">
        <v>146</v>
      </c>
      <c r="X28" t="s">
        <v>147</v>
      </c>
      <c r="Y28" t="s">
        <v>148</v>
      </c>
      <c r="Z28" t="s">
        <v>149</v>
      </c>
      <c r="AA28" t="s">
        <v>150</v>
      </c>
      <c r="AB28" t="s">
        <v>151</v>
      </c>
      <c r="AC28" t="s">
        <v>185</v>
      </c>
      <c r="AD28" t="s">
        <v>185</v>
      </c>
      <c r="AE28" t="s">
        <v>185</v>
      </c>
      <c r="AF28" t="s">
        <v>185</v>
      </c>
      <c r="AG28" t="s">
        <v>185</v>
      </c>
      <c r="AH28" t="s">
        <v>185</v>
      </c>
      <c r="AI28" t="s">
        <v>185</v>
      </c>
      <c r="AJ28" t="s">
        <v>185</v>
      </c>
      <c r="AK28" t="s">
        <v>185</v>
      </c>
      <c r="AL28" t="s">
        <v>185</v>
      </c>
      <c r="AM28" t="s">
        <v>185</v>
      </c>
      <c r="AN28" t="s">
        <v>185</v>
      </c>
      <c r="AO28">
        <v>2.0224625215589329</v>
      </c>
      <c r="AP28">
        <v>13.6859540609888</v>
      </c>
      <c r="AQ28">
        <v>0.53066528596691342</v>
      </c>
      <c r="AR28">
        <v>7.0873759484902834</v>
      </c>
      <c r="AS28">
        <v>7.329652338343899</v>
      </c>
      <c r="AT28">
        <v>16.695357701156489</v>
      </c>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row>
    <row r="29">
      <c r="A29" t="s">
        <v>442</v>
      </c>
      <c r="B29">
        <v>2000</v>
      </c>
      <c r="C29" t="s">
        <v>445</v>
      </c>
      <c r="D29">
        <v>67</v>
      </c>
      <c r="E29" t="s">
        <v>153</v>
      </c>
      <c r="F29" t="s">
        <v>163</v>
      </c>
      <c r="G29" t="s">
        <v>185</v>
      </c>
      <c r="H29">
        <v>1.4995329772357591</v>
      </c>
      <c r="I29">
        <v>2.6821090946453041</v>
      </c>
      <c r="J29">
        <v>2.2315748256105552</v>
      </c>
      <c r="K29">
        <v>0.95460956522395035</v>
      </c>
      <c r="L29">
        <v>0</v>
      </c>
      <c r="M29">
        <v>1.9892343651291831</v>
      </c>
      <c r="N29">
        <v>2.2565537765386101</v>
      </c>
      <c r="O29">
        <v>1.2569829964629109</v>
      </c>
      <c r="P29">
        <v>0.69906586840804585</v>
      </c>
      <c r="Q29">
        <v>0</v>
      </c>
      <c r="R29">
        <v>0.56377569363791491</v>
      </c>
      <c r="S29">
        <v>2.2018082043701468</v>
      </c>
      <c r="T29">
        <v>2.4580207261969891</v>
      </c>
      <c r="U29">
        <v>3.588531937789976</v>
      </c>
      <c r="V29">
        <v>1.19629103220579</v>
      </c>
      <c r="W29" t="s">
        <v>146</v>
      </c>
      <c r="X29" t="s">
        <v>147</v>
      </c>
      <c r="Y29" t="s">
        <v>148</v>
      </c>
      <c r="Z29" t="s">
        <v>149</v>
      </c>
      <c r="AA29" t="s">
        <v>150</v>
      </c>
      <c r="AB29" t="s">
        <v>151</v>
      </c>
      <c r="AC29" t="s">
        <v>185</v>
      </c>
      <c r="AD29" t="s">
        <v>185</v>
      </c>
      <c r="AE29" t="s">
        <v>185</v>
      </c>
      <c r="AF29" t="s">
        <v>185</v>
      </c>
      <c r="AG29" t="s">
        <v>185</v>
      </c>
      <c r="AH29" t="s">
        <v>185</v>
      </c>
      <c r="AI29" t="s">
        <v>185</v>
      </c>
      <c r="AJ29" t="s">
        <v>185</v>
      </c>
      <c r="AK29" t="s">
        <v>185</v>
      </c>
      <c r="AL29" t="s">
        <v>185</v>
      </c>
      <c r="AM29" t="s">
        <v>185</v>
      </c>
      <c r="AN29" t="s">
        <v>185</v>
      </c>
      <c r="AO29">
        <v>0.045948332283547499</v>
      </c>
      <c r="AP29">
        <v>1.7230439540066109</v>
      </c>
      <c r="AQ29">
        <v>0.24810754906712551</v>
      </c>
      <c r="AR29">
        <v>5.7733949170908572</v>
      </c>
      <c r="AS29">
        <v>0.34943388968932548</v>
      </c>
      <c r="AT29">
        <v>0.92689598543833451</v>
      </c>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row>
    <row r="30">
      <c r="A30" t="s">
        <v>442</v>
      </c>
      <c r="B30">
        <v>2000</v>
      </c>
      <c r="C30" t="s">
        <v>445</v>
      </c>
      <c r="D30">
        <v>68</v>
      </c>
      <c r="E30" t="s">
        <v>153</v>
      </c>
      <c r="F30" t="s">
        <v>164</v>
      </c>
      <c r="G30" t="s">
        <v>185</v>
      </c>
      <c r="H30">
        <v>40.147865897554119</v>
      </c>
      <c r="I30">
        <v>27.87861940759301</v>
      </c>
      <c r="J30">
        <v>22.1465806531418</v>
      </c>
      <c r="K30">
        <v>12.75704865624915</v>
      </c>
      <c r="L30">
        <v>3.427853483564745</v>
      </c>
      <c r="M30">
        <v>18.457323633713159</v>
      </c>
      <c r="N30">
        <v>16.872121907505662</v>
      </c>
      <c r="O30">
        <v>15.517388826333431</v>
      </c>
      <c r="P30">
        <v>6.4307657787340977</v>
      </c>
      <c r="Q30">
        <v>2.897957125674071</v>
      </c>
      <c r="R30">
        <v>47.398019591833922</v>
      </c>
      <c r="S30">
        <v>50.903588525248622</v>
      </c>
      <c r="T30">
        <v>50.407823161221117</v>
      </c>
      <c r="U30">
        <v>33.648182653373432</v>
      </c>
      <c r="V30">
        <v>29.513141886681499</v>
      </c>
      <c r="W30" t="s">
        <v>146</v>
      </c>
      <c r="X30" t="s">
        <v>147</v>
      </c>
      <c r="Y30" t="s">
        <v>148</v>
      </c>
      <c r="Z30" t="s">
        <v>149</v>
      </c>
      <c r="AA30" t="s">
        <v>150</v>
      </c>
      <c r="AB30" t="s">
        <v>151</v>
      </c>
      <c r="AC30" t="s">
        <v>185</v>
      </c>
      <c r="AD30" t="s">
        <v>185</v>
      </c>
      <c r="AE30" t="s">
        <v>185</v>
      </c>
      <c r="AF30" t="s">
        <v>185</v>
      </c>
      <c r="AG30" t="s">
        <v>185</v>
      </c>
      <c r="AH30" t="s">
        <v>185</v>
      </c>
      <c r="AI30" t="s">
        <v>185</v>
      </c>
      <c r="AJ30" t="s">
        <v>185</v>
      </c>
      <c r="AK30" t="s">
        <v>185</v>
      </c>
      <c r="AL30" t="s">
        <v>185</v>
      </c>
      <c r="AM30" t="s">
        <v>185</v>
      </c>
      <c r="AN30" t="s">
        <v>185</v>
      </c>
      <c r="AO30">
        <v>15.88612522347019</v>
      </c>
      <c r="AP30">
        <v>11.14422196344653</v>
      </c>
      <c r="AQ30">
        <v>43.649197720033882</v>
      </c>
      <c r="AR30">
        <v>17.206697726809558</v>
      </c>
      <c r="AS30">
        <v>18.14811121721775</v>
      </c>
      <c r="AT30">
        <v>18.622744797848831</v>
      </c>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row>
    <row r="31">
      <c r="A31" t="s">
        <v>442</v>
      </c>
      <c r="B31">
        <v>2000</v>
      </c>
      <c r="C31" t="s">
        <v>445</v>
      </c>
      <c r="D31">
        <v>69</v>
      </c>
      <c r="E31" t="s">
        <v>153</v>
      </c>
      <c r="F31" t="s">
        <v>165</v>
      </c>
      <c r="G31" t="s">
        <v>185</v>
      </c>
      <c r="H31">
        <v>0.37217506149932422</v>
      </c>
      <c r="I31">
        <v>2.392902288332829</v>
      </c>
      <c r="J31">
        <v>5.9562915660291944</v>
      </c>
      <c r="K31">
        <v>5.8798596000807013</v>
      </c>
      <c r="L31">
        <v>9.177516371446595</v>
      </c>
      <c r="M31">
        <v>1.953286512062502</v>
      </c>
      <c r="N31">
        <v>6.6636300179202061</v>
      </c>
      <c r="O31">
        <v>6.2867641555382194</v>
      </c>
      <c r="P31">
        <v>7.8972652771755119</v>
      </c>
      <c r="Q31">
        <v>9.1035869152976847</v>
      </c>
      <c r="R31">
        <v>0</v>
      </c>
      <c r="S31">
        <v>0</v>
      </c>
      <c r="T31">
        <v>0.59833579091619249</v>
      </c>
      <c r="U31">
        <v>0.28026410088069198</v>
      </c>
      <c r="V31">
        <v>4.3299266814229984</v>
      </c>
      <c r="W31" t="s">
        <v>146</v>
      </c>
      <c r="X31" t="s">
        <v>147</v>
      </c>
      <c r="Y31" t="s">
        <v>148</v>
      </c>
      <c r="Z31" t="s">
        <v>149</v>
      </c>
      <c r="AA31" t="s">
        <v>150</v>
      </c>
      <c r="AB31" t="s">
        <v>151</v>
      </c>
      <c r="AC31" t="s">
        <v>185</v>
      </c>
      <c r="AD31" t="s">
        <v>185</v>
      </c>
      <c r="AE31" t="s">
        <v>185</v>
      </c>
      <c r="AF31" t="s">
        <v>185</v>
      </c>
      <c r="AG31" t="s">
        <v>185</v>
      </c>
      <c r="AH31" t="s">
        <v>185</v>
      </c>
      <c r="AI31" t="s">
        <v>185</v>
      </c>
      <c r="AJ31" t="s">
        <v>185</v>
      </c>
      <c r="AK31" t="s">
        <v>185</v>
      </c>
      <c r="AL31" t="s">
        <v>185</v>
      </c>
      <c r="AM31" t="s">
        <v>185</v>
      </c>
      <c r="AN31" t="s">
        <v>185</v>
      </c>
      <c r="AO31">
        <v>4.2816095577460551</v>
      </c>
      <c r="AP31">
        <v>0</v>
      </c>
      <c r="AQ31">
        <v>14.854792727349629</v>
      </c>
      <c r="AR31">
        <v>0</v>
      </c>
      <c r="AS31">
        <v>6.9867237680905081</v>
      </c>
      <c r="AT31">
        <v>1.2710287652479479</v>
      </c>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row>
    <row r="32">
      <c r="A32" t="s">
        <v>442</v>
      </c>
      <c r="B32">
        <v>2000</v>
      </c>
      <c r="C32" t="s">
        <v>445</v>
      </c>
      <c r="D32">
        <v>70</v>
      </c>
      <c r="E32" t="s">
        <v>153</v>
      </c>
      <c r="F32" t="s">
        <v>166</v>
      </c>
      <c r="G32" t="s">
        <v>185</v>
      </c>
      <c r="H32">
        <v>2.0597823480394322</v>
      </c>
      <c r="I32">
        <v>1.7626633087061669</v>
      </c>
      <c r="J32">
        <v>1.163542234305549</v>
      </c>
      <c r="K32">
        <v>4.1004955833094892</v>
      </c>
      <c r="L32">
        <v>7.0163660604251481</v>
      </c>
      <c r="M32">
        <v>1.013957526131644</v>
      </c>
      <c r="N32">
        <v>0.87702400840885852</v>
      </c>
      <c r="O32">
        <v>2.0270120160940781</v>
      </c>
      <c r="P32">
        <v>7.9348556911175736</v>
      </c>
      <c r="Q32">
        <v>5.5286799386295353</v>
      </c>
      <c r="R32">
        <v>2.8405933390503919</v>
      </c>
      <c r="S32">
        <v>2.413537158513992</v>
      </c>
      <c r="T32">
        <v>3.0529439904210012</v>
      </c>
      <c r="U32">
        <v>2.9880707924796521</v>
      </c>
      <c r="V32">
        <v>1.849111993828775</v>
      </c>
      <c r="W32" t="s">
        <v>146</v>
      </c>
      <c r="X32" t="s">
        <v>147</v>
      </c>
      <c r="Y32" t="s">
        <v>148</v>
      </c>
      <c r="Z32" t="s">
        <v>149</v>
      </c>
      <c r="AA32" t="s">
        <v>150</v>
      </c>
      <c r="AB32" t="s">
        <v>151</v>
      </c>
      <c r="AC32" t="s">
        <v>185</v>
      </c>
      <c r="AD32" t="s">
        <v>185</v>
      </c>
      <c r="AE32" t="s">
        <v>185</v>
      </c>
      <c r="AF32" t="s">
        <v>185</v>
      </c>
      <c r="AG32" t="s">
        <v>185</v>
      </c>
      <c r="AH32" t="s">
        <v>185</v>
      </c>
      <c r="AI32" t="s">
        <v>185</v>
      </c>
      <c r="AJ32" t="s">
        <v>185</v>
      </c>
      <c r="AK32" t="s">
        <v>185</v>
      </c>
      <c r="AL32" t="s">
        <v>185</v>
      </c>
      <c r="AM32" t="s">
        <v>185</v>
      </c>
      <c r="AN32" t="s">
        <v>185</v>
      </c>
      <c r="AO32">
        <v>14.68018168090294</v>
      </c>
      <c r="AP32">
        <v>0</v>
      </c>
      <c r="AQ32">
        <v>0.016928706011830299</v>
      </c>
      <c r="AR32">
        <v>1.432892388679011</v>
      </c>
      <c r="AS32">
        <v>0.80851301660514308</v>
      </c>
      <c r="AT32">
        <v>2.424020697568412</v>
      </c>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row>
    <row r="33">
      <c r="A33" t="s">
        <v>442</v>
      </c>
      <c r="B33">
        <v>2000</v>
      </c>
      <c r="C33" t="s">
        <v>445</v>
      </c>
      <c r="D33">
        <v>122</v>
      </c>
      <c r="E33" t="s">
        <v>18</v>
      </c>
      <c r="F33" t="s">
        <v>14</v>
      </c>
      <c r="G33" t="s">
        <v>462</v>
      </c>
      <c r="H33">
        <v>5.3634070158841398</v>
      </c>
      <c r="I33">
        <v>13.18115021353055</v>
      </c>
      <c r="J33">
        <v>38.660485830858008</v>
      </c>
      <c r="K33">
        <v>49.222809543721127</v>
      </c>
      <c r="L33">
        <v>76.23615488718508</v>
      </c>
      <c r="M33">
        <v>29.52057081813269</v>
      </c>
      <c r="N33">
        <v>47.821215271181977</v>
      </c>
      <c r="O33">
        <v>52.512166419754408</v>
      </c>
      <c r="P33">
        <v>63.295560121031542</v>
      </c>
      <c r="Q33">
        <v>78.605370919724223</v>
      </c>
      <c r="R33">
        <v>0.94344421142917845</v>
      </c>
      <c r="S33">
        <v>3.8292493178380211</v>
      </c>
      <c r="T33">
        <v>5.5349421457820673</v>
      </c>
      <c r="U33">
        <v>6.1078543517826329</v>
      </c>
      <c r="V33">
        <v>23.006309859221279</v>
      </c>
      <c r="W33" t="s">
        <v>146</v>
      </c>
      <c r="X33" t="s">
        <v>147</v>
      </c>
      <c r="Y33" t="s">
        <v>148</v>
      </c>
      <c r="Z33" t="s">
        <v>149</v>
      </c>
      <c r="AA33" t="s">
        <v>150</v>
      </c>
      <c r="AB33" t="s">
        <v>151</v>
      </c>
      <c r="AC33" t="s">
        <v>185</v>
      </c>
      <c r="AD33" t="s">
        <v>185</v>
      </c>
      <c r="AE33" t="s">
        <v>185</v>
      </c>
      <c r="AF33" t="s">
        <v>185</v>
      </c>
      <c r="AG33" t="s">
        <v>185</v>
      </c>
      <c r="AH33" t="s">
        <v>185</v>
      </c>
      <c r="AI33" t="s">
        <v>185</v>
      </c>
      <c r="AJ33" t="s">
        <v>185</v>
      </c>
      <c r="AK33" t="s">
        <v>185</v>
      </c>
      <c r="AL33" t="s">
        <v>185</v>
      </c>
      <c r="AM33" t="s">
        <v>185</v>
      </c>
      <c r="AN33" t="s">
        <v>185</v>
      </c>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row>
    <row r="34">
      <c r="A34" t="s">
        <v>442</v>
      </c>
      <c r="B34">
        <v>2000</v>
      </c>
      <c r="C34" t="s">
        <v>445</v>
      </c>
      <c r="D34">
        <v>123</v>
      </c>
      <c r="E34" t="s">
        <v>18</v>
      </c>
      <c r="F34" t="s">
        <v>51</v>
      </c>
      <c r="G34" t="s">
        <v>185</v>
      </c>
      <c r="H34">
        <v>94.636592984115865</v>
      </c>
      <c r="I34">
        <v>86.818849786469443</v>
      </c>
      <c r="J34">
        <v>61.339514169141992</v>
      </c>
      <c r="K34">
        <v>50.777190456278873</v>
      </c>
      <c r="L34">
        <v>23.76384511281492</v>
      </c>
      <c r="M34">
        <v>70.479429181867303</v>
      </c>
      <c r="N34">
        <v>52.178784728818023</v>
      </c>
      <c r="O34">
        <v>47.487833580245592</v>
      </c>
      <c r="P34">
        <v>36.704439878968458</v>
      </c>
      <c r="Q34">
        <v>21.394629080275781</v>
      </c>
      <c r="R34">
        <v>99.056555788570819</v>
      </c>
      <c r="S34">
        <v>96.17075068216198</v>
      </c>
      <c r="T34">
        <v>94.465057854217932</v>
      </c>
      <c r="U34">
        <v>93.892145648217365</v>
      </c>
      <c r="V34">
        <v>76.99369014077871</v>
      </c>
      <c r="W34" t="s">
        <v>146</v>
      </c>
      <c r="X34" t="s">
        <v>147</v>
      </c>
      <c r="Y34" t="s">
        <v>148</v>
      </c>
      <c r="Z34" t="s">
        <v>149</v>
      </c>
      <c r="AA34" t="s">
        <v>150</v>
      </c>
      <c r="AB34" t="s">
        <v>151</v>
      </c>
      <c r="AC34" t="s">
        <v>185</v>
      </c>
      <c r="AD34" t="s">
        <v>185</v>
      </c>
      <c r="AE34" t="s">
        <v>185</v>
      </c>
      <c r="AF34" t="s">
        <v>185</v>
      </c>
      <c r="AG34" t="s">
        <v>185</v>
      </c>
      <c r="AH34" t="s">
        <v>185</v>
      </c>
      <c r="AI34" t="s">
        <v>185</v>
      </c>
      <c r="AJ34" t="s">
        <v>185</v>
      </c>
      <c r="AK34" t="s">
        <v>185</v>
      </c>
      <c r="AL34" t="s">
        <v>185</v>
      </c>
      <c r="AM34" t="s">
        <v>185</v>
      </c>
      <c r="AN34" t="s">
        <v>185</v>
      </c>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row>
    <row r="35">
      <c r="A35" t="s">
        <v>442</v>
      </c>
      <c r="B35">
        <v>2000</v>
      </c>
      <c r="C35" t="s">
        <v>445</v>
      </c>
      <c r="D35">
        <v>124</v>
      </c>
      <c r="E35" t="s">
        <v>50</v>
      </c>
      <c r="F35" t="s">
        <v>15</v>
      </c>
      <c r="G35" t="s">
        <v>463</v>
      </c>
      <c r="H35">
        <v>3.890176188746556</v>
      </c>
      <c r="I35">
        <v>8.6569650218848846</v>
      </c>
      <c r="J35">
        <v>22.89387930079123</v>
      </c>
      <c r="K35">
        <v>32.499055202780809</v>
      </c>
      <c r="L35">
        <v>66.935281942605528</v>
      </c>
      <c r="M35">
        <v>15.308470866599301</v>
      </c>
      <c r="N35">
        <v>27.545288857351249</v>
      </c>
      <c r="O35">
        <v>32.664437974274612</v>
      </c>
      <c r="P35">
        <v>47.244470489490823</v>
      </c>
      <c r="Q35">
        <v>73.341330700375394</v>
      </c>
      <c r="R35">
        <v>0.73669693219303378</v>
      </c>
      <c r="S35">
        <v>2.9516898451597169</v>
      </c>
      <c r="T35">
        <v>4.5978432962313276</v>
      </c>
      <c r="U35">
        <v>4.8163244201692548</v>
      </c>
      <c r="V35">
        <v>18.279891583739879</v>
      </c>
      <c r="W35" t="s">
        <v>146</v>
      </c>
      <c r="X35" t="s">
        <v>147</v>
      </c>
      <c r="Y35" t="s">
        <v>148</v>
      </c>
      <c r="Z35" t="s">
        <v>149</v>
      </c>
      <c r="AA35" t="s">
        <v>150</v>
      </c>
      <c r="AB35" t="s">
        <v>151</v>
      </c>
      <c r="AC35" t="s">
        <v>185</v>
      </c>
      <c r="AD35" t="s">
        <v>185</v>
      </c>
      <c r="AE35" t="s">
        <v>185</v>
      </c>
      <c r="AF35" t="s">
        <v>185</v>
      </c>
      <c r="AG35" t="s">
        <v>185</v>
      </c>
      <c r="AH35" t="s">
        <v>185</v>
      </c>
      <c r="AI35" t="s">
        <v>185</v>
      </c>
      <c r="AJ35" t="s">
        <v>185</v>
      </c>
      <c r="AK35" t="s">
        <v>185</v>
      </c>
      <c r="AL35" t="s">
        <v>185</v>
      </c>
      <c r="AM35" t="s">
        <v>185</v>
      </c>
      <c r="AN35" t="s">
        <v>185</v>
      </c>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row>
    <row r="36">
      <c r="A36" t="s">
        <v>442</v>
      </c>
      <c r="B36">
        <v>2000</v>
      </c>
      <c r="C36" t="s">
        <v>445</v>
      </c>
      <c r="D36">
        <v>125</v>
      </c>
      <c r="E36" t="s">
        <v>50</v>
      </c>
      <c r="F36" t="s">
        <v>16</v>
      </c>
      <c r="G36" t="s">
        <v>464</v>
      </c>
      <c r="H36">
        <v>1.473230827137588</v>
      </c>
      <c r="I36">
        <v>4.5241851916456461</v>
      </c>
      <c r="J36">
        <v>15.76660653006674</v>
      </c>
      <c r="K36">
        <v>16.72375434094041</v>
      </c>
      <c r="L36">
        <v>9.3008729445795044</v>
      </c>
      <c r="M36">
        <v>14.212099951533331</v>
      </c>
      <c r="N36">
        <v>20.275926413830749</v>
      </c>
      <c r="O36">
        <v>19.84772844547982</v>
      </c>
      <c r="P36">
        <v>16.051089631540751</v>
      </c>
      <c r="Q36">
        <v>5.2640402193487743</v>
      </c>
      <c r="R36">
        <v>0.20674727923614469</v>
      </c>
      <c r="S36">
        <v>0.87755947267830747</v>
      </c>
      <c r="T36">
        <v>0.93709884955074063</v>
      </c>
      <c r="U36">
        <v>1.291529931613375</v>
      </c>
      <c r="V36">
        <v>4.7264182754813904</v>
      </c>
      <c r="W36" t="s">
        <v>146</v>
      </c>
      <c r="X36" t="s">
        <v>147</v>
      </c>
      <c r="Y36" t="s">
        <v>148</v>
      </c>
      <c r="Z36" t="s">
        <v>149</v>
      </c>
      <c r="AA36" t="s">
        <v>150</v>
      </c>
      <c r="AB36" t="s">
        <v>151</v>
      </c>
      <c r="AC36" t="s">
        <v>185</v>
      </c>
      <c r="AD36" t="s">
        <v>185</v>
      </c>
      <c r="AE36" t="s">
        <v>185</v>
      </c>
      <c r="AF36" t="s">
        <v>185</v>
      </c>
      <c r="AG36" t="s">
        <v>185</v>
      </c>
      <c r="AH36" t="s">
        <v>185</v>
      </c>
      <c r="AI36" t="s">
        <v>185</v>
      </c>
      <c r="AJ36" t="s">
        <v>185</v>
      </c>
      <c r="AK36" t="s">
        <v>185</v>
      </c>
      <c r="AL36" t="s">
        <v>185</v>
      </c>
      <c r="AM36" t="s">
        <v>185</v>
      </c>
      <c r="AN36" t="s">
        <v>185</v>
      </c>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row>
    <row r="37">
      <c r="A37" t="s">
        <v>442</v>
      </c>
      <c r="B37">
        <v>2000</v>
      </c>
      <c r="C37" t="s">
        <v>445</v>
      </c>
      <c r="D37">
        <v>126</v>
      </c>
      <c r="E37" t="s">
        <v>50</v>
      </c>
      <c r="F37" t="s">
        <v>22</v>
      </c>
      <c r="G37" t="s">
        <v>465</v>
      </c>
      <c r="H37">
        <v>26.65110392284285</v>
      </c>
      <c r="I37">
        <v>33.881778071541447</v>
      </c>
      <c r="J37">
        <v>27.653085981334328</v>
      </c>
      <c r="K37">
        <v>20.582674233279761</v>
      </c>
      <c r="L37">
        <v>13.93258760730027</v>
      </c>
      <c r="M37">
        <v>32.63972845263401</v>
      </c>
      <c r="N37">
        <v>23.965077350616621</v>
      </c>
      <c r="O37">
        <v>21.372012070768751</v>
      </c>
      <c r="P37">
        <v>16.304390191020161</v>
      </c>
      <c r="Q37">
        <v>15.148230056020379</v>
      </c>
      <c r="R37">
        <v>20.39082039166966</v>
      </c>
      <c r="S37">
        <v>14.516589007460651</v>
      </c>
      <c r="T37">
        <v>16.755581362971871</v>
      </c>
      <c r="U37">
        <v>20.21593494622212</v>
      </c>
      <c r="V37">
        <v>20.570197209143281</v>
      </c>
      <c r="W37" t="s">
        <v>146</v>
      </c>
      <c r="X37" t="s">
        <v>147</v>
      </c>
      <c r="Y37" t="s">
        <v>148</v>
      </c>
      <c r="Z37" t="s">
        <v>149</v>
      </c>
      <c r="AA37" t="s">
        <v>150</v>
      </c>
      <c r="AB37" t="s">
        <v>151</v>
      </c>
      <c r="AC37" t="s">
        <v>185</v>
      </c>
      <c r="AD37" t="s">
        <v>185</v>
      </c>
      <c r="AE37" t="s">
        <v>185</v>
      </c>
      <c r="AF37" t="s">
        <v>185</v>
      </c>
      <c r="AG37" t="s">
        <v>185</v>
      </c>
      <c r="AH37" t="s">
        <v>185</v>
      </c>
      <c r="AI37" t="s">
        <v>185</v>
      </c>
      <c r="AJ37" t="s">
        <v>185</v>
      </c>
      <c r="AK37" t="s">
        <v>185</v>
      </c>
      <c r="AL37" t="s">
        <v>185</v>
      </c>
      <c r="AM37" t="s">
        <v>185</v>
      </c>
      <c r="AN37" t="s">
        <v>185</v>
      </c>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row>
    <row r="38">
      <c r="A38" t="s">
        <v>442</v>
      </c>
      <c r="B38">
        <v>2000</v>
      </c>
      <c r="C38" t="s">
        <v>445</v>
      </c>
      <c r="D38">
        <v>127</v>
      </c>
      <c r="E38" t="s">
        <v>50</v>
      </c>
      <c r="F38" t="s">
        <v>19</v>
      </c>
      <c r="G38" t="s">
        <v>466</v>
      </c>
      <c r="H38">
        <v>67.985489061273014</v>
      </c>
      <c r="I38">
        <v>52.937071714928017</v>
      </c>
      <c r="J38">
        <v>33.686428187807707</v>
      </c>
      <c r="K38">
        <v>30.19451622299902</v>
      </c>
      <c r="L38">
        <v>9.8312575055146976</v>
      </c>
      <c r="M38">
        <v>37.839700729233357</v>
      </c>
      <c r="N38">
        <v>28.213707378201381</v>
      </c>
      <c r="O38">
        <v>26.11582150947681</v>
      </c>
      <c r="P38">
        <v>20.400049687948279</v>
      </c>
      <c r="Q38">
        <v>6.2463990242554503</v>
      </c>
      <c r="R38">
        <v>78.665735396901169</v>
      </c>
      <c r="S38">
        <v>81.654161674701314</v>
      </c>
      <c r="T38">
        <v>77.709476491246065</v>
      </c>
      <c r="U38">
        <v>73.676210701995259</v>
      </c>
      <c r="V38">
        <v>56.423492931635437</v>
      </c>
      <c r="W38" t="s">
        <v>146</v>
      </c>
      <c r="X38" t="s">
        <v>147</v>
      </c>
      <c r="Y38" t="s">
        <v>148</v>
      </c>
      <c r="Z38" t="s">
        <v>149</v>
      </c>
      <c r="AA38" t="s">
        <v>150</v>
      </c>
      <c r="AB38" t="s">
        <v>151</v>
      </c>
      <c r="AC38" t="s">
        <v>185</v>
      </c>
      <c r="AD38" t="s">
        <v>185</v>
      </c>
      <c r="AE38" t="s">
        <v>185</v>
      </c>
      <c r="AF38" t="s">
        <v>185</v>
      </c>
      <c r="AG38" t="s">
        <v>185</v>
      </c>
      <c r="AH38" t="s">
        <v>185</v>
      </c>
      <c r="AI38" t="s">
        <v>185</v>
      </c>
      <c r="AJ38" t="s">
        <v>185</v>
      </c>
      <c r="AK38" t="s">
        <v>185</v>
      </c>
      <c r="AL38" t="s">
        <v>185</v>
      </c>
      <c r="AM38" t="s">
        <v>185</v>
      </c>
      <c r="AN38" t="s">
        <v>185</v>
      </c>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row>
    <row r="39">
      <c r="A39" t="s">
        <v>442</v>
      </c>
      <c r="B39">
        <v>2000</v>
      </c>
      <c r="C39" t="s">
        <v>445</v>
      </c>
      <c r="D39">
        <v>135</v>
      </c>
      <c r="E39" t="s">
        <v>45</v>
      </c>
      <c r="F39" t="s">
        <v>44</v>
      </c>
      <c r="G39" t="s">
        <v>467</v>
      </c>
      <c r="H39">
        <v>1.753689005805336</v>
      </c>
      <c r="I39">
        <v>3.1322304405414911</v>
      </c>
      <c r="J39">
        <v>6.0982221140724207</v>
      </c>
      <c r="K39">
        <v>14.24527694358499</v>
      </c>
      <c r="L39">
        <v>43.095913850017148</v>
      </c>
      <c r="M39">
        <v>4.8066265602122309</v>
      </c>
      <c r="N39">
        <v>7.6115467609884941</v>
      </c>
      <c r="O39">
        <v>9.7325643901014995</v>
      </c>
      <c r="P39">
        <v>20.284112082390219</v>
      </c>
      <c r="Q39">
        <v>51.564811059304013</v>
      </c>
      <c r="R39">
        <v>0.65484380434232825</v>
      </c>
      <c r="S39">
        <v>0.29145990598843141</v>
      </c>
      <c r="T39">
        <v>1.375994057976218</v>
      </c>
      <c r="U39">
        <v>1.502106039052453</v>
      </c>
      <c r="V39">
        <v>5.6817806532126189</v>
      </c>
      <c r="W39" t="s">
        <v>146</v>
      </c>
      <c r="X39" t="s">
        <v>147</v>
      </c>
      <c r="Y39" t="s">
        <v>148</v>
      </c>
      <c r="Z39" t="s">
        <v>149</v>
      </c>
      <c r="AA39" t="s">
        <v>150</v>
      </c>
      <c r="AB39" t="s">
        <v>151</v>
      </c>
      <c r="AC39" t="s">
        <v>185</v>
      </c>
      <c r="AD39" t="s">
        <v>185</v>
      </c>
      <c r="AE39" t="s">
        <v>185</v>
      </c>
      <c r="AF39" t="s">
        <v>185</v>
      </c>
      <c r="AG39" t="s">
        <v>185</v>
      </c>
      <c r="AH39" t="s">
        <v>185</v>
      </c>
      <c r="AI39" t="s">
        <v>185</v>
      </c>
      <c r="AJ39" t="s">
        <v>185</v>
      </c>
      <c r="AK39" t="s">
        <v>185</v>
      </c>
      <c r="AL39" t="s">
        <v>185</v>
      </c>
      <c r="AM39" t="s">
        <v>185</v>
      </c>
      <c r="AN39" t="s">
        <v>185</v>
      </c>
      <c r="AO39">
        <v>27.58847106129603</v>
      </c>
      <c r="AP39">
        <v>12.26002413902094</v>
      </c>
      <c r="AQ39">
        <v>6.1900141683090091</v>
      </c>
      <c r="AR39">
        <v>9.3613161058586698</v>
      </c>
      <c r="AS39">
        <v>14.64227376535834</v>
      </c>
      <c r="AT39">
        <v>12.620267816466191</v>
      </c>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row>
    <row r="40">
      <c r="A40" t="s">
        <v>442</v>
      </c>
      <c r="B40">
        <v>2000</v>
      </c>
      <c r="C40" t="s">
        <v>445</v>
      </c>
      <c r="D40">
        <v>136</v>
      </c>
      <c r="E40" t="s">
        <v>45</v>
      </c>
      <c r="F40" t="s">
        <v>43</v>
      </c>
      <c r="G40" t="s">
        <v>468</v>
      </c>
      <c r="H40">
        <v>2.326476296839036</v>
      </c>
      <c r="I40">
        <v>2.8011679352596461</v>
      </c>
      <c r="J40">
        <v>4.5895596115232351</v>
      </c>
      <c r="K40">
        <v>10.818115775683721</v>
      </c>
      <c r="L40">
        <v>21.729328188193701</v>
      </c>
      <c r="M40">
        <v>4.6349532751407798</v>
      </c>
      <c r="N40">
        <v>5.8789261417785958</v>
      </c>
      <c r="O40">
        <v>6.8304975786423459</v>
      </c>
      <c r="P40">
        <v>19.16072244316419</v>
      </c>
      <c r="Q40">
        <v>21.217317216402989</v>
      </c>
      <c r="R40">
        <v>0.2886004070868502</v>
      </c>
      <c r="S40">
        <v>1.7956389142906579</v>
      </c>
      <c r="T40">
        <v>1.639276895982972</v>
      </c>
      <c r="U40">
        <v>0.9570063378922461</v>
      </c>
      <c r="V40">
        <v>2.2479871501545201</v>
      </c>
      <c r="W40" t="s">
        <v>146</v>
      </c>
      <c r="X40" t="s">
        <v>147</v>
      </c>
      <c r="Y40" t="s">
        <v>148</v>
      </c>
      <c r="Z40" t="s">
        <v>149</v>
      </c>
      <c r="AA40" t="s">
        <v>150</v>
      </c>
      <c r="AB40" t="s">
        <v>151</v>
      </c>
      <c r="AC40" t="s">
        <v>185</v>
      </c>
      <c r="AD40" t="s">
        <v>185</v>
      </c>
      <c r="AE40" t="s">
        <v>185</v>
      </c>
      <c r="AF40" t="s">
        <v>185</v>
      </c>
      <c r="AG40" t="s">
        <v>185</v>
      </c>
      <c r="AH40" t="s">
        <v>185</v>
      </c>
      <c r="AI40" t="s">
        <v>185</v>
      </c>
      <c r="AJ40" t="s">
        <v>185</v>
      </c>
      <c r="AK40" t="s">
        <v>185</v>
      </c>
      <c r="AL40" t="s">
        <v>185</v>
      </c>
      <c r="AM40" t="s">
        <v>185</v>
      </c>
      <c r="AN40" t="s">
        <v>185</v>
      </c>
      <c r="AO40">
        <v>19.029304031646731</v>
      </c>
      <c r="AP40">
        <v>3.7480052371681829</v>
      </c>
      <c r="AQ40">
        <v>3.412311396791456</v>
      </c>
      <c r="AR40">
        <v>6.1886611913280953</v>
      </c>
      <c r="AS40">
        <v>5.7557884011150424</v>
      </c>
      <c r="AT40">
        <v>12.39653439997892</v>
      </c>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row>
    <row r="41">
      <c r="A41" t="s">
        <v>442</v>
      </c>
      <c r="B41">
        <v>2000</v>
      </c>
      <c r="C41" t="s">
        <v>445</v>
      </c>
      <c r="D41">
        <v>137</v>
      </c>
      <c r="E41" t="s">
        <v>45</v>
      </c>
      <c r="F41" t="s">
        <v>42</v>
      </c>
      <c r="G41" t="s">
        <v>469</v>
      </c>
      <c r="H41">
        <v>1.283241713239768</v>
      </c>
      <c r="I41">
        <v>7.2477518377294166</v>
      </c>
      <c r="J41">
        <v>27.972704105262359</v>
      </c>
      <c r="K41">
        <v>24.159416824452411</v>
      </c>
      <c r="L41">
        <v>11.410912848974229</v>
      </c>
      <c r="M41">
        <v>20.078990982779679</v>
      </c>
      <c r="N41">
        <v>34.330742368414903</v>
      </c>
      <c r="O41">
        <v>35.94910445101057</v>
      </c>
      <c r="P41">
        <v>23.85072559547713</v>
      </c>
      <c r="Q41">
        <v>5.8232426440172276</v>
      </c>
      <c r="R41">
        <v>0</v>
      </c>
      <c r="S41">
        <v>1.7421504975589319</v>
      </c>
      <c r="T41">
        <v>2.5196711918228769</v>
      </c>
      <c r="U41">
        <v>3.6487419748379328</v>
      </c>
      <c r="V41">
        <v>15.076542055854141</v>
      </c>
      <c r="W41" t="s">
        <v>146</v>
      </c>
      <c r="X41" t="s">
        <v>147</v>
      </c>
      <c r="Y41" t="s">
        <v>148</v>
      </c>
      <c r="Z41" t="s">
        <v>149</v>
      </c>
      <c r="AA41" t="s">
        <v>150</v>
      </c>
      <c r="AB41" t="s">
        <v>151</v>
      </c>
      <c r="AC41" t="s">
        <v>185</v>
      </c>
      <c r="AD41" t="s">
        <v>185</v>
      </c>
      <c r="AE41" t="s">
        <v>185</v>
      </c>
      <c r="AF41" t="s">
        <v>185</v>
      </c>
      <c r="AG41" t="s">
        <v>185</v>
      </c>
      <c r="AH41" t="s">
        <v>185</v>
      </c>
      <c r="AI41" t="s">
        <v>185</v>
      </c>
      <c r="AJ41" t="s">
        <v>185</v>
      </c>
      <c r="AK41" t="s">
        <v>185</v>
      </c>
      <c r="AL41" t="s">
        <v>185</v>
      </c>
      <c r="AM41" t="s">
        <v>185</v>
      </c>
      <c r="AN41" t="s">
        <v>185</v>
      </c>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row>
    <row r="42">
      <c r="A42" t="s">
        <v>442</v>
      </c>
      <c r="B42">
        <v>2000</v>
      </c>
      <c r="C42" t="s">
        <v>445</v>
      </c>
      <c r="D42">
        <v>138</v>
      </c>
      <c r="E42" t="s">
        <v>45</v>
      </c>
      <c r="F42" t="s">
        <v>41</v>
      </c>
      <c r="G42" t="s">
        <v>185</v>
      </c>
      <c r="H42">
        <v>26.65110392284285</v>
      </c>
      <c r="I42">
        <v>33.881778071541433</v>
      </c>
      <c r="J42">
        <v>27.653085981334289</v>
      </c>
      <c r="K42">
        <v>20.58267423327985</v>
      </c>
      <c r="L42">
        <v>13.932587607300221</v>
      </c>
      <c r="M42">
        <v>32.639728452633953</v>
      </c>
      <c r="N42">
        <v>23.965077350616639</v>
      </c>
      <c r="O42">
        <v>21.372012070768779</v>
      </c>
      <c r="P42">
        <v>16.30439019102019</v>
      </c>
      <c r="Q42">
        <v>15.148230056020321</v>
      </c>
      <c r="R42">
        <v>20.390820391669649</v>
      </c>
      <c r="S42">
        <v>14.51658900746067</v>
      </c>
      <c r="T42">
        <v>16.755581362971871</v>
      </c>
      <c r="U42">
        <v>20.215934946222109</v>
      </c>
      <c r="V42">
        <v>20.57019720914327</v>
      </c>
      <c r="W42" t="s">
        <v>146</v>
      </c>
      <c r="X42" t="s">
        <v>147</v>
      </c>
      <c r="Y42" t="s">
        <v>148</v>
      </c>
      <c r="Z42" t="s">
        <v>149</v>
      </c>
      <c r="AA42" t="s">
        <v>150</v>
      </c>
      <c r="AB42" t="s">
        <v>151</v>
      </c>
      <c r="AC42" t="s">
        <v>185</v>
      </c>
      <c r="AD42" t="s">
        <v>185</v>
      </c>
      <c r="AE42" t="s">
        <v>185</v>
      </c>
      <c r="AF42" t="s">
        <v>185</v>
      </c>
      <c r="AG42" t="s">
        <v>185</v>
      </c>
      <c r="AH42" t="s">
        <v>185</v>
      </c>
      <c r="AI42" t="s">
        <v>185</v>
      </c>
      <c r="AJ42" t="s">
        <v>185</v>
      </c>
      <c r="AK42" t="s">
        <v>185</v>
      </c>
      <c r="AL42" t="s">
        <v>185</v>
      </c>
      <c r="AM42" t="s">
        <v>185</v>
      </c>
      <c r="AN42" t="s">
        <v>185</v>
      </c>
      <c r="AO42">
        <v>31.897532288419011</v>
      </c>
      <c r="AP42">
        <v>69.141549379029172</v>
      </c>
      <c r="AQ42">
        <v>41.267499131315553</v>
      </c>
      <c r="AR42">
        <v>58.116402329381543</v>
      </c>
      <c r="AS42">
        <v>20.637959568765769</v>
      </c>
      <c r="AT42">
        <v>16.17915994141083</v>
      </c>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row>
    <row r="43">
      <c r="A43" t="s">
        <v>442</v>
      </c>
      <c r="B43">
        <v>2000</v>
      </c>
      <c r="C43" t="s">
        <v>445</v>
      </c>
      <c r="D43">
        <v>139</v>
      </c>
      <c r="E43" t="s">
        <v>45</v>
      </c>
      <c r="F43" t="s">
        <v>19</v>
      </c>
      <c r="G43" t="s">
        <v>185</v>
      </c>
      <c r="H43">
        <v>67.985489061273014</v>
      </c>
      <c r="I43">
        <v>52.937071714928017</v>
      </c>
      <c r="J43">
        <v>33.686428187807707</v>
      </c>
      <c r="K43">
        <v>30.19451622299902</v>
      </c>
      <c r="L43">
        <v>9.8312575055146976</v>
      </c>
      <c r="M43">
        <v>37.839700729233357</v>
      </c>
      <c r="N43">
        <v>28.213707378201381</v>
      </c>
      <c r="O43">
        <v>26.11582150947681</v>
      </c>
      <c r="P43">
        <v>20.400049687948279</v>
      </c>
      <c r="Q43">
        <v>6.2463990242554503</v>
      </c>
      <c r="R43">
        <v>78.665735396901169</v>
      </c>
      <c r="S43">
        <v>81.654161674701314</v>
      </c>
      <c r="T43">
        <v>77.709476491246065</v>
      </c>
      <c r="U43">
        <v>73.676210701995259</v>
      </c>
      <c r="V43">
        <v>56.423492931635437</v>
      </c>
      <c r="W43" t="s">
        <v>146</v>
      </c>
      <c r="X43" t="s">
        <v>147</v>
      </c>
      <c r="Y43" t="s">
        <v>148</v>
      </c>
      <c r="Z43" t="s">
        <v>149</v>
      </c>
      <c r="AA43" t="s">
        <v>150</v>
      </c>
      <c r="AB43" t="s">
        <v>151</v>
      </c>
      <c r="AC43" t="s">
        <v>185</v>
      </c>
      <c r="AD43" t="s">
        <v>185</v>
      </c>
      <c r="AE43" t="s">
        <v>185</v>
      </c>
      <c r="AF43" t="s">
        <v>185</v>
      </c>
      <c r="AG43" t="s">
        <v>185</v>
      </c>
      <c r="AH43" t="s">
        <v>185</v>
      </c>
      <c r="AI43" t="s">
        <v>185</v>
      </c>
      <c r="AJ43" t="s">
        <v>185</v>
      </c>
      <c r="AK43" t="s">
        <v>185</v>
      </c>
      <c r="AL43" t="s">
        <v>185</v>
      </c>
      <c r="AM43" t="s">
        <v>185</v>
      </c>
      <c r="AN43" t="s">
        <v>185</v>
      </c>
      <c r="AO43">
        <v>21.484692618638238</v>
      </c>
      <c r="AP43">
        <v>14.869934559706479</v>
      </c>
      <c r="AQ43">
        <v>49.138493814740528</v>
      </c>
      <c r="AR43">
        <v>26.333620373431689</v>
      </c>
      <c r="AS43">
        <v>58.96397826476084</v>
      </c>
      <c r="AT43">
        <v>58.89137572972939</v>
      </c>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row>
    <row r="44">
      <c r="A44" t="s">
        <v>442</v>
      </c>
      <c r="B44">
        <v>2000</v>
      </c>
      <c r="C44" t="s">
        <v>445</v>
      </c>
      <c r="D44">
        <v>153</v>
      </c>
      <c r="E44" t="s">
        <v>171</v>
      </c>
      <c r="F44" t="s">
        <v>172</v>
      </c>
      <c r="G44" t="s">
        <v>185</v>
      </c>
      <c r="H44">
        <v>1.7577474700876361</v>
      </c>
      <c r="I44">
        <v>3.1327171420028019</v>
      </c>
      <c r="J44">
        <v>6.0982221140724207</v>
      </c>
      <c r="K44">
        <v>14.24527694358499</v>
      </c>
      <c r="L44">
        <v>43.095913850017148</v>
      </c>
      <c r="M44">
        <v>4.8066265602122309</v>
      </c>
      <c r="N44">
        <v>7.6115467609884941</v>
      </c>
      <c r="O44">
        <v>9.7325643901014995</v>
      </c>
      <c r="P44">
        <v>20.284112082390219</v>
      </c>
      <c r="Q44">
        <v>51.564811059304013</v>
      </c>
      <c r="R44">
        <v>0.65703321687361671</v>
      </c>
      <c r="S44">
        <v>0.29145990598843141</v>
      </c>
      <c r="T44">
        <v>1.3815632213227991</v>
      </c>
      <c r="U44">
        <v>1.5028746171146281</v>
      </c>
      <c r="V44">
        <v>5.6817806532126189</v>
      </c>
      <c r="W44" t="s">
        <v>146</v>
      </c>
      <c r="X44" t="s">
        <v>147</v>
      </c>
      <c r="Y44" t="s">
        <v>148</v>
      </c>
      <c r="Z44" t="s">
        <v>149</v>
      </c>
      <c r="AA44" t="s">
        <v>150</v>
      </c>
      <c r="AB44" t="s">
        <v>151</v>
      </c>
      <c r="AC44" t="s">
        <v>185</v>
      </c>
      <c r="AD44" t="s">
        <v>185</v>
      </c>
      <c r="AE44" t="s">
        <v>185</v>
      </c>
      <c r="AF44" t="s">
        <v>185</v>
      </c>
      <c r="AG44" t="s">
        <v>185</v>
      </c>
      <c r="AH44" t="s">
        <v>185</v>
      </c>
      <c r="AI44" t="s">
        <v>185</v>
      </c>
      <c r="AJ44" t="s">
        <v>185</v>
      </c>
      <c r="AK44" t="s">
        <v>185</v>
      </c>
      <c r="AL44" t="s">
        <v>185</v>
      </c>
      <c r="AM44" t="s">
        <v>185</v>
      </c>
      <c r="AN44" t="s">
        <v>185</v>
      </c>
      <c r="AO44">
        <v>27.58847106129603</v>
      </c>
      <c r="AP44">
        <v>12.276133696323511</v>
      </c>
      <c r="AQ44">
        <v>6.1910622350337867</v>
      </c>
      <c r="AR44">
        <v>9.3613161058586698</v>
      </c>
      <c r="AS44">
        <v>14.64227376535834</v>
      </c>
      <c r="AT44">
        <v>12.63901189548351</v>
      </c>
      <c r="AU44"/>
      <c r="AV44"/>
      <c r="AW44"/>
      <c r="AX44"/>
      <c r="AY44"/>
      <c r="AZ44"/>
      <c r="BA44"/>
      <c r="BB44"/>
      <c r="BC44"/>
      <c r="BD44"/>
      <c r="BE44"/>
      <c r="BF44"/>
      <c r="BG44">
        <v>100.4300473928452</v>
      </c>
      <c r="BH44">
        <v>177.50174367427829</v>
      </c>
      <c r="BI44">
        <v>350.5897958278656</v>
      </c>
      <c r="BJ44">
        <v>814.42143976688385</v>
      </c>
      <c r="BK44">
        <v>2462.2679561376572</v>
      </c>
      <c r="BL44">
        <v>191.29660534858701</v>
      </c>
      <c r="BM44">
        <v>302.62000238895422</v>
      </c>
      <c r="BN44">
        <v>386.97322607040411</v>
      </c>
      <c r="BO44">
        <v>805.66112244129181</v>
      </c>
      <c r="BP44">
        <v>2052.373008370399</v>
      </c>
      <c r="BQ44">
        <v>11.32954400777817</v>
      </c>
      <c r="BR44">
        <v>4.8043400049209586</v>
      </c>
      <c r="BS44">
        <v>25.45560401678085</v>
      </c>
      <c r="BT44">
        <v>25.859834551811218</v>
      </c>
      <c r="BU44">
        <v>98.837695598602295</v>
      </c>
      <c r="BV44">
        <v>1303.8322297334671</v>
      </c>
      <c r="BW44">
        <v>538.62227499485016</v>
      </c>
      <c r="BX44">
        <v>321.92763900756842</v>
      </c>
      <c r="BY44">
        <v>433.41649782657618</v>
      </c>
      <c r="BZ44">
        <v>672.80713844299316</v>
      </c>
      <c r="CA44">
        <v>634.60520279407501</v>
      </c>
      <c r="CB44"/>
      <c r="CC44"/>
      <c r="CD44"/>
      <c r="CE44"/>
      <c r="CF44"/>
      <c r="CG44"/>
      <c r="CH44"/>
      <c r="CI44"/>
      <c r="CJ44"/>
      <c r="CK44"/>
      <c r="CL44"/>
      <c r="CM44"/>
    </row>
    <row r="45">
      <c r="A45" t="s">
        <v>442</v>
      </c>
      <c r="B45">
        <v>2000</v>
      </c>
      <c r="C45" t="s">
        <v>445</v>
      </c>
      <c r="D45">
        <v>154</v>
      </c>
      <c r="E45" t="s">
        <v>171</v>
      </c>
      <c r="F45" t="s">
        <v>173</v>
      </c>
      <c r="G45" t="s">
        <v>185</v>
      </c>
      <c r="H45">
        <v>2.3318603306803172</v>
      </c>
      <c r="I45">
        <v>2.8016031945910869</v>
      </c>
      <c r="J45">
        <v>4.5895596115232351</v>
      </c>
      <c r="K45">
        <v>10.818115775683721</v>
      </c>
      <c r="L45">
        <v>21.729328188193701</v>
      </c>
      <c r="M45">
        <v>4.6349532751407798</v>
      </c>
      <c r="N45">
        <v>5.8789261417785958</v>
      </c>
      <c r="O45">
        <v>6.8304975786423459</v>
      </c>
      <c r="P45">
        <v>19.16072244316419</v>
      </c>
      <c r="Q45">
        <v>21.217317216402989</v>
      </c>
      <c r="R45">
        <v>0.28956531710603478</v>
      </c>
      <c r="S45">
        <v>1.7956389142906579</v>
      </c>
      <c r="T45">
        <v>1.645911663590496</v>
      </c>
      <c r="U45">
        <v>0.9574960064359731</v>
      </c>
      <c r="V45">
        <v>2.2479871501545201</v>
      </c>
      <c r="W45" t="s">
        <v>146</v>
      </c>
      <c r="X45" t="s">
        <v>147</v>
      </c>
      <c r="Y45" t="s">
        <v>148</v>
      </c>
      <c r="Z45" t="s">
        <v>149</v>
      </c>
      <c r="AA45" t="s">
        <v>150</v>
      </c>
      <c r="AB45" t="s">
        <v>151</v>
      </c>
      <c r="AC45" t="s">
        <v>185</v>
      </c>
      <c r="AD45" t="s">
        <v>185</v>
      </c>
      <c r="AE45" t="s">
        <v>185</v>
      </c>
      <c r="AF45" t="s">
        <v>185</v>
      </c>
      <c r="AG45" t="s">
        <v>185</v>
      </c>
      <c r="AH45" t="s">
        <v>185</v>
      </c>
      <c r="AI45" t="s">
        <v>185</v>
      </c>
      <c r="AJ45" t="s">
        <v>185</v>
      </c>
      <c r="AK45" t="s">
        <v>185</v>
      </c>
      <c r="AL45" t="s">
        <v>185</v>
      </c>
      <c r="AM45" t="s">
        <v>185</v>
      </c>
      <c r="AN45" t="s">
        <v>185</v>
      </c>
      <c r="AO45">
        <v>19.029304031646731</v>
      </c>
      <c r="AP45">
        <v>3.7529300810717392</v>
      </c>
      <c r="AQ45">
        <v>3.4128891547629752</v>
      </c>
      <c r="AR45">
        <v>6.1886611913280953</v>
      </c>
      <c r="AS45">
        <v>5.7557884011150424</v>
      </c>
      <c r="AT45">
        <v>12.41494618201979</v>
      </c>
      <c r="AU45"/>
      <c r="AV45"/>
      <c r="AW45"/>
      <c r="AX45"/>
      <c r="AY45"/>
      <c r="AZ45"/>
      <c r="BA45"/>
      <c r="BB45"/>
      <c r="BC45"/>
      <c r="BD45"/>
      <c r="BE45"/>
      <c r="BF45"/>
      <c r="BG45">
        <v>133.23235988616941</v>
      </c>
      <c r="BH45">
        <v>158.74061703681949</v>
      </c>
      <c r="BI45">
        <v>263.85604476928711</v>
      </c>
      <c r="BJ45">
        <v>618.48607510328293</v>
      </c>
      <c r="BK45">
        <v>1241.496553301811</v>
      </c>
      <c r="BL45">
        <v>184.46426331996921</v>
      </c>
      <c r="BM45">
        <v>233.73444306850431</v>
      </c>
      <c r="BN45">
        <v>271.58512163162231</v>
      </c>
      <c r="BO45">
        <v>761.0414046049118</v>
      </c>
      <c r="BP45">
        <v>844.48770916461945</v>
      </c>
      <c r="BQ45">
        <v>4.9931159019470206</v>
      </c>
      <c r="BR45">
        <v>29.59878766536713</v>
      </c>
      <c r="BS45">
        <v>30.326281785964969</v>
      </c>
      <c r="BT45">
        <v>16.475551605224609</v>
      </c>
      <c r="BU45">
        <v>39.104971349239349</v>
      </c>
      <c r="BV45">
        <v>899.32565855979919</v>
      </c>
      <c r="BW45">
        <v>164.66191947460169</v>
      </c>
      <c r="BX45">
        <v>177.46604800224301</v>
      </c>
      <c r="BY45">
        <v>286.52679061889648</v>
      </c>
      <c r="BZ45">
        <v>264.47637748718262</v>
      </c>
      <c r="CA45">
        <v>623.35485595464706</v>
      </c>
      <c r="CB45"/>
      <c r="CC45"/>
      <c r="CD45"/>
      <c r="CE45"/>
      <c r="CF45"/>
      <c r="CG45"/>
      <c r="CH45"/>
      <c r="CI45"/>
      <c r="CJ45"/>
      <c r="CK45"/>
      <c r="CL45"/>
      <c r="CM45"/>
    </row>
    <row r="46">
      <c r="A46" t="s">
        <v>442</v>
      </c>
      <c r="B46">
        <v>2000</v>
      </c>
      <c r="C46" t="s">
        <v>445</v>
      </c>
      <c r="D46">
        <v>155</v>
      </c>
      <c r="E46" t="s">
        <v>171</v>
      </c>
      <c r="F46" t="s">
        <v>174</v>
      </c>
      <c r="G46" t="s">
        <v>185</v>
      </c>
      <c r="H46">
        <v>3.5112617473548529</v>
      </c>
      <c r="I46">
        <v>6.9671580016408567</v>
      </c>
      <c r="J46">
        <v>7.8926731355897157</v>
      </c>
      <c r="K46">
        <v>10.21356295318825</v>
      </c>
      <c r="L46">
        <v>9.8444261610482773</v>
      </c>
      <c r="M46">
        <v>6.7407225066862013</v>
      </c>
      <c r="N46">
        <v>11.763140534725</v>
      </c>
      <c r="O46">
        <v>8.5792098715584331</v>
      </c>
      <c r="P46">
        <v>11.60496595691426</v>
      </c>
      <c r="Q46">
        <v>9.4689889797775741</v>
      </c>
      <c r="R46">
        <v>3.1964868800465238</v>
      </c>
      <c r="S46">
        <v>1.4099445077293571</v>
      </c>
      <c r="T46">
        <v>1.4429369066244551</v>
      </c>
      <c r="U46">
        <v>5.5354976409824346</v>
      </c>
      <c r="V46">
        <v>4.6240205340971894</v>
      </c>
      <c r="W46" t="s">
        <v>146</v>
      </c>
      <c r="X46" t="s">
        <v>147</v>
      </c>
      <c r="Y46" t="s">
        <v>148</v>
      </c>
      <c r="Z46" t="s">
        <v>149</v>
      </c>
      <c r="AA46" t="s">
        <v>150</v>
      </c>
      <c r="AB46" t="s">
        <v>151</v>
      </c>
      <c r="AC46" t="s">
        <v>185</v>
      </c>
      <c r="AD46" t="s">
        <v>185</v>
      </c>
      <c r="AE46" t="s">
        <v>185</v>
      </c>
      <c r="AF46" t="s">
        <v>185</v>
      </c>
      <c r="AG46" t="s">
        <v>185</v>
      </c>
      <c r="AH46" t="s">
        <v>185</v>
      </c>
      <c r="AI46" t="s">
        <v>185</v>
      </c>
      <c r="AJ46" t="s">
        <v>185</v>
      </c>
      <c r="AK46" t="s">
        <v>185</v>
      </c>
      <c r="AL46" t="s">
        <v>185</v>
      </c>
      <c r="AM46" t="s">
        <v>185</v>
      </c>
      <c r="AN46" t="s">
        <v>185</v>
      </c>
      <c r="AO46">
        <v>6.8768923339455483</v>
      </c>
      <c r="AP46">
        <v>5.1245187324088839</v>
      </c>
      <c r="AQ46">
        <v>1.4918617263335161</v>
      </c>
      <c r="AR46">
        <v>15.925786396579211</v>
      </c>
      <c r="AS46">
        <v>11.96653500640949</v>
      </c>
      <c r="AT46">
        <v>5.5944371965109978</v>
      </c>
      <c r="AU46"/>
      <c r="AV46"/>
      <c r="AW46"/>
      <c r="AX46"/>
      <c r="AY46"/>
      <c r="AZ46"/>
      <c r="BA46"/>
      <c r="BB46"/>
      <c r="BC46"/>
      <c r="BD46"/>
      <c r="BE46"/>
      <c r="BF46"/>
      <c r="BG46">
        <v>200.61822855472559</v>
      </c>
      <c r="BH46">
        <v>394.76359903812408</v>
      </c>
      <c r="BI46">
        <v>453.75366973876947</v>
      </c>
      <c r="BJ46">
        <v>583.92298573255539</v>
      </c>
      <c r="BK46">
        <v>562.45738673210144</v>
      </c>
      <c r="BL46">
        <v>268.27075433731079</v>
      </c>
      <c r="BM46">
        <v>467.6791365146637</v>
      </c>
      <c r="BN46">
        <v>341.11508417129522</v>
      </c>
      <c r="BO46">
        <v>460.93562591075897</v>
      </c>
      <c r="BP46">
        <v>376.88293623924261</v>
      </c>
      <c r="BQ46">
        <v>55.118581295013428</v>
      </c>
      <c r="BR46">
        <v>23.24111366271973</v>
      </c>
      <c r="BS46">
        <v>26.58642756938934</v>
      </c>
      <c r="BT46">
        <v>95.248832821846008</v>
      </c>
      <c r="BU46">
        <v>80.437377274036407</v>
      </c>
      <c r="BV46">
        <v>325.00220274925232</v>
      </c>
      <c r="BW46">
        <v>224.841143488884</v>
      </c>
      <c r="BX46">
        <v>77.574979066848755</v>
      </c>
      <c r="BY46">
        <v>737.34275043010712</v>
      </c>
      <c r="BZ46">
        <v>549.85791850090027</v>
      </c>
      <c r="CA46">
        <v>280.89687556028372</v>
      </c>
      <c r="CB46"/>
      <c r="CC46"/>
      <c r="CD46"/>
      <c r="CE46"/>
      <c r="CF46"/>
      <c r="CG46"/>
      <c r="CH46"/>
      <c r="CI46"/>
      <c r="CJ46"/>
      <c r="CK46"/>
      <c r="CL46"/>
      <c r="CM46"/>
    </row>
    <row r="47">
      <c r="A47" t="s">
        <v>442</v>
      </c>
      <c r="B47">
        <v>2000</v>
      </c>
      <c r="C47" t="s">
        <v>445</v>
      </c>
      <c r="D47">
        <v>156</v>
      </c>
      <c r="E47" t="s">
        <v>171</v>
      </c>
      <c r="F47" t="s">
        <v>175</v>
      </c>
      <c r="G47" t="s">
        <v>185</v>
      </c>
      <c r="H47">
        <v>22.54296754669496</v>
      </c>
      <c r="I47">
        <v>31.66280326785013</v>
      </c>
      <c r="J47">
        <v>46.049388638566739</v>
      </c>
      <c r="K47">
        <v>32.76634379831313</v>
      </c>
      <c r="L47">
        <v>14.400772777949969</v>
      </c>
      <c r="M47">
        <v>42.227058293740647</v>
      </c>
      <c r="N47">
        <v>45.401041000554471</v>
      </c>
      <c r="O47">
        <v>46.248427585698721</v>
      </c>
      <c r="P47">
        <v>26.911099713433821</v>
      </c>
      <c r="Q47">
        <v>10.686731190876889</v>
      </c>
      <c r="R47">
        <v>15.28563148078829</v>
      </c>
      <c r="S47">
        <v>13.295171288695791</v>
      </c>
      <c r="T47">
        <v>16.50719593852028</v>
      </c>
      <c r="U47">
        <v>17.243684572686139</v>
      </c>
      <c r="V47">
        <v>30.07692750834175</v>
      </c>
      <c r="W47" t="s">
        <v>146</v>
      </c>
      <c r="X47" t="s">
        <v>147</v>
      </c>
      <c r="Y47" t="s">
        <v>148</v>
      </c>
      <c r="Z47" t="s">
        <v>149</v>
      </c>
      <c r="AA47" t="s">
        <v>150</v>
      </c>
      <c r="AB47" t="s">
        <v>151</v>
      </c>
      <c r="AC47" t="s">
        <v>185</v>
      </c>
      <c r="AD47" t="s">
        <v>185</v>
      </c>
      <c r="AE47" t="s">
        <v>185</v>
      </c>
      <c r="AF47" t="s">
        <v>185</v>
      </c>
      <c r="AG47" t="s">
        <v>185</v>
      </c>
      <c r="AH47" t="s">
        <v>185</v>
      </c>
      <c r="AI47" t="s">
        <v>185</v>
      </c>
      <c r="AJ47" t="s">
        <v>185</v>
      </c>
      <c r="AK47" t="s">
        <v>185</v>
      </c>
      <c r="AL47" t="s">
        <v>185</v>
      </c>
      <c r="AM47" t="s">
        <v>185</v>
      </c>
      <c r="AN47" t="s">
        <v>185</v>
      </c>
      <c r="AO47">
        <v>23.32995060339357</v>
      </c>
      <c r="AP47">
        <v>62.235452774493808</v>
      </c>
      <c r="AQ47">
        <v>39.254781519014983</v>
      </c>
      <c r="AR47">
        <v>41.219178445759333</v>
      </c>
      <c r="AS47">
        <v>5.0098527885203126</v>
      </c>
      <c r="AT47">
        <v>8.2162304079523061</v>
      </c>
      <c r="AU47"/>
      <c r="AV47"/>
      <c r="AW47"/>
      <c r="AX47"/>
      <c r="AY47"/>
      <c r="AZ47"/>
      <c r="BA47"/>
      <c r="BB47"/>
      <c r="BC47"/>
      <c r="BD47"/>
      <c r="BE47"/>
      <c r="BF47"/>
      <c r="BG47">
        <v>1288.0071441531179</v>
      </c>
      <c r="BH47">
        <v>1794.0345504879949</v>
      </c>
      <c r="BI47">
        <v>2647.4020556807518</v>
      </c>
      <c r="BJ47">
        <v>1873.2954787611959</v>
      </c>
      <c r="BK47">
        <v>822.78244471549988</v>
      </c>
      <c r="BL47">
        <v>1680.574266433716</v>
      </c>
      <c r="BM47">
        <v>1805.0553412437439</v>
      </c>
      <c r="BN47">
        <v>1838.868206381798</v>
      </c>
      <c r="BO47">
        <v>1068.8772923946381</v>
      </c>
      <c r="BP47">
        <v>425.35128498077393</v>
      </c>
      <c r="BQ47">
        <v>263.57759410142899</v>
      </c>
      <c r="BR47">
        <v>219.15372228622439</v>
      </c>
      <c r="BS47">
        <v>304.14868950843811</v>
      </c>
      <c r="BT47">
        <v>296.71060049533838</v>
      </c>
      <c r="BU47">
        <v>523.2046759724617</v>
      </c>
      <c r="BV47">
        <v>1102.5743850469589</v>
      </c>
      <c r="BW47">
        <v>2730.6155169010158</v>
      </c>
      <c r="BX47">
        <v>2041.2004684209819</v>
      </c>
      <c r="BY47">
        <v>1908.3931963443761</v>
      </c>
      <c r="BZ47">
        <v>230.20090818405151</v>
      </c>
      <c r="CA47">
        <v>412.53719890117651</v>
      </c>
      <c r="CB47"/>
      <c r="CC47"/>
      <c r="CD47"/>
      <c r="CE47"/>
      <c r="CF47"/>
      <c r="CG47"/>
      <c r="CH47"/>
      <c r="CI47"/>
      <c r="CJ47"/>
      <c r="CK47"/>
      <c r="CL47"/>
      <c r="CM47"/>
    </row>
    <row r="48">
      <c r="A48" t="s">
        <v>442</v>
      </c>
      <c r="B48">
        <v>2000</v>
      </c>
      <c r="C48" t="s">
        <v>445</v>
      </c>
      <c r="D48">
        <v>157</v>
      </c>
      <c r="E48" t="s">
        <v>171</v>
      </c>
      <c r="F48" t="s">
        <v>176</v>
      </c>
      <c r="G48" t="s">
        <v>185</v>
      </c>
      <c r="H48">
        <v>1.509747673012978</v>
      </c>
      <c r="I48">
        <v>1.539048200483633</v>
      </c>
      <c r="J48">
        <v>0.79785956636418598</v>
      </c>
      <c r="K48">
        <v>0.78908876727092869</v>
      </c>
      <c r="L48">
        <v>0.43718364513018437</v>
      </c>
      <c r="M48">
        <v>2.4136777370996541</v>
      </c>
      <c r="N48">
        <v>0.3980299969763208</v>
      </c>
      <c r="O48">
        <v>1.373780567797757</v>
      </c>
      <c r="P48">
        <v>0.43561442769572239</v>
      </c>
      <c r="Q48">
        <v>0.46680516466638639</v>
      </c>
      <c r="R48">
        <v>1.615982391178322</v>
      </c>
      <c r="S48">
        <v>0.87501037983154728</v>
      </c>
      <c r="T48">
        <v>1.0093626866077641</v>
      </c>
      <c r="U48">
        <v>0.87687330942508335</v>
      </c>
      <c r="V48">
        <v>0.63581124804643097</v>
      </c>
      <c r="W48" t="s">
        <v>146</v>
      </c>
      <c r="X48" t="s">
        <v>147</v>
      </c>
      <c r="Y48" t="s">
        <v>148</v>
      </c>
      <c r="Z48" t="s">
        <v>149</v>
      </c>
      <c r="AA48" t="s">
        <v>150</v>
      </c>
      <c r="AB48" t="s">
        <v>151</v>
      </c>
      <c r="AC48" t="s">
        <v>185</v>
      </c>
      <c r="AD48" t="s">
        <v>185</v>
      </c>
      <c r="AE48" t="s">
        <v>185</v>
      </c>
      <c r="AF48" t="s">
        <v>185</v>
      </c>
      <c r="AG48" t="s">
        <v>185</v>
      </c>
      <c r="AH48" t="s">
        <v>185</v>
      </c>
      <c r="AI48" t="s">
        <v>185</v>
      </c>
      <c r="AJ48" t="s">
        <v>185</v>
      </c>
      <c r="AK48" t="s">
        <v>185</v>
      </c>
      <c r="AL48" t="s">
        <v>185</v>
      </c>
      <c r="AM48" t="s">
        <v>185</v>
      </c>
      <c r="AN48" t="s">
        <v>185</v>
      </c>
      <c r="AO48">
        <v>0.84064520383425068</v>
      </c>
      <c r="AP48">
        <v>1.671046845898488</v>
      </c>
      <c r="AQ48">
        <v>0.1021823100228436</v>
      </c>
      <c r="AR48">
        <v>0.4317958580917684</v>
      </c>
      <c r="AS48">
        <v>2.860216575644102</v>
      </c>
      <c r="AT48">
        <v>0.39129413446078792</v>
      </c>
      <c r="AU48"/>
      <c r="AV48"/>
      <c r="AW48"/>
      <c r="AX48"/>
      <c r="AY48"/>
      <c r="AZ48"/>
      <c r="BA48"/>
      <c r="BB48"/>
      <c r="BC48"/>
      <c r="BD48"/>
      <c r="BE48"/>
      <c r="BF48"/>
      <c r="BG48">
        <v>86.260417342185974</v>
      </c>
      <c r="BH48">
        <v>87.203448891639709</v>
      </c>
      <c r="BI48">
        <v>45.869339823722839</v>
      </c>
      <c r="BJ48">
        <v>45.113254904747009</v>
      </c>
      <c r="BK48">
        <v>24.978314280509949</v>
      </c>
      <c r="BL48">
        <v>96.060792684555054</v>
      </c>
      <c r="BM48">
        <v>15.82488322257996</v>
      </c>
      <c r="BN48">
        <v>54.622428059577942</v>
      </c>
      <c r="BO48">
        <v>17.302093744277951</v>
      </c>
      <c r="BP48">
        <v>18.579692244529721</v>
      </c>
      <c r="BQ48">
        <v>27.865172028541561</v>
      </c>
      <c r="BR48">
        <v>14.423415660858151</v>
      </c>
      <c r="BS48">
        <v>18.59772789478302</v>
      </c>
      <c r="BT48">
        <v>15.08828377723694</v>
      </c>
      <c r="BU48">
        <v>11.06028592586517</v>
      </c>
      <c r="BV48">
        <v>39.728925466537483</v>
      </c>
      <c r="BW48">
        <v>73.318120837211609</v>
      </c>
      <c r="BX48">
        <v>5.3133547306060791</v>
      </c>
      <c r="BY48">
        <v>19.99157452583313</v>
      </c>
      <c r="BZ48">
        <v>131.42590832710269</v>
      </c>
      <c r="CA48">
        <v>19.64689135551453</v>
      </c>
      <c r="CB48"/>
      <c r="CC48"/>
      <c r="CD48"/>
      <c r="CE48"/>
      <c r="CF48"/>
      <c r="CG48"/>
      <c r="CH48"/>
      <c r="CI48"/>
      <c r="CJ48"/>
      <c r="CK48"/>
      <c r="CL48"/>
      <c r="CM48"/>
    </row>
    <row r="49">
      <c r="A49" t="s">
        <v>442</v>
      </c>
      <c r="B49">
        <v>2000</v>
      </c>
      <c r="C49" t="s">
        <v>445</v>
      </c>
      <c r="D49">
        <v>158</v>
      </c>
      <c r="E49" t="s">
        <v>171</v>
      </c>
      <c r="F49" t="s">
        <v>177</v>
      </c>
      <c r="G49" t="s">
        <v>185</v>
      </c>
      <c r="H49">
        <v>0.28317135446633013</v>
      </c>
      <c r="I49">
        <v>0.40560372131872741</v>
      </c>
      <c r="J49">
        <v>0.26252903585212839</v>
      </c>
      <c r="K49">
        <v>0.62827071741121399</v>
      </c>
      <c r="L49">
        <v>0.26570041095834479</v>
      </c>
      <c r="M49">
        <v>0.43691911617096191</v>
      </c>
      <c r="N49">
        <v>0.16399947760195169</v>
      </c>
      <c r="O49">
        <v>0.73867249639114618</v>
      </c>
      <c r="P49">
        <v>0.71197006410016683</v>
      </c>
      <c r="Q49">
        <v>0.027423221708020699</v>
      </c>
      <c r="R49">
        <v>0.28956531710603478</v>
      </c>
      <c r="S49">
        <v>0.67861332876289759</v>
      </c>
      <c r="T49">
        <v>0.30355309208813569</v>
      </c>
      <c r="U49">
        <v>0</v>
      </c>
      <c r="V49">
        <v>0.0535868102277018</v>
      </c>
      <c r="W49" t="s">
        <v>146</v>
      </c>
      <c r="X49" t="s">
        <v>147</v>
      </c>
      <c r="Y49" t="s">
        <v>148</v>
      </c>
      <c r="Z49" t="s">
        <v>149</v>
      </c>
      <c r="AA49" t="s">
        <v>150</v>
      </c>
      <c r="AB49" t="s">
        <v>151</v>
      </c>
      <c r="AC49" t="s">
        <v>185</v>
      </c>
      <c r="AD49" t="s">
        <v>185</v>
      </c>
      <c r="AE49" t="s">
        <v>185</v>
      </c>
      <c r="AF49" t="s">
        <v>185</v>
      </c>
      <c r="AG49" t="s">
        <v>185</v>
      </c>
      <c r="AH49" t="s">
        <v>185</v>
      </c>
      <c r="AI49" t="s">
        <v>185</v>
      </c>
      <c r="AJ49" t="s">
        <v>185</v>
      </c>
      <c r="AK49" t="s">
        <v>185</v>
      </c>
      <c r="AL49" t="s">
        <v>185</v>
      </c>
      <c r="AM49" t="s">
        <v>185</v>
      </c>
      <c r="AN49" t="s">
        <v>185</v>
      </c>
      <c r="AO49">
        <v>0.1148708307088689</v>
      </c>
      <c r="AP49">
        <v>0</v>
      </c>
      <c r="AQ49">
        <v>0</v>
      </c>
      <c r="AR49">
        <v>0.10784577085946249</v>
      </c>
      <c r="AS49">
        <v>0.2552970661784898</v>
      </c>
      <c r="AT49">
        <v>1.657057386612822</v>
      </c>
      <c r="AU49"/>
      <c r="AV49"/>
      <c r="AW49"/>
      <c r="AX49"/>
      <c r="AY49"/>
      <c r="AZ49"/>
      <c r="BA49"/>
      <c r="BB49"/>
      <c r="BC49"/>
      <c r="BD49"/>
      <c r="BE49"/>
      <c r="BF49"/>
      <c r="BG49">
        <v>16.179179906845089</v>
      </c>
      <c r="BH49">
        <v>22.981764554977421</v>
      </c>
      <c r="BI49">
        <v>15.092923700809481</v>
      </c>
      <c r="BJ49">
        <v>35.919072985649109</v>
      </c>
      <c r="BK49">
        <v>15.180687665939329</v>
      </c>
      <c r="BL49">
        <v>17.388732552528381</v>
      </c>
      <c r="BM49">
        <v>6.5202939510345459</v>
      </c>
      <c r="BN49">
        <v>29.3701092004776</v>
      </c>
      <c r="BO49">
        <v>28.278615236282349</v>
      </c>
      <c r="BP49">
        <v>1.091493964195251</v>
      </c>
      <c r="BQ49">
        <v>4.9931159019470206</v>
      </c>
      <c r="BR49">
        <v>11.18606400489807</v>
      </c>
      <c r="BS49">
        <v>5.5930320024490356</v>
      </c>
      <c r="BT49">
        <v>0</v>
      </c>
      <c r="BU49">
        <v>0.93217200040817261</v>
      </c>
      <c r="BV49">
        <v>5.4287999868392944</v>
      </c>
      <c r="BW49">
        <v>0</v>
      </c>
      <c r="BX49">
        <v>0</v>
      </c>
      <c r="BY49">
        <v>4.9931159019470206</v>
      </c>
      <c r="BZ49">
        <v>11.73080706596375</v>
      </c>
      <c r="CA49">
        <v>83.200905859470367</v>
      </c>
      <c r="CB49"/>
      <c r="CC49"/>
      <c r="CD49"/>
      <c r="CE49"/>
      <c r="CF49"/>
      <c r="CG49"/>
      <c r="CH49"/>
      <c r="CI49"/>
      <c r="CJ49"/>
      <c r="CK49"/>
      <c r="CL49"/>
      <c r="CM49"/>
    </row>
    <row r="50">
      <c r="A50" t="s">
        <v>442</v>
      </c>
      <c r="B50">
        <v>2000</v>
      </c>
      <c r="C50" t="s">
        <v>445</v>
      </c>
      <c r="D50">
        <v>159</v>
      </c>
      <c r="E50" t="s">
        <v>171</v>
      </c>
      <c r="F50" t="s">
        <v>178</v>
      </c>
      <c r="G50" t="s">
        <v>185</v>
      </c>
      <c r="H50">
        <v>0</v>
      </c>
      <c r="I50">
        <v>0.26844010323620121</v>
      </c>
      <c r="J50">
        <v>0.29042596731707537</v>
      </c>
      <c r="K50">
        <v>0.018991336796337799</v>
      </c>
      <c r="L50">
        <v>0.095017723785347702</v>
      </c>
      <c r="M50">
        <v>0.382174719873212</v>
      </c>
      <c r="N50">
        <v>0.27559554125686753</v>
      </c>
      <c r="O50">
        <v>0.054614781461167897</v>
      </c>
      <c r="P50">
        <v>0.16401693119645511</v>
      </c>
      <c r="Q50">
        <v>0</v>
      </c>
      <c r="R50">
        <v>0</v>
      </c>
      <c r="S50">
        <v>0</v>
      </c>
      <c r="T50">
        <v>0</v>
      </c>
      <c r="U50">
        <v>0.20736315136047401</v>
      </c>
      <c r="V50">
        <v>0</v>
      </c>
      <c r="W50" t="s">
        <v>146</v>
      </c>
      <c r="X50" t="s">
        <v>147</v>
      </c>
      <c r="Y50" t="s">
        <v>148</v>
      </c>
      <c r="Z50" t="s">
        <v>149</v>
      </c>
      <c r="AA50" t="s">
        <v>150</v>
      </c>
      <c r="AB50" t="s">
        <v>151</v>
      </c>
      <c r="AC50" t="s">
        <v>185</v>
      </c>
      <c r="AD50" t="s">
        <v>185</v>
      </c>
      <c r="AE50" t="s">
        <v>185</v>
      </c>
      <c r="AF50" t="s">
        <v>185</v>
      </c>
      <c r="AG50" t="s">
        <v>185</v>
      </c>
      <c r="AH50" t="s">
        <v>185</v>
      </c>
      <c r="AI50" t="s">
        <v>185</v>
      </c>
      <c r="AJ50" t="s">
        <v>185</v>
      </c>
      <c r="AK50" t="s">
        <v>185</v>
      </c>
      <c r="AL50" t="s">
        <v>185</v>
      </c>
      <c r="AM50" t="s">
        <v>185</v>
      </c>
      <c r="AN50" t="s">
        <v>185</v>
      </c>
      <c r="AO50">
        <v>0.50543165511902299</v>
      </c>
      <c r="AP50">
        <v>0</v>
      </c>
      <c r="AQ50">
        <v>0</v>
      </c>
      <c r="AR50">
        <v>0.095954635131504096</v>
      </c>
      <c r="AS50">
        <v>0.1008607996845613</v>
      </c>
      <c r="AT50">
        <v>0.1086928151279966</v>
      </c>
      <c r="AU50"/>
      <c r="AV50"/>
      <c r="AW50"/>
      <c r="AX50"/>
      <c r="AY50"/>
      <c r="AZ50"/>
      <c r="BA50"/>
      <c r="BB50"/>
      <c r="BC50"/>
      <c r="BD50"/>
      <c r="BE50"/>
      <c r="BF50"/>
      <c r="BG50">
        <v>0</v>
      </c>
      <c r="BH50">
        <v>15.209986805915831</v>
      </c>
      <c r="BI50">
        <v>16.696732044219971</v>
      </c>
      <c r="BJ50">
        <v>1.0857599973678591</v>
      </c>
      <c r="BK50">
        <v>5.4287999868392944</v>
      </c>
      <c r="BL50">
        <v>15.209986805915831</v>
      </c>
      <c r="BM50">
        <v>10.95713210105896</v>
      </c>
      <c r="BN50">
        <v>2.1715199947357182</v>
      </c>
      <c r="BO50">
        <v>6.5145599842071533</v>
      </c>
      <c r="BP50">
        <v>0</v>
      </c>
      <c r="BQ50">
        <v>0</v>
      </c>
      <c r="BR50">
        <v>0</v>
      </c>
      <c r="BS50">
        <v>0</v>
      </c>
      <c r="BT50">
        <v>3.568079948425293</v>
      </c>
      <c r="BU50">
        <v>0</v>
      </c>
      <c r="BV50">
        <v>23.886719942092899</v>
      </c>
      <c r="BW50">
        <v>0</v>
      </c>
      <c r="BX50">
        <v>0</v>
      </c>
      <c r="BY50">
        <v>4.4425721168518066</v>
      </c>
      <c r="BZ50">
        <v>4.6345169544219971</v>
      </c>
      <c r="CA50">
        <v>5.4574698209762573</v>
      </c>
      <c r="CB50"/>
      <c r="CC50"/>
      <c r="CD50"/>
      <c r="CE50"/>
      <c r="CF50"/>
      <c r="CG50"/>
      <c r="CH50"/>
      <c r="CI50"/>
      <c r="CJ50"/>
      <c r="CK50"/>
      <c r="CL50"/>
      <c r="CM50"/>
    </row>
    <row r="51">
      <c r="A51" t="s">
        <v>442</v>
      </c>
      <c r="B51">
        <v>2000</v>
      </c>
      <c r="C51" t="s">
        <v>445</v>
      </c>
      <c r="D51">
        <v>160</v>
      </c>
      <c r="E51" t="s">
        <v>171</v>
      </c>
      <c r="F51" t="s">
        <v>179</v>
      </c>
      <c r="G51" t="s">
        <v>185</v>
      </c>
      <c r="H51">
        <v>67.985489061273014</v>
      </c>
      <c r="I51">
        <v>52.937071714928017</v>
      </c>
      <c r="J51">
        <v>33.686428187807707</v>
      </c>
      <c r="K51">
        <v>30.19451622299902</v>
      </c>
      <c r="L51">
        <v>9.8312575055146976</v>
      </c>
      <c r="M51">
        <v>37.839700729233357</v>
      </c>
      <c r="N51">
        <v>28.213707378201381</v>
      </c>
      <c r="O51">
        <v>26.11582150947681</v>
      </c>
      <c r="P51">
        <v>20.400049687948279</v>
      </c>
      <c r="Q51">
        <v>6.2463990242554503</v>
      </c>
      <c r="R51">
        <v>78.665735396901169</v>
      </c>
      <c r="S51">
        <v>81.654161674701314</v>
      </c>
      <c r="T51">
        <v>77.709476491246065</v>
      </c>
      <c r="U51">
        <v>73.676210701995259</v>
      </c>
      <c r="V51">
        <v>56.423492931635437</v>
      </c>
      <c r="W51" t="s">
        <v>146</v>
      </c>
      <c r="X51" t="s">
        <v>147</v>
      </c>
      <c r="Y51" t="s">
        <v>148</v>
      </c>
      <c r="Z51" t="s">
        <v>149</v>
      </c>
      <c r="AA51" t="s">
        <v>150</v>
      </c>
      <c r="AB51" t="s">
        <v>151</v>
      </c>
      <c r="AC51" t="s">
        <v>185</v>
      </c>
      <c r="AD51" t="s">
        <v>185</v>
      </c>
      <c r="AE51" t="s">
        <v>185</v>
      </c>
      <c r="AF51" t="s">
        <v>185</v>
      </c>
      <c r="AG51" t="s">
        <v>185</v>
      </c>
      <c r="AH51" t="s">
        <v>185</v>
      </c>
      <c r="AI51" t="s">
        <v>185</v>
      </c>
      <c r="AJ51" t="s">
        <v>185</v>
      </c>
      <c r="AK51" t="s">
        <v>185</v>
      </c>
      <c r="AL51" t="s">
        <v>185</v>
      </c>
      <c r="AM51" t="s">
        <v>185</v>
      </c>
      <c r="AN51" t="s">
        <v>185</v>
      </c>
      <c r="AO51">
        <v>21.484692618638238</v>
      </c>
      <c r="AP51">
        <v>14.869934559706479</v>
      </c>
      <c r="AQ51">
        <v>49.138493814740528</v>
      </c>
      <c r="AR51">
        <v>26.333620373431689</v>
      </c>
      <c r="AS51">
        <v>58.96397826476084</v>
      </c>
      <c r="AT51">
        <v>58.89137572972939</v>
      </c>
      <c r="AU51"/>
      <c r="AV51"/>
      <c r="AW51"/>
      <c r="AX51"/>
      <c r="AY51"/>
      <c r="AZ51"/>
      <c r="BA51"/>
      <c r="BB51"/>
      <c r="BC51"/>
      <c r="BD51"/>
      <c r="BE51"/>
      <c r="BF51"/>
      <c r="BG51">
        <v>3884.3952300548549</v>
      </c>
      <c r="BH51">
        <v>2999.4481175541878</v>
      </c>
      <c r="BI51">
        <v>1936.6493642926221</v>
      </c>
      <c r="BJ51">
        <v>1726.260673820972</v>
      </c>
      <c r="BK51">
        <v>561.70500081777573</v>
      </c>
      <c r="BL51">
        <v>1505.9639450311661</v>
      </c>
      <c r="BM51">
        <v>1121.721045970917</v>
      </c>
      <c r="BN51">
        <v>1038.3824135065081</v>
      </c>
      <c r="BO51">
        <v>810.26602804660797</v>
      </c>
      <c r="BP51">
        <v>248.6180108785629</v>
      </c>
      <c r="BQ51">
        <v>1356.47161847353</v>
      </c>
      <c r="BR51">
        <v>1345.96336388588</v>
      </c>
      <c r="BS51">
        <v>1431.814072191715</v>
      </c>
      <c r="BT51">
        <v>1267.7402342557909</v>
      </c>
      <c r="BU51">
        <v>981.51765429973602</v>
      </c>
      <c r="BV51">
        <v>1015.367419958115</v>
      </c>
      <c r="BW51">
        <v>652.42674767971039</v>
      </c>
      <c r="BX51">
        <v>2555.141379237175</v>
      </c>
      <c r="BY51">
        <v>1219.211635231972</v>
      </c>
      <c r="BZ51">
        <v>2709.3732929229741</v>
      </c>
      <c r="CA51">
        <v>2956.937911510468</v>
      </c>
      <c r="CB51"/>
      <c r="CC51"/>
      <c r="CD51"/>
      <c r="CE51"/>
      <c r="CF51"/>
      <c r="CG51"/>
      <c r="CH51"/>
      <c r="CI51"/>
      <c r="CJ51"/>
      <c r="CK51"/>
      <c r="CL51"/>
      <c r="CM51"/>
    </row>
    <row r="52">
      <c r="A52" t="s">
        <v>442</v>
      </c>
      <c r="B52">
        <v>2000</v>
      </c>
      <c r="C52" t="s">
        <v>445</v>
      </c>
      <c r="D52">
        <v>161</v>
      </c>
      <c r="E52" t="s">
        <v>171</v>
      </c>
      <c r="F52" t="s">
        <v>180</v>
      </c>
      <c r="G52" t="s">
        <v>185</v>
      </c>
      <c r="H52">
        <v>0.077754816429912998</v>
      </c>
      <c r="I52">
        <v>0.28555465394855051</v>
      </c>
      <c r="J52">
        <v>0.33291374290679199</v>
      </c>
      <c r="K52">
        <v>0.32583348475240093</v>
      </c>
      <c r="L52">
        <v>0.30039973740233622</v>
      </c>
      <c r="M52">
        <v>0.51816706184294614</v>
      </c>
      <c r="N52">
        <v>0.29401316791691468</v>
      </c>
      <c r="O52">
        <v>0.32641121887212271</v>
      </c>
      <c r="P52">
        <v>0.32744869315688802</v>
      </c>
      <c r="Q52">
        <v>0.32152414300867987</v>
      </c>
      <c r="R52">
        <v>0</v>
      </c>
      <c r="S52">
        <v>0</v>
      </c>
      <c r="T52">
        <v>0</v>
      </c>
      <c r="U52">
        <v>0</v>
      </c>
      <c r="V52">
        <v>0.25639316428434361</v>
      </c>
      <c r="W52" t="s">
        <v>146</v>
      </c>
      <c r="X52" t="s">
        <v>147</v>
      </c>
      <c r="Y52" t="s">
        <v>148</v>
      </c>
      <c r="Z52" t="s">
        <v>149</v>
      </c>
      <c r="AA52" t="s">
        <v>150</v>
      </c>
      <c r="AB52" t="s">
        <v>151</v>
      </c>
      <c r="AC52" t="s">
        <v>185</v>
      </c>
      <c r="AD52" t="s">
        <v>185</v>
      </c>
      <c r="AE52" t="s">
        <v>185</v>
      </c>
      <c r="AF52" t="s">
        <v>185</v>
      </c>
      <c r="AG52" t="s">
        <v>185</v>
      </c>
      <c r="AH52" t="s">
        <v>185</v>
      </c>
      <c r="AI52" t="s">
        <v>185</v>
      </c>
      <c r="AJ52" t="s">
        <v>185</v>
      </c>
      <c r="AK52" t="s">
        <v>185</v>
      </c>
      <c r="AL52" t="s">
        <v>185</v>
      </c>
      <c r="AM52" t="s">
        <v>185</v>
      </c>
      <c r="AN52" t="s">
        <v>185</v>
      </c>
      <c r="AO52">
        <v>0.22974166141773769</v>
      </c>
      <c r="AP52">
        <v>0.069983310097087206</v>
      </c>
      <c r="AQ52">
        <v>0.40872924009137418</v>
      </c>
      <c r="AR52">
        <v>0.33584122296026431</v>
      </c>
      <c r="AS52">
        <v>0.44519733232881392</v>
      </c>
      <c r="AT52">
        <v>0.086954252102397295</v>
      </c>
      <c r="AU52"/>
      <c r="AV52"/>
      <c r="AW52"/>
      <c r="AX52"/>
      <c r="AY52"/>
      <c r="AZ52"/>
      <c r="BA52"/>
      <c r="BB52"/>
      <c r="BC52"/>
      <c r="BD52"/>
      <c r="BE52"/>
      <c r="BF52"/>
      <c r="BG52">
        <v>4.4425721168518066</v>
      </c>
      <c r="BH52">
        <v>16.179708123207089</v>
      </c>
      <c r="BI52">
        <v>19.13937520980835</v>
      </c>
      <c r="BJ52">
        <v>18.62833392620087</v>
      </c>
      <c r="BK52">
        <v>17.163219928741459</v>
      </c>
      <c r="BL52">
        <v>20.622280240058899</v>
      </c>
      <c r="BM52">
        <v>11.68938040733337</v>
      </c>
      <c r="BN52">
        <v>12.978326916694639</v>
      </c>
      <c r="BO52">
        <v>13.005877733230591</v>
      </c>
      <c r="BP52">
        <v>12.797244071960449</v>
      </c>
      <c r="BQ52">
        <v>0</v>
      </c>
      <c r="BR52">
        <v>0</v>
      </c>
      <c r="BS52">
        <v>0</v>
      </c>
      <c r="BT52">
        <v>0</v>
      </c>
      <c r="BU52">
        <v>4.4600999355316162</v>
      </c>
      <c r="BV52">
        <v>10.857599973678591</v>
      </c>
      <c r="BW52">
        <v>3.0705571174621582</v>
      </c>
      <c r="BX52">
        <v>21.25341892242432</v>
      </c>
      <c r="BY52">
        <v>15.54900240898132</v>
      </c>
      <c r="BZ52">
        <v>20.456655025482181</v>
      </c>
      <c r="CA52">
        <v>4.3659758567810059</v>
      </c>
      <c r="CB52"/>
      <c r="CC52"/>
      <c r="CD52"/>
      <c r="CE52"/>
      <c r="CF52"/>
      <c r="CG52"/>
      <c r="CH52"/>
      <c r="CI52"/>
      <c r="CJ52"/>
      <c r="CK52"/>
      <c r="CL52"/>
      <c r="CM52"/>
    </row>
    <row r="53">
      <c r="A53" t="s">
        <v>442</v>
      </c>
      <c r="B53">
        <v>2007</v>
      </c>
      <c r="C53" t="s">
        <v>446</v>
      </c>
      <c r="D53">
        <v>16</v>
      </c>
      <c r="E53" t="s">
        <v>13</v>
      </c>
      <c r="F53" t="s">
        <v>14</v>
      </c>
      <c r="G53" t="s">
        <v>453</v>
      </c>
      <c r="H53">
        <v>24.62091153772522</v>
      </c>
      <c r="I53">
        <v>56.169909621028047</v>
      </c>
      <c r="J53">
        <v>79.427198608288364</v>
      </c>
      <c r="K53">
        <v>96.392387148863051</v>
      </c>
      <c r="L53">
        <v>99.399151380077242</v>
      </c>
      <c r="M53">
        <v>86.697230070880551</v>
      </c>
      <c r="N53">
        <v>90.340665285538989</v>
      </c>
      <c r="O53">
        <v>98.018039367225569</v>
      </c>
      <c r="P53">
        <v>99.274994776652292</v>
      </c>
      <c r="Q53">
        <v>100</v>
      </c>
      <c r="R53">
        <v>18.662466059676969</v>
      </c>
      <c r="S53">
        <v>32.262839032411122</v>
      </c>
      <c r="T53">
        <v>35.710557757963137</v>
      </c>
      <c r="U53">
        <v>58.927682874509387</v>
      </c>
      <c r="V53">
        <v>67.007793061736791</v>
      </c>
      <c r="W53" t="s">
        <v>229</v>
      </c>
      <c r="X53" t="s">
        <v>230</v>
      </c>
      <c r="Y53" t="s">
        <v>231</v>
      </c>
      <c r="Z53" t="s">
        <v>232</v>
      </c>
      <c r="AA53" t="s">
        <v>185</v>
      </c>
      <c r="AB53" t="s">
        <v>185</v>
      </c>
      <c r="AC53" t="s">
        <v>185</v>
      </c>
      <c r="AD53" t="s">
        <v>185</v>
      </c>
      <c r="AE53" t="s">
        <v>185</v>
      </c>
      <c r="AF53" t="s">
        <v>185</v>
      </c>
      <c r="AG53" t="s">
        <v>185</v>
      </c>
      <c r="AH53" t="s">
        <v>185</v>
      </c>
      <c r="AI53" t="s">
        <v>185</v>
      </c>
      <c r="AJ53" t="s">
        <v>185</v>
      </c>
      <c r="AK53" t="s">
        <v>185</v>
      </c>
      <c r="AL53" t="s">
        <v>185</v>
      </c>
      <c r="AM53" t="s">
        <v>185</v>
      </c>
      <c r="AN53" t="s">
        <v>185</v>
      </c>
      <c r="AO53">
        <v>46.461295739813288</v>
      </c>
      <c r="AP53">
        <v>52.982813155948428</v>
      </c>
      <c r="AQ53">
        <v>100</v>
      </c>
      <c r="AR53">
        <v>60.512963460508828</v>
      </c>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row>
    <row r="54">
      <c r="A54" t="s">
        <v>442</v>
      </c>
      <c r="B54">
        <v>2007</v>
      </c>
      <c r="C54" t="s">
        <v>446</v>
      </c>
      <c r="D54">
        <v>17</v>
      </c>
      <c r="E54" t="s">
        <v>13</v>
      </c>
      <c r="F54" t="s">
        <v>51</v>
      </c>
      <c r="G54" t="s">
        <v>185</v>
      </c>
      <c r="H54">
        <v>75.379088462275007</v>
      </c>
      <c r="I54">
        <v>43.830090378972081</v>
      </c>
      <c r="J54">
        <v>20.572801391711671</v>
      </c>
      <c r="K54">
        <v>3.6076128511369712</v>
      </c>
      <c r="L54">
        <v>0.60084861992277339</v>
      </c>
      <c r="M54">
        <v>13.30276992911948</v>
      </c>
      <c r="N54">
        <v>9.6593347144610338</v>
      </c>
      <c r="O54">
        <v>1.981960632774419</v>
      </c>
      <c r="P54">
        <v>0.72500522334771633</v>
      </c>
      <c r="Q54">
        <v>0</v>
      </c>
      <c r="R54">
        <v>81.337533940323041</v>
      </c>
      <c r="S54">
        <v>67.73716096758892</v>
      </c>
      <c r="T54">
        <v>64.28944224203687</v>
      </c>
      <c r="U54">
        <v>41.072317125490528</v>
      </c>
      <c r="V54">
        <v>32.992206938263237</v>
      </c>
      <c r="W54" t="s">
        <v>229</v>
      </c>
      <c r="X54" t="s">
        <v>230</v>
      </c>
      <c r="Y54" t="s">
        <v>231</v>
      </c>
      <c r="Z54" t="s">
        <v>232</v>
      </c>
      <c r="AA54" t="s">
        <v>185</v>
      </c>
      <c r="AB54" t="s">
        <v>185</v>
      </c>
      <c r="AC54" t="s">
        <v>185</v>
      </c>
      <c r="AD54" t="s">
        <v>185</v>
      </c>
      <c r="AE54" t="s">
        <v>185</v>
      </c>
      <c r="AF54" t="s">
        <v>185</v>
      </c>
      <c r="AG54" t="s">
        <v>185</v>
      </c>
      <c r="AH54" t="s">
        <v>185</v>
      </c>
      <c r="AI54" t="s">
        <v>185</v>
      </c>
      <c r="AJ54" t="s">
        <v>185</v>
      </c>
      <c r="AK54" t="s">
        <v>185</v>
      </c>
      <c r="AL54" t="s">
        <v>185</v>
      </c>
      <c r="AM54" t="s">
        <v>185</v>
      </c>
      <c r="AN54" t="s">
        <v>185</v>
      </c>
      <c r="AO54">
        <v>53.538704260186918</v>
      </c>
      <c r="AP54">
        <v>47.017186844051523</v>
      </c>
      <c r="AQ54">
        <v>0</v>
      </c>
      <c r="AR54">
        <v>39.487036539490987</v>
      </c>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row>
    <row r="55">
      <c r="A55" t="s">
        <v>442</v>
      </c>
      <c r="B55">
        <v>2007</v>
      </c>
      <c r="C55" t="s">
        <v>446</v>
      </c>
      <c r="D55">
        <v>18</v>
      </c>
      <c r="E55" t="s">
        <v>59</v>
      </c>
      <c r="F55" t="s">
        <v>15</v>
      </c>
      <c r="G55" t="s">
        <v>454</v>
      </c>
      <c r="H55">
        <v>18.129135093946658</v>
      </c>
      <c r="I55">
        <v>43.406101239087953</v>
      </c>
      <c r="J55">
        <v>68.592322559025021</v>
      </c>
      <c r="K55">
        <v>85.034853125666103</v>
      </c>
      <c r="L55">
        <v>95.527959763852451</v>
      </c>
      <c r="M55">
        <v>72.124659898525891</v>
      </c>
      <c r="N55">
        <v>78.370649116096359</v>
      </c>
      <c r="O55">
        <v>88.511564720952805</v>
      </c>
      <c r="P55">
        <v>90.854522082583657</v>
      </c>
      <c r="Q55">
        <v>98.103422817223503</v>
      </c>
      <c r="R55">
        <v>12.197636080663701</v>
      </c>
      <c r="S55">
        <v>20.65374685817601</v>
      </c>
      <c r="T55">
        <v>25.159320509296151</v>
      </c>
      <c r="U55">
        <v>35.515337816575908</v>
      </c>
      <c r="V55">
        <v>49.753492860876193</v>
      </c>
      <c r="W55" t="s">
        <v>229</v>
      </c>
      <c r="X55" t="s">
        <v>230</v>
      </c>
      <c r="Y55" t="s">
        <v>231</v>
      </c>
      <c r="Z55" t="s">
        <v>232</v>
      </c>
      <c r="AA55" t="s">
        <v>185</v>
      </c>
      <c r="AB55" t="s">
        <v>185</v>
      </c>
      <c r="AC55" t="s">
        <v>185</v>
      </c>
      <c r="AD55" t="s">
        <v>185</v>
      </c>
      <c r="AE55" t="s">
        <v>185</v>
      </c>
      <c r="AF55" t="s">
        <v>185</v>
      </c>
      <c r="AG55" t="s">
        <v>185</v>
      </c>
      <c r="AH55" t="s">
        <v>185</v>
      </c>
      <c r="AI55" t="s">
        <v>185</v>
      </c>
      <c r="AJ55" t="s">
        <v>185</v>
      </c>
      <c r="AK55" t="s">
        <v>185</v>
      </c>
      <c r="AL55" t="s">
        <v>185</v>
      </c>
      <c r="AM55" t="s">
        <v>185</v>
      </c>
      <c r="AN55" t="s">
        <v>185</v>
      </c>
      <c r="AO55">
        <v>44.318226360739892</v>
      </c>
      <c r="AP55">
        <v>49.147919300750097</v>
      </c>
      <c r="AQ55">
        <v>72.659154519896646</v>
      </c>
      <c r="AR55">
        <v>55.905801381245929</v>
      </c>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row>
    <row r="56">
      <c r="A56" t="s">
        <v>442</v>
      </c>
      <c r="B56">
        <v>2007</v>
      </c>
      <c r="C56" t="s">
        <v>446</v>
      </c>
      <c r="D56">
        <v>19</v>
      </c>
      <c r="E56" t="s">
        <v>59</v>
      </c>
      <c r="F56" t="s">
        <v>16</v>
      </c>
      <c r="G56" t="s">
        <v>455</v>
      </c>
      <c r="H56">
        <v>6.4917764437785639</v>
      </c>
      <c r="I56">
        <v>12.763808381940111</v>
      </c>
      <c r="J56">
        <v>10.834876049263359</v>
      </c>
      <c r="K56">
        <v>11.35753402319696</v>
      </c>
      <c r="L56">
        <v>3.8711916162247961</v>
      </c>
      <c r="M56">
        <v>14.572570172354659</v>
      </c>
      <c r="N56">
        <v>11.97001616944263</v>
      </c>
      <c r="O56">
        <v>9.5064746462727552</v>
      </c>
      <c r="P56">
        <v>8.4204726940686285</v>
      </c>
      <c r="Q56">
        <v>1.8965771827764939</v>
      </c>
      <c r="R56">
        <v>6.4648299790132704</v>
      </c>
      <c r="S56">
        <v>11.60909217423511</v>
      </c>
      <c r="T56">
        <v>10.551237248666981</v>
      </c>
      <c r="U56">
        <v>23.412345057933479</v>
      </c>
      <c r="V56">
        <v>17.254300200860602</v>
      </c>
      <c r="W56" t="s">
        <v>229</v>
      </c>
      <c r="X56" t="s">
        <v>230</v>
      </c>
      <c r="Y56" t="s">
        <v>231</v>
      </c>
      <c r="Z56" t="s">
        <v>232</v>
      </c>
      <c r="AA56" t="s">
        <v>185</v>
      </c>
      <c r="AB56" t="s">
        <v>185</v>
      </c>
      <c r="AC56" t="s">
        <v>185</v>
      </c>
      <c r="AD56" t="s">
        <v>185</v>
      </c>
      <c r="AE56" t="s">
        <v>185</v>
      </c>
      <c r="AF56" t="s">
        <v>185</v>
      </c>
      <c r="AG56" t="s">
        <v>185</v>
      </c>
      <c r="AH56" t="s">
        <v>185</v>
      </c>
      <c r="AI56" t="s">
        <v>185</v>
      </c>
      <c r="AJ56" t="s">
        <v>185</v>
      </c>
      <c r="AK56" t="s">
        <v>185</v>
      </c>
      <c r="AL56" t="s">
        <v>185</v>
      </c>
      <c r="AM56" t="s">
        <v>185</v>
      </c>
      <c r="AN56" t="s">
        <v>185</v>
      </c>
      <c r="AO56">
        <v>2.1430693790733968</v>
      </c>
      <c r="AP56">
        <v>3.834893855198342</v>
      </c>
      <c r="AQ56">
        <v>27.340845480103351</v>
      </c>
      <c r="AR56">
        <v>4.6071620792629009</v>
      </c>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row>
    <row r="57">
      <c r="A57" t="s">
        <v>442</v>
      </c>
      <c r="B57">
        <v>2007</v>
      </c>
      <c r="C57" t="s">
        <v>446</v>
      </c>
      <c r="D57">
        <v>20</v>
      </c>
      <c r="E57" t="s">
        <v>59</v>
      </c>
      <c r="F57" t="s">
        <v>22</v>
      </c>
      <c r="G57" t="s">
        <v>456</v>
      </c>
      <c r="H57">
        <v>21.207412092151738</v>
      </c>
      <c r="I57">
        <v>17.14922630907191</v>
      </c>
      <c r="J57">
        <v>11.96587832299301</v>
      </c>
      <c r="K57">
        <v>2.153154776470743</v>
      </c>
      <c r="L57">
        <v>0.39767263304560169</v>
      </c>
      <c r="M57">
        <v>7.4910436815874419</v>
      </c>
      <c r="N57">
        <v>3.451544828777855</v>
      </c>
      <c r="O57">
        <v>1.981960632774445</v>
      </c>
      <c r="P57">
        <v>0.72500522334772199</v>
      </c>
      <c r="Q57">
        <v>0</v>
      </c>
      <c r="R57">
        <v>23.96555020209966</v>
      </c>
      <c r="S57">
        <v>14.821562219819951</v>
      </c>
      <c r="T57">
        <v>19.926736901029098</v>
      </c>
      <c r="U57">
        <v>18.829636778318939</v>
      </c>
      <c r="V57">
        <v>22.007437686192329</v>
      </c>
      <c r="W57" t="s">
        <v>229</v>
      </c>
      <c r="X57" t="s">
        <v>230</v>
      </c>
      <c r="Y57" t="s">
        <v>231</v>
      </c>
      <c r="Z57" t="s">
        <v>232</v>
      </c>
      <c r="AA57" t="s">
        <v>185</v>
      </c>
      <c r="AB57" t="s">
        <v>185</v>
      </c>
      <c r="AC57" t="s">
        <v>185</v>
      </c>
      <c r="AD57" t="s">
        <v>185</v>
      </c>
      <c r="AE57" t="s">
        <v>185</v>
      </c>
      <c r="AF57" t="s">
        <v>185</v>
      </c>
      <c r="AG57" t="s">
        <v>185</v>
      </c>
      <c r="AH57" t="s">
        <v>185</v>
      </c>
      <c r="AI57" t="s">
        <v>185</v>
      </c>
      <c r="AJ57" t="s">
        <v>185</v>
      </c>
      <c r="AK57" t="s">
        <v>185</v>
      </c>
      <c r="AL57" t="s">
        <v>185</v>
      </c>
      <c r="AM57" t="s">
        <v>185</v>
      </c>
      <c r="AN57" t="s">
        <v>185</v>
      </c>
      <c r="AO57">
        <v>7.3760183888429367</v>
      </c>
      <c r="AP57">
        <v>27.31296885122492</v>
      </c>
      <c r="AQ57">
        <v>0</v>
      </c>
      <c r="AR57">
        <v>16.82504037315951</v>
      </c>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row>
    <row r="58">
      <c r="A58" t="s">
        <v>442</v>
      </c>
      <c r="B58">
        <v>2007</v>
      </c>
      <c r="C58" t="s">
        <v>446</v>
      </c>
      <c r="D58">
        <v>21</v>
      </c>
      <c r="E58" t="s">
        <v>59</v>
      </c>
      <c r="F58" t="s">
        <v>17</v>
      </c>
      <c r="G58" t="s">
        <v>457</v>
      </c>
      <c r="H58">
        <v>54.171676370123024</v>
      </c>
      <c r="I58">
        <v>26.680864069900039</v>
      </c>
      <c r="J58">
        <v>8.6069230687186131</v>
      </c>
      <c r="K58">
        <v>1.4544580746661899</v>
      </c>
      <c r="L58">
        <v>0.20317598687715449</v>
      </c>
      <c r="M58">
        <v>5.8117262475320137</v>
      </c>
      <c r="N58">
        <v>6.2077898856831482</v>
      </c>
      <c r="O58">
        <v>0</v>
      </c>
      <c r="P58">
        <v>0</v>
      </c>
      <c r="Q58">
        <v>0</v>
      </c>
      <c r="R58">
        <v>57.371983738223364</v>
      </c>
      <c r="S58">
        <v>52.915598747768932</v>
      </c>
      <c r="T58">
        <v>44.362705341007747</v>
      </c>
      <c r="U58">
        <v>22.242680347171671</v>
      </c>
      <c r="V58">
        <v>10.98476925207088</v>
      </c>
      <c r="W58" t="s">
        <v>229</v>
      </c>
      <c r="X58" t="s">
        <v>230</v>
      </c>
      <c r="Y58" t="s">
        <v>231</v>
      </c>
      <c r="Z58" t="s">
        <v>232</v>
      </c>
      <c r="AA58" t="s">
        <v>185</v>
      </c>
      <c r="AB58" t="s">
        <v>185</v>
      </c>
      <c r="AC58" t="s">
        <v>185</v>
      </c>
      <c r="AD58" t="s">
        <v>185</v>
      </c>
      <c r="AE58" t="s">
        <v>185</v>
      </c>
      <c r="AF58" t="s">
        <v>185</v>
      </c>
      <c r="AG58" t="s">
        <v>185</v>
      </c>
      <c r="AH58" t="s">
        <v>185</v>
      </c>
      <c r="AI58" t="s">
        <v>185</v>
      </c>
      <c r="AJ58" t="s">
        <v>185</v>
      </c>
      <c r="AK58" t="s">
        <v>185</v>
      </c>
      <c r="AL58" t="s">
        <v>185</v>
      </c>
      <c r="AM58" t="s">
        <v>185</v>
      </c>
      <c r="AN58" t="s">
        <v>185</v>
      </c>
      <c r="AO58">
        <v>46.162685871343783</v>
      </c>
      <c r="AP58">
        <v>19.704217992826639</v>
      </c>
      <c r="AQ58">
        <v>0</v>
      </c>
      <c r="AR58">
        <v>22.661996166331669</v>
      </c>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row>
    <row r="59">
      <c r="A59" t="s">
        <v>442</v>
      </c>
      <c r="B59">
        <v>2007</v>
      </c>
      <c r="C59" t="s">
        <v>446</v>
      </c>
      <c r="D59">
        <v>29</v>
      </c>
      <c r="E59" t="s">
        <v>57</v>
      </c>
      <c r="F59" t="s">
        <v>49</v>
      </c>
      <c r="G59" t="s">
        <v>458</v>
      </c>
      <c r="H59">
        <v>6.261471464552999</v>
      </c>
      <c r="I59">
        <v>9.7219496253647986</v>
      </c>
      <c r="J59">
        <v>25.268460870731559</v>
      </c>
      <c r="K59">
        <v>42.093785291241211</v>
      </c>
      <c r="L59">
        <v>57.134698440980927</v>
      </c>
      <c r="M59">
        <v>19.313378513425331</v>
      </c>
      <c r="N59">
        <v>34.788380224472007</v>
      </c>
      <c r="O59">
        <v>47.120862648966359</v>
      </c>
      <c r="P59">
        <v>49.107810090404129</v>
      </c>
      <c r="Q59">
        <v>65.046706423978023</v>
      </c>
      <c r="R59">
        <v>4.1015407451664352</v>
      </c>
      <c r="S59">
        <v>10.206831274977519</v>
      </c>
      <c r="T59">
        <v>8.0658609955673732</v>
      </c>
      <c r="U59">
        <v>12.371880933602499</v>
      </c>
      <c r="V59">
        <v>14.78065302996321</v>
      </c>
      <c r="W59" t="s">
        <v>229</v>
      </c>
      <c r="X59" t="s">
        <v>230</v>
      </c>
      <c r="Y59" t="s">
        <v>231</v>
      </c>
      <c r="Z59" t="s">
        <v>232</v>
      </c>
      <c r="AA59" t="s">
        <v>185</v>
      </c>
      <c r="AB59" t="s">
        <v>185</v>
      </c>
      <c r="AC59" t="s">
        <v>185</v>
      </c>
      <c r="AD59" t="s">
        <v>185</v>
      </c>
      <c r="AE59" t="s">
        <v>185</v>
      </c>
      <c r="AF59" t="s">
        <v>185</v>
      </c>
      <c r="AG59" t="s">
        <v>185</v>
      </c>
      <c r="AH59" t="s">
        <v>185</v>
      </c>
      <c r="AI59" t="s">
        <v>185</v>
      </c>
      <c r="AJ59" t="s">
        <v>185</v>
      </c>
      <c r="AK59" t="s">
        <v>185</v>
      </c>
      <c r="AL59" t="s">
        <v>185</v>
      </c>
      <c r="AM59" t="s">
        <v>185</v>
      </c>
      <c r="AN59" t="s">
        <v>185</v>
      </c>
      <c r="AO59">
        <v>14.943694851893049</v>
      </c>
      <c r="AP59">
        <v>27.001357217838141</v>
      </c>
      <c r="AQ59">
        <v>49.649821361186461</v>
      </c>
      <c r="AR59">
        <v>11.78216550747033</v>
      </c>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row>
    <row r="60">
      <c r="A60" t="s">
        <v>442</v>
      </c>
      <c r="B60">
        <v>2007</v>
      </c>
      <c r="C60" t="s">
        <v>446</v>
      </c>
      <c r="D60">
        <v>30</v>
      </c>
      <c r="E60" t="s">
        <v>57</v>
      </c>
      <c r="F60" t="s">
        <v>48</v>
      </c>
      <c r="G60" t="s">
        <v>185</v>
      </c>
      <c r="H60">
        <v>93.738528535447102</v>
      </c>
      <c r="I60">
        <v>90.278050374635271</v>
      </c>
      <c r="J60">
        <v>74.731539129268469</v>
      </c>
      <c r="K60">
        <v>57.906214708758782</v>
      </c>
      <c r="L60">
        <v>42.865301559019038</v>
      </c>
      <c r="M60">
        <v>80.686621486574722</v>
      </c>
      <c r="N60">
        <v>65.211619775527993</v>
      </c>
      <c r="O60">
        <v>52.879137351033513</v>
      </c>
      <c r="P60">
        <v>50.892189909595899</v>
      </c>
      <c r="Q60">
        <v>34.953293576022027</v>
      </c>
      <c r="R60">
        <v>95.898459254833568</v>
      </c>
      <c r="S60">
        <v>89.793168725022511</v>
      </c>
      <c r="T60">
        <v>91.934139004432609</v>
      </c>
      <c r="U60">
        <v>87.628119066397488</v>
      </c>
      <c r="V60">
        <v>85.219346970036781</v>
      </c>
      <c r="W60" t="s">
        <v>229</v>
      </c>
      <c r="X60" t="s">
        <v>230</v>
      </c>
      <c r="Y60" t="s">
        <v>231</v>
      </c>
      <c r="Z60" t="s">
        <v>232</v>
      </c>
      <c r="AA60" t="s">
        <v>185</v>
      </c>
      <c r="AB60" t="s">
        <v>185</v>
      </c>
      <c r="AC60" t="s">
        <v>185</v>
      </c>
      <c r="AD60" t="s">
        <v>185</v>
      </c>
      <c r="AE60" t="s">
        <v>185</v>
      </c>
      <c r="AF60" t="s">
        <v>185</v>
      </c>
      <c r="AG60" t="s">
        <v>185</v>
      </c>
      <c r="AH60" t="s">
        <v>185</v>
      </c>
      <c r="AI60" t="s">
        <v>185</v>
      </c>
      <c r="AJ60" t="s">
        <v>185</v>
      </c>
      <c r="AK60" t="s">
        <v>185</v>
      </c>
      <c r="AL60" t="s">
        <v>185</v>
      </c>
      <c r="AM60" t="s">
        <v>185</v>
      </c>
      <c r="AN60" t="s">
        <v>185</v>
      </c>
      <c r="AO60">
        <v>85.056305148107</v>
      </c>
      <c r="AP60">
        <v>72.998642782161909</v>
      </c>
      <c r="AQ60">
        <v>50.350178638813567</v>
      </c>
      <c r="AR60">
        <v>88.217834492529619</v>
      </c>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row>
    <row r="61">
      <c r="A61" t="s">
        <v>442</v>
      </c>
      <c r="B61">
        <v>2007</v>
      </c>
      <c r="C61" t="s">
        <v>446</v>
      </c>
      <c r="D61">
        <v>31</v>
      </c>
      <c r="E61" t="s">
        <v>102</v>
      </c>
      <c r="F61" t="s">
        <v>49</v>
      </c>
      <c r="G61" t="s">
        <v>459</v>
      </c>
      <c r="H61">
        <v>0.028014830552704401</v>
      </c>
      <c r="I61">
        <v>0</v>
      </c>
      <c r="J61">
        <v>8.2571265036790376</v>
      </c>
      <c r="K61">
        <v>31.062461402968001</v>
      </c>
      <c r="L61">
        <v>49.979038398431634</v>
      </c>
      <c r="M61">
        <v>4.7854523312303598</v>
      </c>
      <c r="N61">
        <v>17.536813664807159</v>
      </c>
      <c r="O61">
        <v>36.33788988409453</v>
      </c>
      <c r="P61">
        <v>37.519343176356983</v>
      </c>
      <c r="Q61">
        <v>60.507485639966639</v>
      </c>
      <c r="R61">
        <v>0.0530414173001807</v>
      </c>
      <c r="S61">
        <v>0</v>
      </c>
      <c r="T61">
        <v>0</v>
      </c>
      <c r="U61">
        <v>0</v>
      </c>
      <c r="V61">
        <v>6.4569563755128287</v>
      </c>
      <c r="W61" t="s">
        <v>229</v>
      </c>
      <c r="X61" t="s">
        <v>230</v>
      </c>
      <c r="Y61" t="s">
        <v>231</v>
      </c>
      <c r="Z61" t="s">
        <v>232</v>
      </c>
      <c r="AA61" t="s">
        <v>185</v>
      </c>
      <c r="AB61" t="s">
        <v>185</v>
      </c>
      <c r="AC61" t="s">
        <v>185</v>
      </c>
      <c r="AD61" t="s">
        <v>185</v>
      </c>
      <c r="AE61" t="s">
        <v>185</v>
      </c>
      <c r="AF61" t="s">
        <v>185</v>
      </c>
      <c r="AG61" t="s">
        <v>185</v>
      </c>
      <c r="AH61" t="s">
        <v>185</v>
      </c>
      <c r="AI61" t="s">
        <v>185</v>
      </c>
      <c r="AJ61" t="s">
        <v>185</v>
      </c>
      <c r="AK61" t="s">
        <v>185</v>
      </c>
      <c r="AL61" t="s">
        <v>185</v>
      </c>
      <c r="AM61" t="s">
        <v>185</v>
      </c>
      <c r="AN61" t="s">
        <v>185</v>
      </c>
      <c r="AO61">
        <v>2.95267263551382</v>
      </c>
      <c r="AP61">
        <v>12.384551169251949</v>
      </c>
      <c r="AQ61">
        <v>35.840204295660513</v>
      </c>
      <c r="AR61">
        <v>8.3217570202810407</v>
      </c>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row>
    <row r="62">
      <c r="A62" t="s">
        <v>442</v>
      </c>
      <c r="B62">
        <v>2007</v>
      </c>
      <c r="C62" t="s">
        <v>446</v>
      </c>
      <c r="D62">
        <v>32</v>
      </c>
      <c r="E62" t="s">
        <v>102</v>
      </c>
      <c r="F62" t="s">
        <v>48</v>
      </c>
      <c r="G62" t="s">
        <v>185</v>
      </c>
      <c r="H62">
        <v>99.971985169447294</v>
      </c>
      <c r="I62">
        <v>100</v>
      </c>
      <c r="J62">
        <v>91.742873496320996</v>
      </c>
      <c r="K62">
        <v>68.937538597032017</v>
      </c>
      <c r="L62">
        <v>50.020961601568338</v>
      </c>
      <c r="M62">
        <v>95.214547668769669</v>
      </c>
      <c r="N62">
        <v>82.463186335192844</v>
      </c>
      <c r="O62">
        <v>63.66211011590535</v>
      </c>
      <c r="P62">
        <v>62.480656823643031</v>
      </c>
      <c r="Q62">
        <v>39.492514360033432</v>
      </c>
      <c r="R62">
        <v>99.946958582699821</v>
      </c>
      <c r="S62">
        <v>100</v>
      </c>
      <c r="T62">
        <v>100</v>
      </c>
      <c r="U62">
        <v>100</v>
      </c>
      <c r="V62">
        <v>93.543043624487169</v>
      </c>
      <c r="W62" t="s">
        <v>229</v>
      </c>
      <c r="X62" t="s">
        <v>230</v>
      </c>
      <c r="Y62" t="s">
        <v>231</v>
      </c>
      <c r="Z62" t="s">
        <v>232</v>
      </c>
      <c r="AA62" t="s">
        <v>185</v>
      </c>
      <c r="AB62" t="s">
        <v>185</v>
      </c>
      <c r="AC62" t="s">
        <v>185</v>
      </c>
      <c r="AD62" t="s">
        <v>185</v>
      </c>
      <c r="AE62" t="s">
        <v>185</v>
      </c>
      <c r="AF62" t="s">
        <v>185</v>
      </c>
      <c r="AG62" t="s">
        <v>185</v>
      </c>
      <c r="AH62" t="s">
        <v>185</v>
      </c>
      <c r="AI62" t="s">
        <v>185</v>
      </c>
      <c r="AJ62" t="s">
        <v>185</v>
      </c>
      <c r="AK62" t="s">
        <v>185</v>
      </c>
      <c r="AL62" t="s">
        <v>185</v>
      </c>
      <c r="AM62" t="s">
        <v>185</v>
      </c>
      <c r="AN62" t="s">
        <v>185</v>
      </c>
      <c r="AO62">
        <v>97.047327364486165</v>
      </c>
      <c r="AP62">
        <v>87.615448830748036</v>
      </c>
      <c r="AQ62">
        <v>64.159795704339473</v>
      </c>
      <c r="AR62">
        <v>91.678242979718917</v>
      </c>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row>
    <row r="63">
      <c r="A63" t="s">
        <v>442</v>
      </c>
      <c r="B63">
        <v>2007</v>
      </c>
      <c r="C63" t="s">
        <v>446</v>
      </c>
      <c r="D63">
        <v>58</v>
      </c>
      <c r="E63" t="s">
        <v>234</v>
      </c>
      <c r="F63" t="s">
        <v>235</v>
      </c>
      <c r="G63" t="s">
        <v>185</v>
      </c>
      <c r="H63">
        <v>0.028014830552704401</v>
      </c>
      <c r="I63">
        <v>0</v>
      </c>
      <c r="J63">
        <v>1.2745216557412089</v>
      </c>
      <c r="K63">
        <v>7.3709017818485654</v>
      </c>
      <c r="L63">
        <v>21.83972294914664</v>
      </c>
      <c r="M63">
        <v>1.351644511876454</v>
      </c>
      <c r="N63">
        <v>2.6108503436321371</v>
      </c>
      <c r="O63">
        <v>8.5797787576848226</v>
      </c>
      <c r="P63">
        <v>8.5238520210072313</v>
      </c>
      <c r="Q63">
        <v>32.002031454577967</v>
      </c>
      <c r="R63">
        <v>0.0530414173001807</v>
      </c>
      <c r="S63">
        <v>0</v>
      </c>
      <c r="T63">
        <v>0</v>
      </c>
      <c r="U63">
        <v>0</v>
      </c>
      <c r="V63">
        <v>3.0338829513389909</v>
      </c>
      <c r="W63" t="s">
        <v>229</v>
      </c>
      <c r="X63" t="s">
        <v>230</v>
      </c>
      <c r="Y63" t="s">
        <v>231</v>
      </c>
      <c r="Z63" t="s">
        <v>232</v>
      </c>
      <c r="AA63" t="s">
        <v>185</v>
      </c>
      <c r="AB63" t="s">
        <v>185</v>
      </c>
      <c r="AC63" t="s">
        <v>185</v>
      </c>
      <c r="AD63" t="s">
        <v>185</v>
      </c>
      <c r="AE63" t="s">
        <v>185</v>
      </c>
      <c r="AF63" t="s">
        <v>185</v>
      </c>
      <c r="AG63" t="s">
        <v>185</v>
      </c>
      <c r="AH63" t="s">
        <v>185</v>
      </c>
      <c r="AI63" t="s">
        <v>185</v>
      </c>
      <c r="AJ63" t="s">
        <v>185</v>
      </c>
      <c r="AK63" t="s">
        <v>185</v>
      </c>
      <c r="AL63" t="s">
        <v>185</v>
      </c>
      <c r="AM63" t="s">
        <v>185</v>
      </c>
      <c r="AN63" t="s">
        <v>185</v>
      </c>
      <c r="AO63">
        <v>0.44864700721918288</v>
      </c>
      <c r="AP63">
        <v>3.5067930731818659</v>
      </c>
      <c r="AQ63">
        <v>11.383236966901441</v>
      </c>
      <c r="AR63">
        <v>4.4159175268837592</v>
      </c>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row>
    <row r="64">
      <c r="A64" t="s">
        <v>442</v>
      </c>
      <c r="B64">
        <v>2007</v>
      </c>
      <c r="C64" t="s">
        <v>446</v>
      </c>
      <c r="D64">
        <v>59</v>
      </c>
      <c r="E64" t="s">
        <v>234</v>
      </c>
      <c r="F64" t="s">
        <v>236</v>
      </c>
      <c r="G64" t="s">
        <v>185</v>
      </c>
      <c r="H64">
        <v>0</v>
      </c>
      <c r="I64">
        <v>0</v>
      </c>
      <c r="J64">
        <v>6.9826048479378278</v>
      </c>
      <c r="K64">
        <v>23.691559621119431</v>
      </c>
      <c r="L64">
        <v>28.139315449285021</v>
      </c>
      <c r="M64">
        <v>3.4338078193539059</v>
      </c>
      <c r="N64">
        <v>14.92596332117502</v>
      </c>
      <c r="O64">
        <v>27.75811112640972</v>
      </c>
      <c r="P64">
        <v>28.995491155349761</v>
      </c>
      <c r="Q64">
        <v>28.505454185388661</v>
      </c>
      <c r="R64">
        <v>0</v>
      </c>
      <c r="S64">
        <v>0</v>
      </c>
      <c r="T64">
        <v>0</v>
      </c>
      <c r="U64">
        <v>0</v>
      </c>
      <c r="V64">
        <v>3.423073424173837</v>
      </c>
      <c r="W64" t="s">
        <v>229</v>
      </c>
      <c r="X64" t="s">
        <v>230</v>
      </c>
      <c r="Y64" t="s">
        <v>231</v>
      </c>
      <c r="Z64" t="s">
        <v>232</v>
      </c>
      <c r="AA64" t="s">
        <v>185</v>
      </c>
      <c r="AB64" t="s">
        <v>185</v>
      </c>
      <c r="AC64" t="s">
        <v>185</v>
      </c>
      <c r="AD64" t="s">
        <v>185</v>
      </c>
      <c r="AE64" t="s">
        <v>185</v>
      </c>
      <c r="AF64" t="s">
        <v>185</v>
      </c>
      <c r="AG64" t="s">
        <v>185</v>
      </c>
      <c r="AH64" t="s">
        <v>185</v>
      </c>
      <c r="AI64" t="s">
        <v>185</v>
      </c>
      <c r="AJ64" t="s">
        <v>185</v>
      </c>
      <c r="AK64" t="s">
        <v>185</v>
      </c>
      <c r="AL64" t="s">
        <v>185</v>
      </c>
      <c r="AM64" t="s">
        <v>185</v>
      </c>
      <c r="AN64" t="s">
        <v>185</v>
      </c>
      <c r="AO64">
        <v>2.504025628294638</v>
      </c>
      <c r="AP64">
        <v>8.877758096070087</v>
      </c>
      <c r="AQ64">
        <v>24.45696732875907</v>
      </c>
      <c r="AR64">
        <v>3.9058394933972802</v>
      </c>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row>
    <row r="65">
      <c r="A65" t="s">
        <v>442</v>
      </c>
      <c r="B65">
        <v>2007</v>
      </c>
      <c r="C65" t="s">
        <v>446</v>
      </c>
      <c r="D65">
        <v>60</v>
      </c>
      <c r="E65" t="s">
        <v>234</v>
      </c>
      <c r="F65" t="s">
        <v>237</v>
      </c>
      <c r="G65" t="s">
        <v>185</v>
      </c>
      <c r="H65">
        <v>6.2334566340002961</v>
      </c>
      <c r="I65">
        <v>9.7219496253647986</v>
      </c>
      <c r="J65">
        <v>17.01133436705252</v>
      </c>
      <c r="K65">
        <v>11.031323888273199</v>
      </c>
      <c r="L65">
        <v>7.1556600425492789</v>
      </c>
      <c r="M65">
        <v>14.527926182194969</v>
      </c>
      <c r="N65">
        <v>17.251566559664859</v>
      </c>
      <c r="O65">
        <v>10.782972764871809</v>
      </c>
      <c r="P65">
        <v>11.588466914047141</v>
      </c>
      <c r="Q65">
        <v>4.5392207840113858</v>
      </c>
      <c r="R65">
        <v>4.0484993278662538</v>
      </c>
      <c r="S65">
        <v>10.206831274977519</v>
      </c>
      <c r="T65">
        <v>8.0658609955673732</v>
      </c>
      <c r="U65">
        <v>12.371880933602499</v>
      </c>
      <c r="V65">
        <v>8.3236966544503854</v>
      </c>
      <c r="W65" t="s">
        <v>229</v>
      </c>
      <c r="X65" t="s">
        <v>230</v>
      </c>
      <c r="Y65" t="s">
        <v>231</v>
      </c>
      <c r="Z65" t="s">
        <v>232</v>
      </c>
      <c r="AA65" t="s">
        <v>185</v>
      </c>
      <c r="AB65" t="s">
        <v>185</v>
      </c>
      <c r="AC65" t="s">
        <v>185</v>
      </c>
      <c r="AD65" t="s">
        <v>185</v>
      </c>
      <c r="AE65" t="s">
        <v>185</v>
      </c>
      <c r="AF65" t="s">
        <v>185</v>
      </c>
      <c r="AG65" t="s">
        <v>185</v>
      </c>
      <c r="AH65" t="s">
        <v>185</v>
      </c>
      <c r="AI65" t="s">
        <v>185</v>
      </c>
      <c r="AJ65" t="s">
        <v>185</v>
      </c>
      <c r="AK65" t="s">
        <v>185</v>
      </c>
      <c r="AL65" t="s">
        <v>185</v>
      </c>
      <c r="AM65" t="s">
        <v>185</v>
      </c>
      <c r="AN65" t="s">
        <v>185</v>
      </c>
      <c r="AO65">
        <v>11.99102221637923</v>
      </c>
      <c r="AP65">
        <v>14.61680604858619</v>
      </c>
      <c r="AQ65">
        <v>13.80961706552592</v>
      </c>
      <c r="AR65">
        <v>3.4604084871892899</v>
      </c>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row>
    <row r="66">
      <c r="A66" t="s">
        <v>442</v>
      </c>
      <c r="B66">
        <v>2007</v>
      </c>
      <c r="C66" t="s">
        <v>446</v>
      </c>
      <c r="D66">
        <v>61</v>
      </c>
      <c r="E66" t="s">
        <v>234</v>
      </c>
      <c r="F66" t="s">
        <v>238</v>
      </c>
      <c r="G66" t="s">
        <v>185</v>
      </c>
      <c r="H66">
        <v>0.64484349667362384</v>
      </c>
      <c r="I66">
        <v>1.3118401293310931</v>
      </c>
      <c r="J66">
        <v>1.1292699382054039</v>
      </c>
      <c r="K66">
        <v>1.8648852073329241</v>
      </c>
      <c r="L66">
        <v>0.89099022526586968</v>
      </c>
      <c r="M66">
        <v>1.42350160282508</v>
      </c>
      <c r="N66">
        <v>1.426873120470681</v>
      </c>
      <c r="O66">
        <v>1.887357777024482</v>
      </c>
      <c r="P66">
        <v>1.0435174213434191</v>
      </c>
      <c r="Q66">
        <v>0.58599090411855614</v>
      </c>
      <c r="R66">
        <v>0.49363543124069958</v>
      </c>
      <c r="S66">
        <v>0.52648648511489349</v>
      </c>
      <c r="T66">
        <v>1.4226644983344521</v>
      </c>
      <c r="U66">
        <v>1.615964769791044</v>
      </c>
      <c r="V66">
        <v>1.080178139457969</v>
      </c>
      <c r="W66" t="s">
        <v>229</v>
      </c>
      <c r="X66" t="s">
        <v>230</v>
      </c>
      <c r="Y66" t="s">
        <v>231</v>
      </c>
      <c r="Z66" t="s">
        <v>232</v>
      </c>
      <c r="AA66" t="s">
        <v>185</v>
      </c>
      <c r="AB66" t="s">
        <v>185</v>
      </c>
      <c r="AC66" t="s">
        <v>185</v>
      </c>
      <c r="AD66" t="s">
        <v>185</v>
      </c>
      <c r="AE66" t="s">
        <v>185</v>
      </c>
      <c r="AF66" t="s">
        <v>185</v>
      </c>
      <c r="AG66" t="s">
        <v>185</v>
      </c>
      <c r="AH66" t="s">
        <v>185</v>
      </c>
      <c r="AI66" t="s">
        <v>185</v>
      </c>
      <c r="AJ66" t="s">
        <v>185</v>
      </c>
      <c r="AK66" t="s">
        <v>185</v>
      </c>
      <c r="AL66" t="s">
        <v>185</v>
      </c>
      <c r="AM66" t="s">
        <v>185</v>
      </c>
      <c r="AN66" t="s">
        <v>185</v>
      </c>
      <c r="AO66">
        <v>0.44748073113610187</v>
      </c>
      <c r="AP66">
        <v>4.5585255642686713</v>
      </c>
      <c r="AQ66">
        <v>1.254376021029725</v>
      </c>
      <c r="AR66">
        <v>0</v>
      </c>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row>
    <row r="67">
      <c r="A67" t="s">
        <v>442</v>
      </c>
      <c r="B67">
        <v>2007</v>
      </c>
      <c r="C67" t="s">
        <v>446</v>
      </c>
      <c r="D67">
        <v>62</v>
      </c>
      <c r="E67" t="s">
        <v>234</v>
      </c>
      <c r="F67" t="s">
        <v>239</v>
      </c>
      <c r="G67" t="s">
        <v>185</v>
      </c>
      <c r="H67">
        <v>11.621476962678051</v>
      </c>
      <c r="I67">
        <v>25.13031037611049</v>
      </c>
      <c r="J67">
        <v>17.461552330581281</v>
      </c>
      <c r="K67">
        <v>9.3303997903908353</v>
      </c>
      <c r="L67">
        <v>2.5938782789304908</v>
      </c>
      <c r="M67">
        <v>32.305141362808413</v>
      </c>
      <c r="N67">
        <v>6.6669853565663333</v>
      </c>
      <c r="O67">
        <v>8.6915872502674816</v>
      </c>
      <c r="P67">
        <v>3.0966577803426891</v>
      </c>
      <c r="Q67">
        <v>0</v>
      </c>
      <c r="R67">
        <v>8.5644874369833648</v>
      </c>
      <c r="S67">
        <v>15.920078442906361</v>
      </c>
      <c r="T67">
        <v>15.64597758540426</v>
      </c>
      <c r="U67">
        <v>21.672350243434661</v>
      </c>
      <c r="V67">
        <v>24.611470730220589</v>
      </c>
      <c r="W67" t="s">
        <v>229</v>
      </c>
      <c r="X67" t="s">
        <v>230</v>
      </c>
      <c r="Y67" t="s">
        <v>231</v>
      </c>
      <c r="Z67" t="s">
        <v>232</v>
      </c>
      <c r="AA67" t="s">
        <v>185</v>
      </c>
      <c r="AB67" t="s">
        <v>185</v>
      </c>
      <c r="AC67" t="s">
        <v>185</v>
      </c>
      <c r="AD67" t="s">
        <v>185</v>
      </c>
      <c r="AE67" t="s">
        <v>185</v>
      </c>
      <c r="AF67" t="s">
        <v>185</v>
      </c>
      <c r="AG67" t="s">
        <v>185</v>
      </c>
      <c r="AH67" t="s">
        <v>185</v>
      </c>
      <c r="AI67" t="s">
        <v>185</v>
      </c>
      <c r="AJ67" t="s">
        <v>185</v>
      </c>
      <c r="AK67" t="s">
        <v>185</v>
      </c>
      <c r="AL67" t="s">
        <v>185</v>
      </c>
      <c r="AM67" t="s">
        <v>185</v>
      </c>
      <c r="AN67" t="s">
        <v>185</v>
      </c>
      <c r="AO67">
        <v>26.164706423914481</v>
      </c>
      <c r="AP67">
        <v>16.427782822742401</v>
      </c>
      <c r="AQ67">
        <v>0</v>
      </c>
      <c r="AR67">
        <v>19.53486147820098</v>
      </c>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row>
    <row r="68">
      <c r="A68" t="s">
        <v>442</v>
      </c>
      <c r="B68">
        <v>2007</v>
      </c>
      <c r="C68" t="s">
        <v>446</v>
      </c>
      <c r="D68">
        <v>63</v>
      </c>
      <c r="E68" t="s">
        <v>234</v>
      </c>
      <c r="F68" t="s">
        <v>240</v>
      </c>
      <c r="G68" t="s">
        <v>185</v>
      </c>
      <c r="H68">
        <v>13.74371124618269</v>
      </c>
      <c r="I68">
        <v>12.30395829486632</v>
      </c>
      <c r="J68">
        <v>9.5022279073619362</v>
      </c>
      <c r="K68">
        <v>2.1531547764707808</v>
      </c>
      <c r="L68">
        <v>0.3976726330456189</v>
      </c>
      <c r="M68">
        <v>6.8661040884930937</v>
      </c>
      <c r="N68">
        <v>2.9837898960537652</v>
      </c>
      <c r="O68">
        <v>1.981960632774419</v>
      </c>
      <c r="P68">
        <v>0.72500522334771633</v>
      </c>
      <c r="Q68">
        <v>0</v>
      </c>
      <c r="R68">
        <v>14.394832126920811</v>
      </c>
      <c r="S68">
        <v>10.28224558055334</v>
      </c>
      <c r="T68">
        <v>16.036700048278131</v>
      </c>
      <c r="U68">
        <v>11.290295857829591</v>
      </c>
      <c r="V68">
        <v>16.711363280986738</v>
      </c>
      <c r="W68" t="s">
        <v>229</v>
      </c>
      <c r="X68" t="s">
        <v>230</v>
      </c>
      <c r="Y68" t="s">
        <v>231</v>
      </c>
      <c r="Z68" t="s">
        <v>232</v>
      </c>
      <c r="AA68" t="s">
        <v>185</v>
      </c>
      <c r="AB68" t="s">
        <v>185</v>
      </c>
      <c r="AC68" t="s">
        <v>185</v>
      </c>
      <c r="AD68" t="s">
        <v>185</v>
      </c>
      <c r="AE68" t="s">
        <v>185</v>
      </c>
      <c r="AF68" t="s">
        <v>185</v>
      </c>
      <c r="AG68" t="s">
        <v>185</v>
      </c>
      <c r="AH68" t="s">
        <v>185</v>
      </c>
      <c r="AI68" t="s">
        <v>185</v>
      </c>
      <c r="AJ68" t="s">
        <v>185</v>
      </c>
      <c r="AK68" t="s">
        <v>185</v>
      </c>
      <c r="AL68" t="s">
        <v>185</v>
      </c>
      <c r="AM68" t="s">
        <v>185</v>
      </c>
      <c r="AN68" t="s">
        <v>185</v>
      </c>
      <c r="AO68">
        <v>5.9945388136400224</v>
      </c>
      <c r="AP68">
        <v>20.680481962414241</v>
      </c>
      <c r="AQ68">
        <v>0</v>
      </c>
      <c r="AR68">
        <v>11.331088584101259</v>
      </c>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row>
    <row r="69">
      <c r="A69" t="s">
        <v>442</v>
      </c>
      <c r="B69">
        <v>2007</v>
      </c>
      <c r="C69" t="s">
        <v>446</v>
      </c>
      <c r="D69">
        <v>64</v>
      </c>
      <c r="E69" t="s">
        <v>234</v>
      </c>
      <c r="F69" t="s">
        <v>241</v>
      </c>
      <c r="G69" t="s">
        <v>185</v>
      </c>
      <c r="H69">
        <v>5.5790477025972498</v>
      </c>
      <c r="I69">
        <v>16.432744118689989</v>
      </c>
      <c r="J69">
        <v>8.0818216024409715</v>
      </c>
      <c r="K69">
        <v>0.68256711901633826</v>
      </c>
      <c r="L69">
        <v>0.91899449594219496</v>
      </c>
      <c r="M69">
        <v>13.32466918491591</v>
      </c>
      <c r="N69">
        <v>0.34404309872588729</v>
      </c>
      <c r="O69">
        <v>0</v>
      </c>
      <c r="P69">
        <v>0.31307909865405698</v>
      </c>
      <c r="Q69">
        <v>1.4849249125155399</v>
      </c>
      <c r="R69">
        <v>5.0663102354735692</v>
      </c>
      <c r="S69">
        <v>4.811582509931311</v>
      </c>
      <c r="T69">
        <v>9.1767821103752834</v>
      </c>
      <c r="U69">
        <v>19.371962625373399</v>
      </c>
      <c r="V69">
        <v>13.37018243983554</v>
      </c>
      <c r="W69" t="s">
        <v>229</v>
      </c>
      <c r="X69" t="s">
        <v>230</v>
      </c>
      <c r="Y69" t="s">
        <v>231</v>
      </c>
      <c r="Z69" t="s">
        <v>232</v>
      </c>
      <c r="AA69" t="s">
        <v>185</v>
      </c>
      <c r="AB69" t="s">
        <v>185</v>
      </c>
      <c r="AC69" t="s">
        <v>185</v>
      </c>
      <c r="AD69" t="s">
        <v>185</v>
      </c>
      <c r="AE69" t="s">
        <v>185</v>
      </c>
      <c r="AF69" t="s">
        <v>185</v>
      </c>
      <c r="AG69" t="s">
        <v>185</v>
      </c>
      <c r="AH69" t="s">
        <v>185</v>
      </c>
      <c r="AI69" t="s">
        <v>185</v>
      </c>
      <c r="AJ69" t="s">
        <v>185</v>
      </c>
      <c r="AK69" t="s">
        <v>185</v>
      </c>
      <c r="AL69" t="s">
        <v>185</v>
      </c>
      <c r="AM69" t="s">
        <v>185</v>
      </c>
      <c r="AN69" t="s">
        <v>185</v>
      </c>
      <c r="AO69">
        <v>2.1808412926065621</v>
      </c>
      <c r="AP69">
        <v>3.1186668870385632</v>
      </c>
      <c r="AQ69">
        <v>0.27498004130042958</v>
      </c>
      <c r="AR69">
        <v>16.699276928459671</v>
      </c>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row>
    <row r="70">
      <c r="A70" t="s">
        <v>442</v>
      </c>
      <c r="B70">
        <v>2007</v>
      </c>
      <c r="C70" t="s">
        <v>446</v>
      </c>
      <c r="D70">
        <v>65</v>
      </c>
      <c r="E70" t="s">
        <v>234</v>
      </c>
      <c r="F70" t="s">
        <v>242</v>
      </c>
      <c r="G70" t="s">
        <v>185</v>
      </c>
      <c r="H70">
        <v>7.4637008459693446</v>
      </c>
      <c r="I70">
        <v>4.8452680142056934</v>
      </c>
      <c r="J70">
        <v>2.4636504156311281</v>
      </c>
      <c r="K70">
        <v>0</v>
      </c>
      <c r="L70">
        <v>0</v>
      </c>
      <c r="M70">
        <v>0.62493959309437519</v>
      </c>
      <c r="N70">
        <v>0.4677549327241185</v>
      </c>
      <c r="O70">
        <v>0</v>
      </c>
      <c r="P70">
        <v>0</v>
      </c>
      <c r="Q70">
        <v>0</v>
      </c>
      <c r="R70">
        <v>9.570718075178787</v>
      </c>
      <c r="S70">
        <v>4.5393166392666648</v>
      </c>
      <c r="T70">
        <v>3.8900368527509519</v>
      </c>
      <c r="U70">
        <v>7.5393409204893231</v>
      </c>
      <c r="V70">
        <v>5.2960744052056077</v>
      </c>
      <c r="W70" t="s">
        <v>229</v>
      </c>
      <c r="X70" t="s">
        <v>230</v>
      </c>
      <c r="Y70" t="s">
        <v>231</v>
      </c>
      <c r="Z70" t="s">
        <v>232</v>
      </c>
      <c r="AA70" t="s">
        <v>185</v>
      </c>
      <c r="AB70" t="s">
        <v>185</v>
      </c>
      <c r="AC70" t="s">
        <v>185</v>
      </c>
      <c r="AD70" t="s">
        <v>185</v>
      </c>
      <c r="AE70" t="s">
        <v>185</v>
      </c>
      <c r="AF70" t="s">
        <v>185</v>
      </c>
      <c r="AG70" t="s">
        <v>185</v>
      </c>
      <c r="AH70" t="s">
        <v>185</v>
      </c>
      <c r="AI70" t="s">
        <v>185</v>
      </c>
      <c r="AJ70" t="s">
        <v>185</v>
      </c>
      <c r="AK70" t="s">
        <v>185</v>
      </c>
      <c r="AL70" t="s">
        <v>185</v>
      </c>
      <c r="AM70" t="s">
        <v>185</v>
      </c>
      <c r="AN70" t="s">
        <v>185</v>
      </c>
      <c r="AO70">
        <v>1.381479575203177</v>
      </c>
      <c r="AP70">
        <v>6.6324868888106261</v>
      </c>
      <c r="AQ70">
        <v>0</v>
      </c>
      <c r="AR70">
        <v>5.4939517890580776</v>
      </c>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row>
    <row r="71">
      <c r="A71" t="s">
        <v>442</v>
      </c>
      <c r="B71">
        <v>2007</v>
      </c>
      <c r="C71" t="s">
        <v>446</v>
      </c>
      <c r="D71">
        <v>66</v>
      </c>
      <c r="E71" t="s">
        <v>234</v>
      </c>
      <c r="F71" t="s">
        <v>243</v>
      </c>
      <c r="G71" t="s">
        <v>185</v>
      </c>
      <c r="H71">
        <v>54.171676370123024</v>
      </c>
      <c r="I71">
        <v>26.680864069900039</v>
      </c>
      <c r="J71">
        <v>8.6069230687186131</v>
      </c>
      <c r="K71">
        <v>1.4544580746661899</v>
      </c>
      <c r="L71">
        <v>0.20317598687715449</v>
      </c>
      <c r="M71">
        <v>5.8117262475320137</v>
      </c>
      <c r="N71">
        <v>6.2077898856831482</v>
      </c>
      <c r="O71">
        <v>0</v>
      </c>
      <c r="P71">
        <v>0</v>
      </c>
      <c r="Q71">
        <v>0</v>
      </c>
      <c r="R71">
        <v>57.371983738223364</v>
      </c>
      <c r="S71">
        <v>52.915598747768932</v>
      </c>
      <c r="T71">
        <v>44.362705341007747</v>
      </c>
      <c r="U71">
        <v>22.242680347171671</v>
      </c>
      <c r="V71">
        <v>10.98476925207088</v>
      </c>
      <c r="W71" t="s">
        <v>229</v>
      </c>
      <c r="X71" t="s">
        <v>230</v>
      </c>
      <c r="Y71" t="s">
        <v>231</v>
      </c>
      <c r="Z71" t="s">
        <v>232</v>
      </c>
      <c r="AA71" t="s">
        <v>185</v>
      </c>
      <c r="AB71" t="s">
        <v>185</v>
      </c>
      <c r="AC71" t="s">
        <v>185</v>
      </c>
      <c r="AD71" t="s">
        <v>185</v>
      </c>
      <c r="AE71" t="s">
        <v>185</v>
      </c>
      <c r="AF71" t="s">
        <v>185</v>
      </c>
      <c r="AG71" t="s">
        <v>185</v>
      </c>
      <c r="AH71" t="s">
        <v>185</v>
      </c>
      <c r="AI71" t="s">
        <v>185</v>
      </c>
      <c r="AJ71" t="s">
        <v>185</v>
      </c>
      <c r="AK71" t="s">
        <v>185</v>
      </c>
      <c r="AL71" t="s">
        <v>185</v>
      </c>
      <c r="AM71" t="s">
        <v>185</v>
      </c>
      <c r="AN71" t="s">
        <v>185</v>
      </c>
      <c r="AO71">
        <v>46.162685871343783</v>
      </c>
      <c r="AP71">
        <v>19.704217992826639</v>
      </c>
      <c r="AQ71">
        <v>0</v>
      </c>
      <c r="AR71">
        <v>22.661996166331669</v>
      </c>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row>
    <row r="72">
      <c r="A72" t="s">
        <v>442</v>
      </c>
      <c r="B72">
        <v>2007</v>
      </c>
      <c r="C72" t="s">
        <v>446</v>
      </c>
      <c r="D72">
        <v>67</v>
      </c>
      <c r="E72" t="s">
        <v>234</v>
      </c>
      <c r="F72" t="s">
        <v>244</v>
      </c>
      <c r="G72" t="s">
        <v>185</v>
      </c>
      <c r="H72">
        <v>0.21851577140858561</v>
      </c>
      <c r="I72">
        <v>0.091240117679049701</v>
      </c>
      <c r="J72">
        <v>0.10951279014360191</v>
      </c>
      <c r="K72">
        <v>0</v>
      </c>
      <c r="L72">
        <v>0</v>
      </c>
      <c r="M72">
        <v>0</v>
      </c>
      <c r="N72">
        <v>0.19848853892997601</v>
      </c>
      <c r="O72">
        <v>0</v>
      </c>
      <c r="P72">
        <v>0</v>
      </c>
      <c r="Q72">
        <v>0</v>
      </c>
      <c r="R72">
        <v>0.41372323120600829</v>
      </c>
      <c r="S72">
        <v>0</v>
      </c>
      <c r="T72">
        <v>0.19602526494078601</v>
      </c>
      <c r="U72">
        <v>0</v>
      </c>
      <c r="V72">
        <v>0</v>
      </c>
      <c r="W72" t="s">
        <v>229</v>
      </c>
      <c r="X72" t="s">
        <v>230</v>
      </c>
      <c r="Y72" t="s">
        <v>231</v>
      </c>
      <c r="Z72" t="s">
        <v>232</v>
      </c>
      <c r="AA72" t="s">
        <v>185</v>
      </c>
      <c r="AB72" t="s">
        <v>185</v>
      </c>
      <c r="AC72" t="s">
        <v>185</v>
      </c>
      <c r="AD72" t="s">
        <v>185</v>
      </c>
      <c r="AE72" t="s">
        <v>185</v>
      </c>
      <c r="AF72" t="s">
        <v>185</v>
      </c>
      <c r="AG72" t="s">
        <v>185</v>
      </c>
      <c r="AH72" t="s">
        <v>185</v>
      </c>
      <c r="AI72" t="s">
        <v>185</v>
      </c>
      <c r="AJ72" t="s">
        <v>185</v>
      </c>
      <c r="AK72" t="s">
        <v>185</v>
      </c>
      <c r="AL72" t="s">
        <v>185</v>
      </c>
      <c r="AM72" t="s">
        <v>185</v>
      </c>
      <c r="AN72" t="s">
        <v>185</v>
      </c>
      <c r="AO72">
        <v>0</v>
      </c>
      <c r="AP72">
        <v>0.1301883577841037</v>
      </c>
      <c r="AQ72">
        <v>0.061349145369641499</v>
      </c>
      <c r="AR72">
        <v>0.13436787250314719</v>
      </c>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row>
    <row r="73">
      <c r="A73" t="s">
        <v>442</v>
      </c>
      <c r="B73">
        <v>2007</v>
      </c>
      <c r="C73" t="s">
        <v>446</v>
      </c>
      <c r="D73">
        <v>68</v>
      </c>
      <c r="E73" t="s">
        <v>234</v>
      </c>
      <c r="F73" t="s">
        <v>245</v>
      </c>
      <c r="G73" t="s">
        <v>185</v>
      </c>
      <c r="H73">
        <v>0.28353027138938852</v>
      </c>
      <c r="I73">
        <v>3.4040085416620092</v>
      </c>
      <c r="J73">
        <v>27.170829599783669</v>
      </c>
      <c r="K73">
        <v>41.770245722902501</v>
      </c>
      <c r="L73">
        <v>36.647170680915522</v>
      </c>
      <c r="M73">
        <v>20.33053940690586</v>
      </c>
      <c r="N73">
        <v>46.121936969145963</v>
      </c>
      <c r="O73">
        <v>39.908067746231417</v>
      </c>
      <c r="P73">
        <v>44.020742686620082</v>
      </c>
      <c r="Q73">
        <v>32.35877578391235</v>
      </c>
      <c r="R73">
        <v>0</v>
      </c>
      <c r="S73">
        <v>0.79786031948103253</v>
      </c>
      <c r="T73">
        <v>1.148467149636792</v>
      </c>
      <c r="U73">
        <v>3.7773399010362998</v>
      </c>
      <c r="V73">
        <v>12.75865769606366</v>
      </c>
      <c r="W73" t="s">
        <v>229</v>
      </c>
      <c r="X73" t="s">
        <v>230</v>
      </c>
      <c r="Y73" t="s">
        <v>231</v>
      </c>
      <c r="Z73" t="s">
        <v>232</v>
      </c>
      <c r="AA73" t="s">
        <v>185</v>
      </c>
      <c r="AB73" t="s">
        <v>185</v>
      </c>
      <c r="AC73" t="s">
        <v>185</v>
      </c>
      <c r="AD73" t="s">
        <v>185</v>
      </c>
      <c r="AE73" t="s">
        <v>185</v>
      </c>
      <c r="AF73" t="s">
        <v>185</v>
      </c>
      <c r="AG73" t="s">
        <v>185</v>
      </c>
      <c r="AH73" t="s">
        <v>185</v>
      </c>
      <c r="AI73" t="s">
        <v>185</v>
      </c>
      <c r="AJ73" t="s">
        <v>185</v>
      </c>
      <c r="AK73" t="s">
        <v>185</v>
      </c>
      <c r="AL73" t="s">
        <v>185</v>
      </c>
      <c r="AM73" t="s">
        <v>185</v>
      </c>
      <c r="AN73" t="s">
        <v>185</v>
      </c>
      <c r="AO73">
        <v>2.4863788781388738</v>
      </c>
      <c r="AP73">
        <v>1.7291130370815491</v>
      </c>
      <c r="AQ73">
        <v>48.477622595585849</v>
      </c>
      <c r="AR73">
        <v>11.481724380538539</v>
      </c>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row>
    <row r="74">
      <c r="A74" t="s">
        <v>442</v>
      </c>
      <c r="B74">
        <v>2007</v>
      </c>
      <c r="C74" t="s">
        <v>446</v>
      </c>
      <c r="D74">
        <v>69</v>
      </c>
      <c r="E74" t="s">
        <v>234</v>
      </c>
      <c r="F74" t="s">
        <v>246</v>
      </c>
      <c r="G74" t="s">
        <v>185</v>
      </c>
      <c r="H74">
        <v>0.012025868425334299</v>
      </c>
      <c r="I74">
        <v>0.077816712190629994</v>
      </c>
      <c r="J74">
        <v>0.20575147640192781</v>
      </c>
      <c r="K74">
        <v>0.65050401797920621</v>
      </c>
      <c r="L74">
        <v>1.17990608103609</v>
      </c>
      <c r="M74">
        <v>0</v>
      </c>
      <c r="N74">
        <v>0.79395797722810679</v>
      </c>
      <c r="O74">
        <v>0.41016394473574719</v>
      </c>
      <c r="P74">
        <v>1.6931876992879351</v>
      </c>
      <c r="Q74">
        <v>0.46196427224299802</v>
      </c>
      <c r="R74">
        <v>0.022768979606897801</v>
      </c>
      <c r="S74">
        <v>0</v>
      </c>
      <c r="T74">
        <v>0.054780153704196297</v>
      </c>
      <c r="U74">
        <v>0.1181844012714825</v>
      </c>
      <c r="V74">
        <v>0.40665102619578519</v>
      </c>
      <c r="W74" t="s">
        <v>229</v>
      </c>
      <c r="X74" t="s">
        <v>230</v>
      </c>
      <c r="Y74" t="s">
        <v>231</v>
      </c>
      <c r="Z74" t="s">
        <v>232</v>
      </c>
      <c r="AA74" t="s">
        <v>185</v>
      </c>
      <c r="AB74" t="s">
        <v>185</v>
      </c>
      <c r="AC74" t="s">
        <v>185</v>
      </c>
      <c r="AD74" t="s">
        <v>185</v>
      </c>
      <c r="AE74" t="s">
        <v>185</v>
      </c>
      <c r="AF74" t="s">
        <v>185</v>
      </c>
      <c r="AG74" t="s">
        <v>185</v>
      </c>
      <c r="AH74" t="s">
        <v>185</v>
      </c>
      <c r="AI74" t="s">
        <v>185</v>
      </c>
      <c r="AJ74" t="s">
        <v>185</v>
      </c>
      <c r="AK74" t="s">
        <v>185</v>
      </c>
      <c r="AL74" t="s">
        <v>185</v>
      </c>
      <c r="AM74" t="s">
        <v>185</v>
      </c>
      <c r="AN74" t="s">
        <v>185</v>
      </c>
      <c r="AO74">
        <v>0.23819356212419679</v>
      </c>
      <c r="AP74">
        <v>0.017179269195018901</v>
      </c>
      <c r="AQ74">
        <v>0.28185083552793833</v>
      </c>
      <c r="AR74">
        <v>0.85991361617529416</v>
      </c>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row>
    <row r="75">
      <c r="A75" t="s">
        <v>442</v>
      </c>
      <c r="B75">
        <v>2007</v>
      </c>
      <c r="C75" t="s">
        <v>446</v>
      </c>
      <c r="D75">
        <v>70</v>
      </c>
      <c r="E75" t="s">
        <v>234</v>
      </c>
      <c r="F75" t="s">
        <v>247</v>
      </c>
      <c r="G75" t="s">
        <v>185</v>
      </c>
      <c r="H75">
        <v>0</v>
      </c>
      <c r="I75">
        <v>0</v>
      </c>
      <c r="J75">
        <v>0</v>
      </c>
      <c r="K75">
        <v>0</v>
      </c>
      <c r="L75">
        <v>0.033513177006128998</v>
      </c>
      <c r="M75">
        <v>0</v>
      </c>
      <c r="N75">
        <v>0</v>
      </c>
      <c r="O75">
        <v>0</v>
      </c>
      <c r="P75">
        <v>0</v>
      </c>
      <c r="Q75">
        <v>0.061637703232595903</v>
      </c>
      <c r="R75">
        <v>0</v>
      </c>
      <c r="S75">
        <v>0</v>
      </c>
      <c r="T75">
        <v>0</v>
      </c>
      <c r="U75">
        <v>0</v>
      </c>
      <c r="V75">
        <v>0</v>
      </c>
      <c r="W75" t="s">
        <v>229</v>
      </c>
      <c r="X75" t="s">
        <v>230</v>
      </c>
      <c r="Y75" t="s">
        <v>231</v>
      </c>
      <c r="Z75" t="s">
        <v>232</v>
      </c>
      <c r="AA75" t="s">
        <v>185</v>
      </c>
      <c r="AB75" t="s">
        <v>185</v>
      </c>
      <c r="AC75" t="s">
        <v>185</v>
      </c>
      <c r="AD75" t="s">
        <v>185</v>
      </c>
      <c r="AE75" t="s">
        <v>185</v>
      </c>
      <c r="AF75" t="s">
        <v>185</v>
      </c>
      <c r="AG75" t="s">
        <v>185</v>
      </c>
      <c r="AH75" t="s">
        <v>185</v>
      </c>
      <c r="AI75" t="s">
        <v>185</v>
      </c>
      <c r="AJ75" t="s">
        <v>185</v>
      </c>
      <c r="AK75" t="s">
        <v>185</v>
      </c>
      <c r="AL75" t="s">
        <v>185</v>
      </c>
      <c r="AM75" t="s">
        <v>185</v>
      </c>
      <c r="AN75" t="s">
        <v>185</v>
      </c>
      <c r="AO75">
        <v>0</v>
      </c>
      <c r="AP75">
        <v>0</v>
      </c>
      <c r="AQ75">
        <v>0</v>
      </c>
      <c r="AR75">
        <v>0.0206536771608751</v>
      </c>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row>
    <row r="76">
      <c r="A76" t="s">
        <v>442</v>
      </c>
      <c r="B76">
        <v>2007</v>
      </c>
      <c r="C76" t="s">
        <v>446</v>
      </c>
      <c r="D76">
        <v>122</v>
      </c>
      <c r="E76" t="s">
        <v>18</v>
      </c>
      <c r="F76" t="s">
        <v>14</v>
      </c>
      <c r="G76" t="s">
        <v>462</v>
      </c>
      <c r="H76">
        <v>4.7193036428419362</v>
      </c>
      <c r="I76">
        <v>24.01387590583245</v>
      </c>
      <c r="J76">
        <v>60.692786841729372</v>
      </c>
      <c r="K76">
        <v>86.458418645186512</v>
      </c>
      <c r="L76">
        <v>97.160770268423008</v>
      </c>
      <c r="M76">
        <v>54.797050775850607</v>
      </c>
      <c r="N76">
        <v>82.183826800836187</v>
      </c>
      <c r="O76">
        <v>89.271743667452853</v>
      </c>
      <c r="P76">
        <v>97.013815098479412</v>
      </c>
      <c r="Q76">
        <v>96.792386234305184</v>
      </c>
      <c r="R76">
        <v>3.995884911557734</v>
      </c>
      <c r="S76">
        <v>6.2825876980870303</v>
      </c>
      <c r="T76">
        <v>10.870023133253779</v>
      </c>
      <c r="U76">
        <v>25.694516265767589</v>
      </c>
      <c r="V76">
        <v>45.259131952389687</v>
      </c>
      <c r="W76" t="s">
        <v>229</v>
      </c>
      <c r="X76" t="s">
        <v>230</v>
      </c>
      <c r="Y76" t="s">
        <v>231</v>
      </c>
      <c r="Z76" t="s">
        <v>232</v>
      </c>
      <c r="AA76" t="s">
        <v>185</v>
      </c>
      <c r="AB76" t="s">
        <v>185</v>
      </c>
      <c r="AC76" t="s">
        <v>185</v>
      </c>
      <c r="AD76" t="s">
        <v>185</v>
      </c>
      <c r="AE76" t="s">
        <v>185</v>
      </c>
      <c r="AF76" t="s">
        <v>185</v>
      </c>
      <c r="AG76" t="s">
        <v>185</v>
      </c>
      <c r="AH76" t="s">
        <v>185</v>
      </c>
      <c r="AI76" t="s">
        <v>185</v>
      </c>
      <c r="AJ76" t="s">
        <v>185</v>
      </c>
      <c r="AK76" t="s">
        <v>185</v>
      </c>
      <c r="AL76" t="s">
        <v>185</v>
      </c>
      <c r="AM76" t="s">
        <v>185</v>
      </c>
      <c r="AN76" t="s">
        <v>185</v>
      </c>
      <c r="AO76">
        <v>27.686521674310729</v>
      </c>
      <c r="AP76">
        <v>31.427217301852281</v>
      </c>
      <c r="AQ76">
        <v>93.824532315001335</v>
      </c>
      <c r="AR76">
        <v>35.691802621707943</v>
      </c>
      <c r="AS76"/>
      <c r="AT76"/>
      <c r="AU76"/>
      <c r="AV76"/>
      <c r="AW76"/>
      <c r="AX76"/>
      <c r="AY76"/>
      <c r="AZ76"/>
      <c r="BA76"/>
      <c r="BB76"/>
      <c r="BC76"/>
      <c r="BD76"/>
      <c r="BE76"/>
      <c r="BF76"/>
      <c r="BG76">
        <v>141.937769</v>
      </c>
      <c r="BH76">
        <v>721.4070640000001</v>
      </c>
      <c r="BI76">
        <v>1842.268168999999</v>
      </c>
      <c r="BJ76">
        <v>2587.607133</v>
      </c>
      <c r="BK76">
        <v>2928.7353790000011</v>
      </c>
      <c r="BL76">
        <v>911.16329499999949</v>
      </c>
      <c r="BM76">
        <v>1376.3584000000001</v>
      </c>
      <c r="BN76">
        <v>1509.7028670000011</v>
      </c>
      <c r="BO76">
        <v>1604.010982</v>
      </c>
      <c r="BP76">
        <v>1586.3519029999991</v>
      </c>
      <c r="BQ76">
        <v>63.475467000000002</v>
      </c>
      <c r="BR76">
        <v>67.147705999999999</v>
      </c>
      <c r="BS76">
        <v>151.99257900000001</v>
      </c>
      <c r="BT76">
        <v>341.7117300000001</v>
      </c>
      <c r="BU76">
        <v>610.04058500000019</v>
      </c>
      <c r="BV76">
        <v>730.76538999999957</v>
      </c>
      <c r="BW76">
        <v>661.66436400000009</v>
      </c>
      <c r="BX76">
        <v>5083.8005520000024</v>
      </c>
      <c r="BY76">
        <v>1745.725208000001</v>
      </c>
      <c r="BZ76"/>
      <c r="CA76"/>
      <c r="CB76"/>
      <c r="CC76"/>
      <c r="CD76"/>
      <c r="CE76"/>
      <c r="CF76"/>
      <c r="CG76"/>
      <c r="CH76"/>
      <c r="CI76"/>
      <c r="CJ76"/>
      <c r="CK76"/>
      <c r="CL76"/>
      <c r="CM76"/>
    </row>
    <row r="77">
      <c r="A77" t="s">
        <v>442</v>
      </c>
      <c r="B77">
        <v>2007</v>
      </c>
      <c r="C77" t="s">
        <v>446</v>
      </c>
      <c r="D77">
        <v>123</v>
      </c>
      <c r="E77" t="s">
        <v>18</v>
      </c>
      <c r="F77" t="s">
        <v>51</v>
      </c>
      <c r="G77" t="s">
        <v>185</v>
      </c>
      <c r="H77">
        <v>95.280696357158163</v>
      </c>
      <c r="I77">
        <v>75.986124094167565</v>
      </c>
      <c r="J77">
        <v>39.307213158270727</v>
      </c>
      <c r="K77">
        <v>13.541581354813481</v>
      </c>
      <c r="L77">
        <v>2.839229731577015</v>
      </c>
      <c r="M77">
        <v>45.202949224149421</v>
      </c>
      <c r="N77">
        <v>17.816173199163838</v>
      </c>
      <c r="O77">
        <v>10.728256332547129</v>
      </c>
      <c r="P77">
        <v>2.9861849015205961</v>
      </c>
      <c r="Q77">
        <v>3.2076137656948229</v>
      </c>
      <c r="R77">
        <v>96.004115088442262</v>
      </c>
      <c r="S77">
        <v>93.717412301913001</v>
      </c>
      <c r="T77">
        <v>89.12997686674619</v>
      </c>
      <c r="U77">
        <v>74.305483734232382</v>
      </c>
      <c r="V77">
        <v>54.740868047610313</v>
      </c>
      <c r="W77" t="s">
        <v>229</v>
      </c>
      <c r="X77" t="s">
        <v>230</v>
      </c>
      <c r="Y77" t="s">
        <v>231</v>
      </c>
      <c r="Z77" t="s">
        <v>232</v>
      </c>
      <c r="AA77" t="s">
        <v>185</v>
      </c>
      <c r="AB77" t="s">
        <v>185</v>
      </c>
      <c r="AC77" t="s">
        <v>185</v>
      </c>
      <c r="AD77" t="s">
        <v>185</v>
      </c>
      <c r="AE77" t="s">
        <v>185</v>
      </c>
      <c r="AF77" t="s">
        <v>185</v>
      </c>
      <c r="AG77" t="s">
        <v>185</v>
      </c>
      <c r="AH77" t="s">
        <v>185</v>
      </c>
      <c r="AI77" t="s">
        <v>185</v>
      </c>
      <c r="AJ77" t="s">
        <v>185</v>
      </c>
      <c r="AK77" t="s">
        <v>185</v>
      </c>
      <c r="AL77" t="s">
        <v>185</v>
      </c>
      <c r="AM77" t="s">
        <v>185</v>
      </c>
      <c r="AN77" t="s">
        <v>185</v>
      </c>
      <c r="AO77">
        <v>72.313478325689374</v>
      </c>
      <c r="AP77">
        <v>68.572782698147762</v>
      </c>
      <c r="AQ77">
        <v>6.175467684998714</v>
      </c>
      <c r="AR77">
        <v>64.308197378291936</v>
      </c>
      <c r="AS77"/>
      <c r="AT77"/>
      <c r="AU77"/>
      <c r="AV77"/>
      <c r="AW77"/>
      <c r="AX77"/>
      <c r="AY77"/>
      <c r="AZ77"/>
      <c r="BA77"/>
      <c r="BB77"/>
      <c r="BC77"/>
      <c r="BD77"/>
      <c r="BE77"/>
      <c r="BF77"/>
      <c r="BG77">
        <v>2865.6620749999938</v>
      </c>
      <c r="BH77">
        <v>2282.7188289999972</v>
      </c>
      <c r="BI77">
        <v>1193.1307059999999</v>
      </c>
      <c r="BJ77">
        <v>405.28491100000002</v>
      </c>
      <c r="BK77">
        <v>85.583435999999978</v>
      </c>
      <c r="BL77">
        <v>751.63293599999975</v>
      </c>
      <c r="BM77">
        <v>298.37305700000002</v>
      </c>
      <c r="BN77">
        <v>181.428957</v>
      </c>
      <c r="BO77">
        <v>49.373106</v>
      </c>
      <c r="BP77">
        <v>52.570293999999997</v>
      </c>
      <c r="BQ77">
        <v>1525.045434000001</v>
      </c>
      <c r="BR77">
        <v>1001.642882</v>
      </c>
      <c r="BS77">
        <v>1246.2802409999999</v>
      </c>
      <c r="BT77">
        <v>988.18966400000011</v>
      </c>
      <c r="BU77">
        <v>737.84338600000024</v>
      </c>
      <c r="BV77">
        <v>1908.661109999998</v>
      </c>
      <c r="BW77">
        <v>1443.7220520000019</v>
      </c>
      <c r="BX77">
        <v>334.61233700000031</v>
      </c>
      <c r="BY77">
        <v>3145.384458</v>
      </c>
      <c r="BZ77"/>
      <c r="CA77"/>
      <c r="CB77"/>
      <c r="CC77"/>
      <c r="CD77"/>
      <c r="CE77"/>
      <c r="CF77"/>
      <c r="CG77"/>
      <c r="CH77"/>
      <c r="CI77"/>
      <c r="CJ77"/>
      <c r="CK77"/>
      <c r="CL77"/>
      <c r="CM77"/>
    </row>
    <row r="78">
      <c r="A78" t="s">
        <v>442</v>
      </c>
      <c r="B78">
        <v>2007</v>
      </c>
      <c r="C78" t="s">
        <v>446</v>
      </c>
      <c r="D78">
        <v>124</v>
      </c>
      <c r="E78" t="s">
        <v>50</v>
      </c>
      <c r="F78" t="s">
        <v>15</v>
      </c>
      <c r="G78" t="s">
        <v>463</v>
      </c>
      <c r="H78">
        <v>3.422996353712711</v>
      </c>
      <c r="I78">
        <v>15.771558656791409</v>
      </c>
      <c r="J78">
        <v>35.940917619667808</v>
      </c>
      <c r="K78">
        <v>57.083635540943462</v>
      </c>
      <c r="L78">
        <v>85.307077216860293</v>
      </c>
      <c r="M78">
        <v>28.416085195155208</v>
      </c>
      <c r="N78">
        <v>47.338346292419622</v>
      </c>
      <c r="O78">
        <v>55.530204382957798</v>
      </c>
      <c r="P78">
        <v>72.412129946063772</v>
      </c>
      <c r="Q78">
        <v>90.310398959103907</v>
      </c>
      <c r="R78">
        <v>3.1202228177134712</v>
      </c>
      <c r="S78">
        <v>4.8427900015240741</v>
      </c>
      <c r="T78">
        <v>9.0296631250602779</v>
      </c>
      <c r="U78">
        <v>20.26130929581419</v>
      </c>
      <c r="V78">
        <v>35.961091992867082</v>
      </c>
      <c r="W78" t="s">
        <v>229</v>
      </c>
      <c r="X78" t="s">
        <v>230</v>
      </c>
      <c r="Y78" t="s">
        <v>231</v>
      </c>
      <c r="Z78" t="s">
        <v>232</v>
      </c>
      <c r="AA78" t="s">
        <v>185</v>
      </c>
      <c r="AB78" t="s">
        <v>185</v>
      </c>
      <c r="AC78" t="s">
        <v>185</v>
      </c>
      <c r="AD78" t="s">
        <v>185</v>
      </c>
      <c r="AE78" t="s">
        <v>185</v>
      </c>
      <c r="AF78" t="s">
        <v>185</v>
      </c>
      <c r="AG78" t="s">
        <v>185</v>
      </c>
      <c r="AH78" t="s">
        <v>185</v>
      </c>
      <c r="AI78" t="s">
        <v>185</v>
      </c>
      <c r="AJ78" t="s">
        <v>185</v>
      </c>
      <c r="AK78" t="s">
        <v>185</v>
      </c>
      <c r="AL78" t="s">
        <v>185</v>
      </c>
      <c r="AM78" t="s">
        <v>185</v>
      </c>
      <c r="AN78" t="s">
        <v>185</v>
      </c>
      <c r="AO78">
        <v>21.414741379350382</v>
      </c>
      <c r="AP78">
        <v>19.309039339965519</v>
      </c>
      <c r="AQ78">
        <v>62.159762575275813</v>
      </c>
      <c r="AR78">
        <v>18.986207896373951</v>
      </c>
      <c r="AS78"/>
      <c r="AT78"/>
      <c r="AU78"/>
      <c r="AV78"/>
      <c r="AW78"/>
      <c r="AX78"/>
      <c r="AY78"/>
      <c r="AZ78"/>
      <c r="BA78"/>
      <c r="BB78"/>
      <c r="BC78"/>
      <c r="BD78"/>
      <c r="BE78"/>
      <c r="BF78"/>
      <c r="BG78">
        <v>0</v>
      </c>
      <c r="BH78">
        <v>0</v>
      </c>
      <c r="BI78">
        <v>68.890757000000008</v>
      </c>
      <c r="BJ78">
        <v>318.07418899999988</v>
      </c>
      <c r="BK78">
        <v>851.97220300000015</v>
      </c>
      <c r="BL78">
        <v>43.198082999999997</v>
      </c>
      <c r="BM78">
        <v>73.291101999999995</v>
      </c>
      <c r="BN78">
        <v>233.923451</v>
      </c>
      <c r="BO78">
        <v>242.92069100000009</v>
      </c>
      <c r="BP78">
        <v>633.82969000000014</v>
      </c>
      <c r="BQ78">
        <v>0</v>
      </c>
      <c r="BR78">
        <v>0</v>
      </c>
      <c r="BS78">
        <v>0</v>
      </c>
      <c r="BT78">
        <v>0</v>
      </c>
      <c r="BU78">
        <v>11.774132</v>
      </c>
      <c r="BV78">
        <v>36.511932999999999</v>
      </c>
      <c r="BW78">
        <v>14.305490000000001</v>
      </c>
      <c r="BX78">
        <v>886.05670900000041</v>
      </c>
      <c r="BY78">
        <v>302.06301700000012</v>
      </c>
      <c r="BZ78"/>
      <c r="CA78"/>
      <c r="CB78"/>
      <c r="CC78"/>
      <c r="CD78"/>
      <c r="CE78"/>
      <c r="CF78"/>
      <c r="CG78"/>
      <c r="CH78"/>
      <c r="CI78"/>
      <c r="CJ78"/>
      <c r="CK78"/>
      <c r="CL78"/>
      <c r="CM78"/>
    </row>
    <row r="79">
      <c r="A79" t="s">
        <v>442</v>
      </c>
      <c r="B79">
        <v>2007</v>
      </c>
      <c r="C79" t="s">
        <v>446</v>
      </c>
      <c r="D79">
        <v>125</v>
      </c>
      <c r="E79" t="s">
        <v>50</v>
      </c>
      <c r="F79" t="s">
        <v>16</v>
      </c>
      <c r="G79" t="s">
        <v>464</v>
      </c>
      <c r="H79">
        <v>1.2963072891292291</v>
      </c>
      <c r="I79">
        <v>8.242317249041001</v>
      </c>
      <c r="J79">
        <v>24.751869222061501</v>
      </c>
      <c r="K79">
        <v>29.37478310424321</v>
      </c>
      <c r="L79">
        <v>11.85369305156266</v>
      </c>
      <c r="M79">
        <v>26.380965580695271</v>
      </c>
      <c r="N79">
        <v>34.8454805084166</v>
      </c>
      <c r="O79">
        <v>33.741539284495083</v>
      </c>
      <c r="P79">
        <v>24.601685152415659</v>
      </c>
      <c r="Q79">
        <v>6.4819872752012033</v>
      </c>
      <c r="R79">
        <v>0.8756620938442633</v>
      </c>
      <c r="S79">
        <v>1.439797696562962</v>
      </c>
      <c r="T79">
        <v>1.840360008193503</v>
      </c>
      <c r="U79">
        <v>5.4332069699533942</v>
      </c>
      <c r="V79">
        <v>9.2980399595226064</v>
      </c>
      <c r="W79" t="s">
        <v>229</v>
      </c>
      <c r="X79" t="s">
        <v>230</v>
      </c>
      <c r="Y79" t="s">
        <v>231</v>
      </c>
      <c r="Z79" t="s">
        <v>232</v>
      </c>
      <c r="AA79" t="s">
        <v>185</v>
      </c>
      <c r="AB79" t="s">
        <v>185</v>
      </c>
      <c r="AC79" t="s">
        <v>185</v>
      </c>
      <c r="AD79" t="s">
        <v>185</v>
      </c>
      <c r="AE79" t="s">
        <v>185</v>
      </c>
      <c r="AF79" t="s">
        <v>185</v>
      </c>
      <c r="AG79" t="s">
        <v>185</v>
      </c>
      <c r="AH79" t="s">
        <v>185</v>
      </c>
      <c r="AI79" t="s">
        <v>185</v>
      </c>
      <c r="AJ79" t="s">
        <v>185</v>
      </c>
      <c r="AK79" t="s">
        <v>185</v>
      </c>
      <c r="AL79" t="s">
        <v>185</v>
      </c>
      <c r="AM79" t="s">
        <v>185</v>
      </c>
      <c r="AN79" t="s">
        <v>185</v>
      </c>
      <c r="AO79">
        <v>6.2717802949603358</v>
      </c>
      <c r="AP79">
        <v>12.11817796188671</v>
      </c>
      <c r="AQ79">
        <v>31.664769739725571</v>
      </c>
      <c r="AR79">
        <v>16.705594725333999</v>
      </c>
      <c r="AS79"/>
      <c r="AT79"/>
      <c r="AU79"/>
      <c r="AV79"/>
      <c r="AW79"/>
      <c r="AX79"/>
      <c r="AY79"/>
      <c r="AZ79"/>
      <c r="BA79"/>
      <c r="BB79"/>
      <c r="BC79"/>
      <c r="BD79"/>
      <c r="BE79"/>
      <c r="BF79"/>
      <c r="BG79">
        <v>5.5765820000000001</v>
      </c>
      <c r="BH79">
        <v>181.76295500000001</v>
      </c>
      <c r="BI79">
        <v>484.81556499999999</v>
      </c>
      <c r="BJ79">
        <v>1097.0493959999999</v>
      </c>
      <c r="BK79">
        <v>1417.674598999999</v>
      </c>
      <c r="BL79">
        <v>283.7445479999999</v>
      </c>
      <c r="BM79">
        <v>403.43490800000001</v>
      </c>
      <c r="BN79">
        <v>606.92566600000009</v>
      </c>
      <c r="BO79">
        <v>914.09086200000002</v>
      </c>
      <c r="BP79">
        <v>709.184618</v>
      </c>
      <c r="BQ79">
        <v>0</v>
      </c>
      <c r="BR79">
        <v>5.5765820000000001</v>
      </c>
      <c r="BS79">
        <v>19.972629000000001</v>
      </c>
      <c r="BT79">
        <v>60.141494999999992</v>
      </c>
      <c r="BU79">
        <v>183.80778900000001</v>
      </c>
      <c r="BV79">
        <v>328.68508200000002</v>
      </c>
      <c r="BW79">
        <v>352.43274900000011</v>
      </c>
      <c r="BX79">
        <v>2154.1951250000002</v>
      </c>
      <c r="BY79">
        <v>351.56614100000002</v>
      </c>
      <c r="BZ79"/>
      <c r="CA79"/>
      <c r="CB79"/>
      <c r="CC79"/>
      <c r="CD79"/>
      <c r="CE79"/>
      <c r="CF79"/>
      <c r="CG79"/>
      <c r="CH79"/>
      <c r="CI79"/>
      <c r="CJ79"/>
      <c r="CK79"/>
      <c r="CL79"/>
      <c r="CM79"/>
    </row>
    <row r="80">
      <c r="A80" t="s">
        <v>442</v>
      </c>
      <c r="B80">
        <v>2007</v>
      </c>
      <c r="C80" t="s">
        <v>446</v>
      </c>
      <c r="D80">
        <v>126</v>
      </c>
      <c r="E80" t="s">
        <v>50</v>
      </c>
      <c r="F80" t="s">
        <v>22</v>
      </c>
      <c r="G80" t="s">
        <v>465</v>
      </c>
      <c r="H80">
        <v>31.316221768879021</v>
      </c>
      <c r="I80">
        <v>33.828722462206002</v>
      </c>
      <c r="J80">
        <v>24.60797452855353</v>
      </c>
      <c r="K80">
        <v>12.231367674416379</v>
      </c>
      <c r="L80">
        <v>2.6775735731192332</v>
      </c>
      <c r="M80">
        <v>33.285889496342143</v>
      </c>
      <c r="N80">
        <v>16.320390881628921</v>
      </c>
      <c r="O80">
        <v>9.5971403705309086</v>
      </c>
      <c r="P80">
        <v>2.986184901520573</v>
      </c>
      <c r="Q80">
        <v>3.2076137656948869</v>
      </c>
      <c r="R80">
        <v>30.557809701743441</v>
      </c>
      <c r="S80">
        <v>27.15334459171812</v>
      </c>
      <c r="T80">
        <v>30.50248212648518</v>
      </c>
      <c r="U80">
        <v>36.953304323786817</v>
      </c>
      <c r="V80">
        <v>27.27338894958935</v>
      </c>
      <c r="W80" t="s">
        <v>229</v>
      </c>
      <c r="X80" t="s">
        <v>230</v>
      </c>
      <c r="Y80" t="s">
        <v>231</v>
      </c>
      <c r="Z80" t="s">
        <v>232</v>
      </c>
      <c r="AA80" t="s">
        <v>185</v>
      </c>
      <c r="AB80" t="s">
        <v>185</v>
      </c>
      <c r="AC80" t="s">
        <v>185</v>
      </c>
      <c r="AD80" t="s">
        <v>185</v>
      </c>
      <c r="AE80" t="s">
        <v>185</v>
      </c>
      <c r="AF80" t="s">
        <v>185</v>
      </c>
      <c r="AG80" t="s">
        <v>185</v>
      </c>
      <c r="AH80" t="s">
        <v>185</v>
      </c>
      <c r="AI80" t="s">
        <v>185</v>
      </c>
      <c r="AJ80" t="s">
        <v>185</v>
      </c>
      <c r="AK80" t="s">
        <v>185</v>
      </c>
      <c r="AL80" t="s">
        <v>185</v>
      </c>
      <c r="AM80" t="s">
        <v>185</v>
      </c>
      <c r="AN80" t="s">
        <v>185</v>
      </c>
      <c r="AO80">
        <v>32.487219136429673</v>
      </c>
      <c r="AP80">
        <v>10.862281064513139</v>
      </c>
      <c r="AQ80">
        <v>6.0423848220326164</v>
      </c>
      <c r="AR80">
        <v>35.592740375898423</v>
      </c>
      <c r="AS80"/>
      <c r="AT80"/>
      <c r="AU80"/>
      <c r="AV80"/>
      <c r="AW80"/>
      <c r="AX80"/>
      <c r="AY80"/>
      <c r="AZ80"/>
      <c r="BA80"/>
      <c r="BB80"/>
      <c r="BC80"/>
      <c r="BD80"/>
      <c r="BE80"/>
      <c r="BF80"/>
      <c r="BG80">
        <v>2.7157680000000002</v>
      </c>
      <c r="BH80">
        <v>11.047393</v>
      </c>
      <c r="BI80">
        <v>32.184676000000003</v>
      </c>
      <c r="BJ80">
        <v>60.83186700000001</v>
      </c>
      <c r="BK80">
        <v>71.723228000000006</v>
      </c>
      <c r="BL80">
        <v>6.6220239999999997</v>
      </c>
      <c r="BM80">
        <v>24.040396999999999</v>
      </c>
      <c r="BN80">
        <v>48.108125000000008</v>
      </c>
      <c r="BO80">
        <v>33.943088000000003</v>
      </c>
      <c r="BP80">
        <v>46.885423000000003</v>
      </c>
      <c r="BQ80">
        <v>0</v>
      </c>
      <c r="BR80">
        <v>2.7157680000000002</v>
      </c>
      <c r="BS80">
        <v>3.1438609999999998</v>
      </c>
      <c r="BT80">
        <v>1.2815080000000001</v>
      </c>
      <c r="BU80">
        <v>11.762738000000001</v>
      </c>
      <c r="BV80">
        <v>3.1438609999999998</v>
      </c>
      <c r="BW80">
        <v>2.7157680000000002</v>
      </c>
      <c r="BX80">
        <v>88.581727000000001</v>
      </c>
      <c r="BY80">
        <v>84.061576000000002</v>
      </c>
      <c r="BZ80"/>
      <c r="CA80"/>
      <c r="CB80"/>
      <c r="CC80"/>
      <c r="CD80"/>
      <c r="CE80"/>
      <c r="CF80"/>
      <c r="CG80"/>
      <c r="CH80"/>
      <c r="CI80"/>
      <c r="CJ80"/>
      <c r="CK80"/>
      <c r="CL80"/>
      <c r="CM80"/>
    </row>
    <row r="81">
      <c r="A81" t="s">
        <v>442</v>
      </c>
      <c r="B81">
        <v>2007</v>
      </c>
      <c r="C81" t="s">
        <v>446</v>
      </c>
      <c r="D81">
        <v>127</v>
      </c>
      <c r="E81" t="s">
        <v>50</v>
      </c>
      <c r="F81" t="s">
        <v>19</v>
      </c>
      <c r="G81" t="s">
        <v>466</v>
      </c>
      <c r="H81">
        <v>63.964474588279039</v>
      </c>
      <c r="I81">
        <v>42.157401631961591</v>
      </c>
      <c r="J81">
        <v>14.699238629717181</v>
      </c>
      <c r="K81">
        <v>1.3102136803969531</v>
      </c>
      <c r="L81">
        <v>0.16165615845781059</v>
      </c>
      <c r="M81">
        <v>11.91705972780739</v>
      </c>
      <c r="N81">
        <v>1.4957823175348639</v>
      </c>
      <c r="O81">
        <v>1.1311159620162159</v>
      </c>
      <c r="P81">
        <v>0</v>
      </c>
      <c r="Q81">
        <v>0</v>
      </c>
      <c r="R81">
        <v>65.446305386698825</v>
      </c>
      <c r="S81">
        <v>66.564067710194834</v>
      </c>
      <c r="T81">
        <v>58.627494740261042</v>
      </c>
      <c r="U81">
        <v>37.352179410445594</v>
      </c>
      <c r="V81">
        <v>27.46747909802097</v>
      </c>
      <c r="W81" t="s">
        <v>229</v>
      </c>
      <c r="X81" t="s">
        <v>230</v>
      </c>
      <c r="Y81" t="s">
        <v>231</v>
      </c>
      <c r="Z81" t="s">
        <v>232</v>
      </c>
      <c r="AA81" t="s">
        <v>185</v>
      </c>
      <c r="AB81" t="s">
        <v>185</v>
      </c>
      <c r="AC81" t="s">
        <v>185</v>
      </c>
      <c r="AD81" t="s">
        <v>185</v>
      </c>
      <c r="AE81" t="s">
        <v>185</v>
      </c>
      <c r="AF81" t="s">
        <v>185</v>
      </c>
      <c r="AG81" t="s">
        <v>185</v>
      </c>
      <c r="AH81" t="s">
        <v>185</v>
      </c>
      <c r="AI81" t="s">
        <v>185</v>
      </c>
      <c r="AJ81" t="s">
        <v>185</v>
      </c>
      <c r="AK81" t="s">
        <v>185</v>
      </c>
      <c r="AL81" t="s">
        <v>185</v>
      </c>
      <c r="AM81" t="s">
        <v>185</v>
      </c>
      <c r="AN81" t="s">
        <v>185</v>
      </c>
      <c r="AO81">
        <v>39.826259189259602</v>
      </c>
      <c r="AP81">
        <v>57.710501633634628</v>
      </c>
      <c r="AQ81">
        <v>0.13308286296600089</v>
      </c>
      <c r="AR81">
        <v>28.71545700239362</v>
      </c>
      <c r="AS81"/>
      <c r="AT81"/>
      <c r="AU81"/>
      <c r="AV81"/>
      <c r="AW81"/>
      <c r="AX81"/>
      <c r="AY81"/>
      <c r="AZ81"/>
      <c r="BA81"/>
      <c r="BB81"/>
      <c r="BC81"/>
      <c r="BD81"/>
      <c r="BE81"/>
      <c r="BF81"/>
      <c r="BG81">
        <v>0</v>
      </c>
      <c r="BH81">
        <v>10.920426000000001</v>
      </c>
      <c r="BI81">
        <v>4.5558399999999999</v>
      </c>
      <c r="BJ81">
        <v>0</v>
      </c>
      <c r="BK81">
        <v>0</v>
      </c>
      <c r="BL81">
        <v>10.920426000000001</v>
      </c>
      <c r="BM81">
        <v>0</v>
      </c>
      <c r="BN81">
        <v>0</v>
      </c>
      <c r="BO81">
        <v>0</v>
      </c>
      <c r="BP81">
        <v>0</v>
      </c>
      <c r="BQ81">
        <v>0</v>
      </c>
      <c r="BR81">
        <v>0</v>
      </c>
      <c r="BS81">
        <v>0</v>
      </c>
      <c r="BT81">
        <v>0</v>
      </c>
      <c r="BU81">
        <v>4.5558399999999999</v>
      </c>
      <c r="BV81">
        <v>12.69577</v>
      </c>
      <c r="BW81">
        <v>0</v>
      </c>
      <c r="BX81">
        <v>0</v>
      </c>
      <c r="BY81">
        <v>2.7804959999999999</v>
      </c>
      <c r="BZ81"/>
      <c r="CA81"/>
      <c r="CB81"/>
      <c r="CC81"/>
      <c r="CD81"/>
      <c r="CE81"/>
      <c r="CF81"/>
      <c r="CG81"/>
      <c r="CH81"/>
      <c r="CI81"/>
      <c r="CJ81"/>
      <c r="CK81"/>
      <c r="CL81"/>
      <c r="CM81"/>
    </row>
    <row r="82">
      <c r="A82" t="s">
        <v>442</v>
      </c>
      <c r="B82">
        <v>2007</v>
      </c>
      <c r="C82" t="s">
        <v>446</v>
      </c>
      <c r="D82">
        <v>130</v>
      </c>
      <c r="E82" t="s">
        <v>47</v>
      </c>
      <c r="F82" t="s">
        <v>42</v>
      </c>
      <c r="G82" t="s">
        <v>185</v>
      </c>
      <c r="H82">
        <v>5.6924258555653404</v>
      </c>
      <c r="I82">
        <v>22.89043006210591</v>
      </c>
      <c r="J82">
        <v>60.745006464287748</v>
      </c>
      <c r="K82">
        <v>73.732415716446781</v>
      </c>
      <c r="L82">
        <v>79.238198011472548</v>
      </c>
      <c r="M82">
        <v>47.550058645112877</v>
      </c>
      <c r="N82">
        <v>75.616641406957228</v>
      </c>
      <c r="O82">
        <v>77.730436098387514</v>
      </c>
      <c r="P82">
        <v>88.627837024330219</v>
      </c>
      <c r="Q82">
        <v>54.490400666093741</v>
      </c>
      <c r="R82">
        <v>0</v>
      </c>
      <c r="S82">
        <v>13.103633339723819</v>
      </c>
      <c r="T82">
        <v>15.26407756476139</v>
      </c>
      <c r="U82">
        <v>21.159874268504719</v>
      </c>
      <c r="V82">
        <v>50.126603030421592</v>
      </c>
      <c r="W82" t="s">
        <v>229</v>
      </c>
      <c r="X82" t="s">
        <v>230</v>
      </c>
      <c r="Y82" t="s">
        <v>231</v>
      </c>
      <c r="Z82" t="s">
        <v>232</v>
      </c>
      <c r="AA82" t="s">
        <v>185</v>
      </c>
      <c r="AB82" t="s">
        <v>185</v>
      </c>
      <c r="AC82" t="s">
        <v>185</v>
      </c>
      <c r="AD82" t="s">
        <v>185</v>
      </c>
      <c r="AE82" t="s">
        <v>185</v>
      </c>
      <c r="AF82" t="s">
        <v>185</v>
      </c>
      <c r="AG82" t="s">
        <v>185</v>
      </c>
      <c r="AH82" t="s">
        <v>185</v>
      </c>
      <c r="AI82" t="s">
        <v>185</v>
      </c>
      <c r="AJ82" t="s">
        <v>185</v>
      </c>
      <c r="AK82" t="s">
        <v>185</v>
      </c>
      <c r="AL82" t="s">
        <v>185</v>
      </c>
      <c r="AM82" t="s">
        <v>185</v>
      </c>
      <c r="AN82" t="s">
        <v>185</v>
      </c>
      <c r="AO82">
        <v>24.86469108639664</v>
      </c>
      <c r="AP82">
        <v>47.024604393959883</v>
      </c>
      <c r="AQ82">
        <v>83.613599369076965</v>
      </c>
      <c r="AR82">
        <v>29.151434685122709</v>
      </c>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row>
    <row r="83">
      <c r="A83" t="s">
        <v>442</v>
      </c>
      <c r="B83">
        <v>2007</v>
      </c>
      <c r="C83" t="s">
        <v>446</v>
      </c>
      <c r="D83">
        <v>135</v>
      </c>
      <c r="E83" t="s">
        <v>45</v>
      </c>
      <c r="F83" t="s">
        <v>44</v>
      </c>
      <c r="G83" t="s">
        <v>467</v>
      </c>
      <c r="H83">
        <v>0</v>
      </c>
      <c r="I83">
        <v>0</v>
      </c>
      <c r="J83">
        <v>2.269578392724418</v>
      </c>
      <c r="K83">
        <v>10.627653263927749</v>
      </c>
      <c r="L83">
        <v>28.264170291489219</v>
      </c>
      <c r="M83">
        <v>2.5979180247492408</v>
      </c>
      <c r="N83">
        <v>4.3762898041748546</v>
      </c>
      <c r="O83">
        <v>13.832360533947339</v>
      </c>
      <c r="P83">
        <v>14.69233269892217</v>
      </c>
      <c r="Q83">
        <v>38.673567980237713</v>
      </c>
      <c r="R83">
        <v>0</v>
      </c>
      <c r="S83">
        <v>0</v>
      </c>
      <c r="T83">
        <v>0</v>
      </c>
      <c r="U83">
        <v>0</v>
      </c>
      <c r="V83">
        <v>0.87352711756522539</v>
      </c>
      <c r="W83" t="s">
        <v>229</v>
      </c>
      <c r="X83" t="s">
        <v>230</v>
      </c>
      <c r="Y83" t="s">
        <v>231</v>
      </c>
      <c r="Z83" t="s">
        <v>232</v>
      </c>
      <c r="AA83" t="s">
        <v>185</v>
      </c>
      <c r="AB83" t="s">
        <v>185</v>
      </c>
      <c r="AC83" t="s">
        <v>185</v>
      </c>
      <c r="AD83" t="s">
        <v>185</v>
      </c>
      <c r="AE83" t="s">
        <v>185</v>
      </c>
      <c r="AF83" t="s">
        <v>185</v>
      </c>
      <c r="AG83" t="s">
        <v>185</v>
      </c>
      <c r="AH83" t="s">
        <v>185</v>
      </c>
      <c r="AI83" t="s">
        <v>185</v>
      </c>
      <c r="AJ83" t="s">
        <v>185</v>
      </c>
      <c r="AK83" t="s">
        <v>185</v>
      </c>
      <c r="AL83" t="s">
        <v>185</v>
      </c>
      <c r="AM83" t="s">
        <v>185</v>
      </c>
      <c r="AN83" t="s">
        <v>185</v>
      </c>
      <c r="AO83">
        <v>1.3833282722591469</v>
      </c>
      <c r="AP83">
        <v>0.6794709936040545</v>
      </c>
      <c r="AQ83">
        <v>16.352698237500459</v>
      </c>
      <c r="AR83">
        <v>6.1757563748724928</v>
      </c>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row>
    <row r="84">
      <c r="A84" t="s">
        <v>442</v>
      </c>
      <c r="B84">
        <v>2007</v>
      </c>
      <c r="C84" t="s">
        <v>446</v>
      </c>
      <c r="D84">
        <v>136</v>
      </c>
      <c r="E84" t="s">
        <v>45</v>
      </c>
      <c r="F84" t="s">
        <v>43</v>
      </c>
      <c r="G84" t="s">
        <v>468</v>
      </c>
      <c r="H84">
        <v>0.18541635487596519</v>
      </c>
      <c r="I84">
        <v>6.0504440051441044</v>
      </c>
      <c r="J84">
        <v>15.9720545788237</v>
      </c>
      <c r="K84">
        <v>36.655160957085279</v>
      </c>
      <c r="L84">
        <v>47.031342270276703</v>
      </c>
      <c r="M84">
        <v>17.064300646709849</v>
      </c>
      <c r="N84">
        <v>24.08952828310073</v>
      </c>
      <c r="O84">
        <v>35.888725963683328</v>
      </c>
      <c r="P84">
        <v>55.286056557234772</v>
      </c>
      <c r="Q84">
        <v>43.271402345891858</v>
      </c>
      <c r="R84">
        <v>0</v>
      </c>
      <c r="S84">
        <v>0.52176563515920515</v>
      </c>
      <c r="T84">
        <v>1.4283785477572251</v>
      </c>
      <c r="U84">
        <v>4.5222521963910332</v>
      </c>
      <c r="V84">
        <v>13.63676643944599</v>
      </c>
      <c r="W84" t="s">
        <v>229</v>
      </c>
      <c r="X84" t="s">
        <v>230</v>
      </c>
      <c r="Y84" t="s">
        <v>231</v>
      </c>
      <c r="Z84" t="s">
        <v>232</v>
      </c>
      <c r="AA84" t="s">
        <v>185</v>
      </c>
      <c r="AB84" t="s">
        <v>185</v>
      </c>
      <c r="AC84" t="s">
        <v>185</v>
      </c>
      <c r="AD84" t="s">
        <v>185</v>
      </c>
      <c r="AE84" t="s">
        <v>185</v>
      </c>
      <c r="AF84" t="s">
        <v>185</v>
      </c>
      <c r="AG84" t="s">
        <v>185</v>
      </c>
      <c r="AH84" t="s">
        <v>185</v>
      </c>
      <c r="AI84" t="s">
        <v>185</v>
      </c>
      <c r="AJ84" t="s">
        <v>185</v>
      </c>
      <c r="AK84" t="s">
        <v>185</v>
      </c>
      <c r="AL84" t="s">
        <v>185</v>
      </c>
      <c r="AM84" t="s">
        <v>185</v>
      </c>
      <c r="AN84" t="s">
        <v>185</v>
      </c>
      <c r="AO84">
        <v>12.45289770334581</v>
      </c>
      <c r="AP84">
        <v>16.739575515528539</v>
      </c>
      <c r="AQ84">
        <v>39.75693933131717</v>
      </c>
      <c r="AR84">
        <v>7.1878605266995352</v>
      </c>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row>
    <row r="85">
      <c r="A85" t="s">
        <v>442</v>
      </c>
      <c r="B85">
        <v>2007</v>
      </c>
      <c r="C85" t="s">
        <v>446</v>
      </c>
      <c r="D85">
        <v>137</v>
      </c>
      <c r="E85" t="s">
        <v>45</v>
      </c>
      <c r="F85" t="s">
        <v>42</v>
      </c>
      <c r="G85" t="s">
        <v>469</v>
      </c>
      <c r="H85">
        <v>4.533887287965972</v>
      </c>
      <c r="I85">
        <v>17.963431900688342</v>
      </c>
      <c r="J85">
        <v>42.451153870181273</v>
      </c>
      <c r="K85">
        <v>39.175604424173471</v>
      </c>
      <c r="L85">
        <v>21.865257706657012</v>
      </c>
      <c r="M85">
        <v>35.134832104391528</v>
      </c>
      <c r="N85">
        <v>53.718008713560593</v>
      </c>
      <c r="O85">
        <v>39.550657169822081</v>
      </c>
      <c r="P85">
        <v>27.0354258423225</v>
      </c>
      <c r="Q85">
        <v>14.84741590817567</v>
      </c>
      <c r="R85">
        <v>3.995884911557734</v>
      </c>
      <c r="S85">
        <v>5.7608220629278248</v>
      </c>
      <c r="T85">
        <v>9.4416445854965545</v>
      </c>
      <c r="U85">
        <v>21.17226406937656</v>
      </c>
      <c r="V85">
        <v>30.74883839537846</v>
      </c>
      <c r="W85" t="s">
        <v>229</v>
      </c>
      <c r="X85" t="s">
        <v>230</v>
      </c>
      <c r="Y85" t="s">
        <v>231</v>
      </c>
      <c r="Z85" t="s">
        <v>232</v>
      </c>
      <c r="AA85" t="s">
        <v>185</v>
      </c>
      <c r="AB85" t="s">
        <v>185</v>
      </c>
      <c r="AC85" t="s">
        <v>185</v>
      </c>
      <c r="AD85" t="s">
        <v>185</v>
      </c>
      <c r="AE85" t="s">
        <v>185</v>
      </c>
      <c r="AF85" t="s">
        <v>185</v>
      </c>
      <c r="AG85" t="s">
        <v>185</v>
      </c>
      <c r="AH85" t="s">
        <v>185</v>
      </c>
      <c r="AI85" t="s">
        <v>185</v>
      </c>
      <c r="AJ85" t="s">
        <v>185</v>
      </c>
      <c r="AK85" t="s">
        <v>185</v>
      </c>
      <c r="AL85" t="s">
        <v>185</v>
      </c>
      <c r="AM85" t="s">
        <v>185</v>
      </c>
      <c r="AN85" t="s">
        <v>185</v>
      </c>
      <c r="AO85">
        <v>13.850295698705789</v>
      </c>
      <c r="AP85">
        <v>14.008170792719691</v>
      </c>
      <c r="AQ85">
        <v>37.714894746183703</v>
      </c>
      <c r="AR85">
        <v>22.328185720135892</v>
      </c>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row>
    <row r="86">
      <c r="A86" t="s">
        <v>442</v>
      </c>
      <c r="B86">
        <v>2007</v>
      </c>
      <c r="C86" t="s">
        <v>446</v>
      </c>
      <c r="D86">
        <v>138</v>
      </c>
      <c r="E86" t="s">
        <v>45</v>
      </c>
      <c r="F86" t="s">
        <v>41</v>
      </c>
      <c r="G86" t="s">
        <v>185</v>
      </c>
      <c r="H86">
        <v>31.392787138341259</v>
      </c>
      <c r="I86">
        <v>33.967063110693722</v>
      </c>
      <c r="J86">
        <v>24.607974528553552</v>
      </c>
      <c r="K86">
        <v>12.23136767441652</v>
      </c>
      <c r="L86">
        <v>2.6775735731192052</v>
      </c>
      <c r="M86">
        <v>33.285889496342051</v>
      </c>
      <c r="N86">
        <v>16.320390881628981</v>
      </c>
      <c r="O86">
        <v>9.5971403705309175</v>
      </c>
      <c r="P86">
        <v>2.9861849015205961</v>
      </c>
      <c r="Q86">
        <v>3.2076137656948229</v>
      </c>
      <c r="R86">
        <v>30.557809701743398</v>
      </c>
      <c r="S86">
        <v>27.377557613746522</v>
      </c>
      <c r="T86">
        <v>30.502482126485159</v>
      </c>
      <c r="U86">
        <v>37.230183698867499</v>
      </c>
      <c r="V86">
        <v>27.273388949589339</v>
      </c>
      <c r="W86" t="s">
        <v>229</v>
      </c>
      <c r="X86" t="s">
        <v>230</v>
      </c>
      <c r="Y86" t="s">
        <v>231</v>
      </c>
      <c r="Z86" t="s">
        <v>232</v>
      </c>
      <c r="AA86" t="s">
        <v>185</v>
      </c>
      <c r="AB86" t="s">
        <v>185</v>
      </c>
      <c r="AC86" t="s">
        <v>185</v>
      </c>
      <c r="AD86" t="s">
        <v>185</v>
      </c>
      <c r="AE86" t="s">
        <v>185</v>
      </c>
      <c r="AF86" t="s">
        <v>185</v>
      </c>
      <c r="AG86" t="s">
        <v>185</v>
      </c>
      <c r="AH86" t="s">
        <v>185</v>
      </c>
      <c r="AI86" t="s">
        <v>185</v>
      </c>
      <c r="AJ86" t="s">
        <v>185</v>
      </c>
      <c r="AK86" t="s">
        <v>185</v>
      </c>
      <c r="AL86" t="s">
        <v>185</v>
      </c>
      <c r="AM86" t="s">
        <v>185</v>
      </c>
      <c r="AN86" t="s">
        <v>185</v>
      </c>
      <c r="AO86">
        <v>32.487219136429921</v>
      </c>
      <c r="AP86">
        <v>10.862281064513139</v>
      </c>
      <c r="AQ86">
        <v>6.0423848220327123</v>
      </c>
      <c r="AR86">
        <v>35.671752856583687</v>
      </c>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row>
    <row r="87">
      <c r="A87" t="s">
        <v>442</v>
      </c>
      <c r="B87">
        <v>2007</v>
      </c>
      <c r="C87" t="s">
        <v>446</v>
      </c>
      <c r="D87">
        <v>139</v>
      </c>
      <c r="E87" t="s">
        <v>45</v>
      </c>
      <c r="F87" t="s">
        <v>19</v>
      </c>
      <c r="G87" t="s">
        <v>185</v>
      </c>
      <c r="H87">
        <v>63.887909218817128</v>
      </c>
      <c r="I87">
        <v>42.019060983473963</v>
      </c>
      <c r="J87">
        <v>14.699238629717181</v>
      </c>
      <c r="K87">
        <v>1.3102136803969531</v>
      </c>
      <c r="L87">
        <v>0.16165615845781059</v>
      </c>
      <c r="M87">
        <v>11.91705972780739</v>
      </c>
      <c r="N87">
        <v>1.4957823175348639</v>
      </c>
      <c r="O87">
        <v>1.1311159620162159</v>
      </c>
      <c r="P87">
        <v>0</v>
      </c>
      <c r="Q87">
        <v>0</v>
      </c>
      <c r="R87">
        <v>65.446305386698825</v>
      </c>
      <c r="S87">
        <v>66.339854688166483</v>
      </c>
      <c r="T87">
        <v>58.627494740261042</v>
      </c>
      <c r="U87">
        <v>37.075300035364862</v>
      </c>
      <c r="V87">
        <v>27.46747909802097</v>
      </c>
      <c r="W87" t="s">
        <v>229</v>
      </c>
      <c r="X87" t="s">
        <v>230</v>
      </c>
      <c r="Y87" t="s">
        <v>231</v>
      </c>
      <c r="Z87" t="s">
        <v>232</v>
      </c>
      <c r="AA87" t="s">
        <v>185</v>
      </c>
      <c r="AB87" t="s">
        <v>185</v>
      </c>
      <c r="AC87" t="s">
        <v>185</v>
      </c>
      <c r="AD87" t="s">
        <v>185</v>
      </c>
      <c r="AE87" t="s">
        <v>185</v>
      </c>
      <c r="AF87" t="s">
        <v>185</v>
      </c>
      <c r="AG87" t="s">
        <v>185</v>
      </c>
      <c r="AH87" t="s">
        <v>185</v>
      </c>
      <c r="AI87" t="s">
        <v>185</v>
      </c>
      <c r="AJ87" t="s">
        <v>185</v>
      </c>
      <c r="AK87" t="s">
        <v>185</v>
      </c>
      <c r="AL87" t="s">
        <v>185</v>
      </c>
      <c r="AM87" t="s">
        <v>185</v>
      </c>
      <c r="AN87" t="s">
        <v>185</v>
      </c>
      <c r="AO87">
        <v>39.826259189259602</v>
      </c>
      <c r="AP87">
        <v>57.710501633634628</v>
      </c>
      <c r="AQ87">
        <v>0.13308286296600089</v>
      </c>
      <c r="AR87">
        <v>28.636444521708199</v>
      </c>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row>
    <row r="88">
      <c r="A88" t="s">
        <v>442</v>
      </c>
      <c r="B88">
        <v>2007</v>
      </c>
      <c r="C88" t="s">
        <v>446</v>
      </c>
      <c r="D88">
        <v>153</v>
      </c>
      <c r="E88" t="s">
        <v>61</v>
      </c>
      <c r="F88" t="s">
        <v>248</v>
      </c>
      <c r="G88" t="s">
        <v>185</v>
      </c>
      <c r="H88">
        <v>0</v>
      </c>
      <c r="I88">
        <v>0</v>
      </c>
      <c r="J88">
        <v>2.269578392724418</v>
      </c>
      <c r="K88">
        <v>10.627653263927749</v>
      </c>
      <c r="L88">
        <v>28.264170291489219</v>
      </c>
      <c r="M88">
        <v>2.5979180247492408</v>
      </c>
      <c r="N88">
        <v>4.3762898041748546</v>
      </c>
      <c r="O88">
        <v>13.832360533947339</v>
      </c>
      <c r="P88">
        <v>14.69233269892217</v>
      </c>
      <c r="Q88">
        <v>38.673567980237713</v>
      </c>
      <c r="R88">
        <v>0</v>
      </c>
      <c r="S88">
        <v>0</v>
      </c>
      <c r="T88">
        <v>0</v>
      </c>
      <c r="U88">
        <v>0</v>
      </c>
      <c r="V88">
        <v>0.87352711756522539</v>
      </c>
      <c r="W88" t="s">
        <v>229</v>
      </c>
      <c r="X88" t="s">
        <v>230</v>
      </c>
      <c r="Y88" t="s">
        <v>231</v>
      </c>
      <c r="Z88" t="s">
        <v>232</v>
      </c>
      <c r="AA88" t="s">
        <v>185</v>
      </c>
      <c r="AB88" t="s">
        <v>185</v>
      </c>
      <c r="AC88" t="s">
        <v>185</v>
      </c>
      <c r="AD88" t="s">
        <v>185</v>
      </c>
      <c r="AE88" t="s">
        <v>185</v>
      </c>
      <c r="AF88" t="s">
        <v>185</v>
      </c>
      <c r="AG88" t="s">
        <v>185</v>
      </c>
      <c r="AH88" t="s">
        <v>185</v>
      </c>
      <c r="AI88" t="s">
        <v>185</v>
      </c>
      <c r="AJ88" t="s">
        <v>185</v>
      </c>
      <c r="AK88" t="s">
        <v>185</v>
      </c>
      <c r="AL88" t="s">
        <v>185</v>
      </c>
      <c r="AM88" t="s">
        <v>185</v>
      </c>
      <c r="AN88" t="s">
        <v>185</v>
      </c>
      <c r="AO88">
        <v>1.3833282722591469</v>
      </c>
      <c r="AP88">
        <v>0.6794709936040545</v>
      </c>
      <c r="AQ88">
        <v>16.352698237500459</v>
      </c>
      <c r="AR88">
        <v>6.1927962637077707</v>
      </c>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row>
    <row r="89">
      <c r="A89" t="s">
        <v>442</v>
      </c>
      <c r="B89">
        <v>2007</v>
      </c>
      <c r="C89" t="s">
        <v>446</v>
      </c>
      <c r="D89">
        <v>154</v>
      </c>
      <c r="E89" t="s">
        <v>61</v>
      </c>
      <c r="F89" t="s">
        <v>249</v>
      </c>
      <c r="G89" t="s">
        <v>185</v>
      </c>
      <c r="H89">
        <v>0.18563856392755171</v>
      </c>
      <c r="I89">
        <v>6.0703640682706661</v>
      </c>
      <c r="J89">
        <v>15.9720545788237</v>
      </c>
      <c r="K89">
        <v>36.655160957085279</v>
      </c>
      <c r="L89">
        <v>47.031342270276703</v>
      </c>
      <c r="M89">
        <v>17.064300646709849</v>
      </c>
      <c r="N89">
        <v>24.08952828310073</v>
      </c>
      <c r="O89">
        <v>35.888725963683328</v>
      </c>
      <c r="P89">
        <v>55.286056557234772</v>
      </c>
      <c r="Q89">
        <v>43.271402345891858</v>
      </c>
      <c r="R89">
        <v>0</v>
      </c>
      <c r="S89">
        <v>0.52352907962858919</v>
      </c>
      <c r="T89">
        <v>1.4283785477572251</v>
      </c>
      <c r="U89">
        <v>4.556024501966438</v>
      </c>
      <c r="V89">
        <v>13.63676643944599</v>
      </c>
      <c r="W89" t="s">
        <v>229</v>
      </c>
      <c r="X89" t="s">
        <v>230</v>
      </c>
      <c r="Y89" t="s">
        <v>231</v>
      </c>
      <c r="Z89" t="s">
        <v>232</v>
      </c>
      <c r="AA89" t="s">
        <v>185</v>
      </c>
      <c r="AB89" t="s">
        <v>185</v>
      </c>
      <c r="AC89" t="s">
        <v>185</v>
      </c>
      <c r="AD89" t="s">
        <v>185</v>
      </c>
      <c r="AE89" t="s">
        <v>185</v>
      </c>
      <c r="AF89" t="s">
        <v>185</v>
      </c>
      <c r="AG89" t="s">
        <v>185</v>
      </c>
      <c r="AH89" t="s">
        <v>185</v>
      </c>
      <c r="AI89" t="s">
        <v>185</v>
      </c>
      <c r="AJ89" t="s">
        <v>185</v>
      </c>
      <c r="AK89" t="s">
        <v>185</v>
      </c>
      <c r="AL89" t="s">
        <v>185</v>
      </c>
      <c r="AM89" t="s">
        <v>185</v>
      </c>
      <c r="AN89" t="s">
        <v>185</v>
      </c>
      <c r="AO89">
        <v>12.45289770334581</v>
      </c>
      <c r="AP89">
        <v>16.739575515528539</v>
      </c>
      <c r="AQ89">
        <v>39.75693933131717</v>
      </c>
      <c r="AR89">
        <v>7.2076929710033264</v>
      </c>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row>
    <row r="90">
      <c r="A90" t="s">
        <v>442</v>
      </c>
      <c r="B90">
        <v>2007</v>
      </c>
      <c r="C90" t="s">
        <v>446</v>
      </c>
      <c r="D90">
        <v>155</v>
      </c>
      <c r="E90" t="s">
        <v>61</v>
      </c>
      <c r="F90" t="s">
        <v>250</v>
      </c>
      <c r="G90" t="s">
        <v>185</v>
      </c>
      <c r="H90">
        <v>0.090405067383641</v>
      </c>
      <c r="I90">
        <v>0.36895140440066487</v>
      </c>
      <c r="J90">
        <v>1.0603112581044241</v>
      </c>
      <c r="K90">
        <v>2.032544645970531</v>
      </c>
      <c r="L90">
        <v>2.3794174538899919</v>
      </c>
      <c r="M90">
        <v>0.39824627194503209</v>
      </c>
      <c r="N90">
        <v>1.435477723877256</v>
      </c>
      <c r="O90">
        <v>2.8447294478919321</v>
      </c>
      <c r="P90">
        <v>2.0529463326975002</v>
      </c>
      <c r="Q90">
        <v>2.8607473305213911</v>
      </c>
      <c r="R90">
        <v>0</v>
      </c>
      <c r="S90">
        <v>0.25495608627736033</v>
      </c>
      <c r="T90">
        <v>0.2248388837308587</v>
      </c>
      <c r="U90">
        <v>0.097080756763130105</v>
      </c>
      <c r="V90">
        <v>0.87268179257842038</v>
      </c>
      <c r="W90" t="s">
        <v>229</v>
      </c>
      <c r="X90" t="s">
        <v>230</v>
      </c>
      <c r="Y90" t="s">
        <v>231</v>
      </c>
      <c r="Z90" t="s">
        <v>232</v>
      </c>
      <c r="AA90" t="s">
        <v>185</v>
      </c>
      <c r="AB90" t="s">
        <v>185</v>
      </c>
      <c r="AC90" t="s">
        <v>185</v>
      </c>
      <c r="AD90" t="s">
        <v>185</v>
      </c>
      <c r="AE90" t="s">
        <v>185</v>
      </c>
      <c r="AF90" t="s">
        <v>185</v>
      </c>
      <c r="AG90" t="s">
        <v>185</v>
      </c>
      <c r="AH90" t="s">
        <v>185</v>
      </c>
      <c r="AI90" t="s">
        <v>185</v>
      </c>
      <c r="AJ90" t="s">
        <v>185</v>
      </c>
      <c r="AK90" t="s">
        <v>185</v>
      </c>
      <c r="AL90" t="s">
        <v>185</v>
      </c>
      <c r="AM90" t="s">
        <v>185</v>
      </c>
      <c r="AN90" t="s">
        <v>185</v>
      </c>
      <c r="AO90">
        <v>0.1191115191122013</v>
      </c>
      <c r="AP90">
        <v>0.1289914278614781</v>
      </c>
      <c r="AQ90">
        <v>1.6348279249783839</v>
      </c>
      <c r="AR90">
        <v>1.7234026824746529</v>
      </c>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row>
    <row r="91">
      <c r="A91" t="s">
        <v>442</v>
      </c>
      <c r="B91">
        <v>2007</v>
      </c>
      <c r="C91" t="s">
        <v>446</v>
      </c>
      <c r="D91">
        <v>156</v>
      </c>
      <c r="E91" t="s">
        <v>61</v>
      </c>
      <c r="F91" t="s">
        <v>251</v>
      </c>
      <c r="G91" t="s">
        <v>185</v>
      </c>
      <c r="H91">
        <v>0</v>
      </c>
      <c r="I91">
        <v>0.36471106887874238</v>
      </c>
      <c r="J91">
        <v>0.1500903237964073</v>
      </c>
      <c r="K91">
        <v>0</v>
      </c>
      <c r="L91">
        <v>0</v>
      </c>
      <c r="M91">
        <v>0.65675070681586167</v>
      </c>
      <c r="N91">
        <v>0</v>
      </c>
      <c r="O91">
        <v>0</v>
      </c>
      <c r="P91">
        <v>0</v>
      </c>
      <c r="Q91">
        <v>0</v>
      </c>
      <c r="R91">
        <v>0</v>
      </c>
      <c r="S91">
        <v>0</v>
      </c>
      <c r="T91">
        <v>0</v>
      </c>
      <c r="U91">
        <v>0</v>
      </c>
      <c r="V91">
        <v>0.33799941968447073</v>
      </c>
      <c r="W91" t="s">
        <v>229</v>
      </c>
      <c r="X91" t="s">
        <v>230</v>
      </c>
      <c r="Y91" t="s">
        <v>231</v>
      </c>
      <c r="Z91" t="s">
        <v>232</v>
      </c>
      <c r="AA91" t="s">
        <v>185</v>
      </c>
      <c r="AB91" t="s">
        <v>185</v>
      </c>
      <c r="AC91" t="s">
        <v>185</v>
      </c>
      <c r="AD91" t="s">
        <v>185</v>
      </c>
      <c r="AE91" t="s">
        <v>185</v>
      </c>
      <c r="AF91" t="s">
        <v>185</v>
      </c>
      <c r="AG91" t="s">
        <v>185</v>
      </c>
      <c r="AH91" t="s">
        <v>185</v>
      </c>
      <c r="AI91" t="s">
        <v>185</v>
      </c>
      <c r="AJ91" t="s">
        <v>185</v>
      </c>
      <c r="AK91" t="s">
        <v>185</v>
      </c>
      <c r="AL91" t="s">
        <v>185</v>
      </c>
      <c r="AM91" t="s">
        <v>185</v>
      </c>
      <c r="AN91" t="s">
        <v>185</v>
      </c>
      <c r="AO91">
        <v>0.48100486980789309</v>
      </c>
      <c r="AP91">
        <v>0</v>
      </c>
      <c r="AQ91">
        <v>0</v>
      </c>
      <c r="AR91">
        <v>0.057004811151887498</v>
      </c>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row>
    <row r="92">
      <c r="A92" t="s">
        <v>442</v>
      </c>
      <c r="B92">
        <v>2007</v>
      </c>
      <c r="C92" t="s">
        <v>446</v>
      </c>
      <c r="D92">
        <v>157</v>
      </c>
      <c r="E92" t="s">
        <v>61</v>
      </c>
      <c r="F92" t="s">
        <v>252</v>
      </c>
      <c r="G92" t="s">
        <v>185</v>
      </c>
      <c r="H92">
        <v>0</v>
      </c>
      <c r="I92">
        <v>1.146831198920967</v>
      </c>
      <c r="J92">
        <v>0.94108900267679085</v>
      </c>
      <c r="K92">
        <v>1.37340145904708</v>
      </c>
      <c r="L92">
        <v>2.8004250439580649</v>
      </c>
      <c r="M92">
        <v>1.559983088511103</v>
      </c>
      <c r="N92">
        <v>0.24576758159024659</v>
      </c>
      <c r="O92">
        <v>1.330338515349232</v>
      </c>
      <c r="P92">
        <v>1.0420177697996571</v>
      </c>
      <c r="Q92">
        <v>4.3714543698989283</v>
      </c>
      <c r="R92">
        <v>0</v>
      </c>
      <c r="S92">
        <v>0</v>
      </c>
      <c r="T92">
        <v>1.745796002814386</v>
      </c>
      <c r="U92">
        <v>0</v>
      </c>
      <c r="V92">
        <v>1.6756498694204001</v>
      </c>
      <c r="W92" t="s">
        <v>229</v>
      </c>
      <c r="X92" t="s">
        <v>230</v>
      </c>
      <c r="Y92" t="s">
        <v>231</v>
      </c>
      <c r="Z92" t="s">
        <v>232</v>
      </c>
      <c r="AA92" t="s">
        <v>185</v>
      </c>
      <c r="AB92" t="s">
        <v>185</v>
      </c>
      <c r="AC92" t="s">
        <v>185</v>
      </c>
      <c r="AD92" t="s">
        <v>185</v>
      </c>
      <c r="AE92" t="s">
        <v>185</v>
      </c>
      <c r="AF92" t="s">
        <v>185</v>
      </c>
      <c r="AG92" t="s">
        <v>185</v>
      </c>
      <c r="AH92" t="s">
        <v>185</v>
      </c>
      <c r="AI92" t="s">
        <v>185</v>
      </c>
      <c r="AJ92" t="s">
        <v>185</v>
      </c>
      <c r="AK92" t="s">
        <v>185</v>
      </c>
      <c r="AL92" t="s">
        <v>185</v>
      </c>
      <c r="AM92" t="s">
        <v>185</v>
      </c>
      <c r="AN92" t="s">
        <v>185</v>
      </c>
      <c r="AO92">
        <v>0.27582825284204793</v>
      </c>
      <c r="AP92">
        <v>3.0126657756492321</v>
      </c>
      <c r="AQ92">
        <v>1.4976131140677269</v>
      </c>
      <c r="AR92">
        <v>0.74970018552703155</v>
      </c>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row>
    <row r="93">
      <c r="A93" t="s">
        <v>442</v>
      </c>
      <c r="B93">
        <v>2007</v>
      </c>
      <c r="C93" t="s">
        <v>446</v>
      </c>
      <c r="D93">
        <v>158</v>
      </c>
      <c r="E93" t="s">
        <v>61</v>
      </c>
      <c r="F93" t="s">
        <v>253</v>
      </c>
      <c r="G93" t="s">
        <v>185</v>
      </c>
      <c r="H93">
        <v>1.8072202557225829</v>
      </c>
      <c r="I93">
        <v>9.5336231640362517</v>
      </c>
      <c r="J93">
        <v>37.211187178818498</v>
      </c>
      <c r="K93">
        <v>35.394991313625859</v>
      </c>
      <c r="L93">
        <v>16.641242442697621</v>
      </c>
      <c r="M93">
        <v>28.575691184616371</v>
      </c>
      <c r="N93">
        <v>49.777976792371192</v>
      </c>
      <c r="O93">
        <v>35.375589206580933</v>
      </c>
      <c r="P93">
        <v>23.940461739825341</v>
      </c>
      <c r="Q93">
        <v>7.6152142077553453</v>
      </c>
      <c r="R93">
        <v>0</v>
      </c>
      <c r="S93">
        <v>4.076055518993293</v>
      </c>
      <c r="T93">
        <v>4.7821676173323597</v>
      </c>
      <c r="U93">
        <v>9.8311206576398913</v>
      </c>
      <c r="V93">
        <v>26.891518172078619</v>
      </c>
      <c r="W93" t="s">
        <v>229</v>
      </c>
      <c r="X93" t="s">
        <v>230</v>
      </c>
      <c r="Y93" t="s">
        <v>231</v>
      </c>
      <c r="Z93" t="s">
        <v>232</v>
      </c>
      <c r="AA93" t="s">
        <v>185</v>
      </c>
      <c r="AB93" t="s">
        <v>185</v>
      </c>
      <c r="AC93" t="s">
        <v>185</v>
      </c>
      <c r="AD93" t="s">
        <v>185</v>
      </c>
      <c r="AE93" t="s">
        <v>185</v>
      </c>
      <c r="AF93" t="s">
        <v>185</v>
      </c>
      <c r="AG93" t="s">
        <v>185</v>
      </c>
      <c r="AH93" t="s">
        <v>185</v>
      </c>
      <c r="AI93" t="s">
        <v>185</v>
      </c>
      <c r="AJ93" t="s">
        <v>185</v>
      </c>
      <c r="AK93" t="s">
        <v>185</v>
      </c>
      <c r="AL93" t="s">
        <v>185</v>
      </c>
      <c r="AM93" t="s">
        <v>185</v>
      </c>
      <c r="AN93" t="s">
        <v>185</v>
      </c>
      <c r="AO93">
        <v>10.38487508555365</v>
      </c>
      <c r="AP93">
        <v>10.86651358920898</v>
      </c>
      <c r="AQ93">
        <v>34.117158453407789</v>
      </c>
      <c r="AR93">
        <v>13.91491961655854</v>
      </c>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row>
    <row r="94">
      <c r="A94" t="s">
        <v>442</v>
      </c>
      <c r="B94">
        <v>2007</v>
      </c>
      <c r="C94" t="s">
        <v>446</v>
      </c>
      <c r="D94">
        <v>159</v>
      </c>
      <c r="E94" t="s">
        <v>61</v>
      </c>
      <c r="F94" t="s">
        <v>254</v>
      </c>
      <c r="G94" t="s">
        <v>185</v>
      </c>
      <c r="H94">
        <v>29.940584662205509</v>
      </c>
      <c r="I94">
        <v>33.165199817952328</v>
      </c>
      <c r="J94">
        <v>24.069713210261391</v>
      </c>
      <c r="K94">
        <v>12.147408080717261</v>
      </c>
      <c r="L94">
        <v>2.3292996630152412</v>
      </c>
      <c r="M94">
        <v>31.998798955661119</v>
      </c>
      <c r="N94">
        <v>16.02030456158084</v>
      </c>
      <c r="O94">
        <v>9.5971403705309175</v>
      </c>
      <c r="P94">
        <v>2.351239514287621</v>
      </c>
      <c r="Q94">
        <v>3.2076137656948229</v>
      </c>
      <c r="R94">
        <v>29.263316693369699</v>
      </c>
      <c r="S94">
        <v>27.03024464461615</v>
      </c>
      <c r="T94">
        <v>28.847594992227631</v>
      </c>
      <c r="U94">
        <v>36.630028084973198</v>
      </c>
      <c r="V94">
        <v>26.935389529904871</v>
      </c>
      <c r="W94" t="s">
        <v>229</v>
      </c>
      <c r="X94" t="s">
        <v>230</v>
      </c>
      <c r="Y94" t="s">
        <v>231</v>
      </c>
      <c r="Z94" t="s">
        <v>232</v>
      </c>
      <c r="AA94" t="s">
        <v>185</v>
      </c>
      <c r="AB94" t="s">
        <v>185</v>
      </c>
      <c r="AC94" t="s">
        <v>185</v>
      </c>
      <c r="AD94" t="s">
        <v>185</v>
      </c>
      <c r="AE94" t="s">
        <v>185</v>
      </c>
      <c r="AF94" t="s">
        <v>185</v>
      </c>
      <c r="AG94" t="s">
        <v>185</v>
      </c>
      <c r="AH94" t="s">
        <v>185</v>
      </c>
      <c r="AI94" t="s">
        <v>185</v>
      </c>
      <c r="AJ94" t="s">
        <v>185</v>
      </c>
      <c r="AK94" t="s">
        <v>185</v>
      </c>
      <c r="AL94" t="s">
        <v>185</v>
      </c>
      <c r="AM94" t="s">
        <v>185</v>
      </c>
      <c r="AN94" t="s">
        <v>185</v>
      </c>
      <c r="AO94">
        <v>31.57335667426247</v>
      </c>
      <c r="AP94">
        <v>10.810743256928079</v>
      </c>
      <c r="AQ94">
        <v>5.9327516485981144</v>
      </c>
      <c r="AR94">
        <v>34.328583823406497</v>
      </c>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row>
    <row r="95">
      <c r="A95" t="s">
        <v>442</v>
      </c>
      <c r="B95">
        <v>2007</v>
      </c>
      <c r="C95" t="s">
        <v>446</v>
      </c>
      <c r="D95">
        <v>160</v>
      </c>
      <c r="E95" t="s">
        <v>61</v>
      </c>
      <c r="F95" t="s">
        <v>20</v>
      </c>
      <c r="G95" t="s">
        <v>185</v>
      </c>
      <c r="H95">
        <v>63.964474588279039</v>
      </c>
      <c r="I95">
        <v>42.157401631961591</v>
      </c>
      <c r="J95">
        <v>14.699238629717181</v>
      </c>
      <c r="K95">
        <v>1.3102136803969531</v>
      </c>
      <c r="L95">
        <v>0.16165615845781059</v>
      </c>
      <c r="M95">
        <v>11.91705972780739</v>
      </c>
      <c r="N95">
        <v>1.4957823175348639</v>
      </c>
      <c r="O95">
        <v>1.1311159620162159</v>
      </c>
      <c r="P95">
        <v>0</v>
      </c>
      <c r="Q95">
        <v>0</v>
      </c>
      <c r="R95">
        <v>65.446305386698825</v>
      </c>
      <c r="S95">
        <v>66.564067710194834</v>
      </c>
      <c r="T95">
        <v>58.627494740261042</v>
      </c>
      <c r="U95">
        <v>37.352179410445594</v>
      </c>
      <c r="V95">
        <v>27.46747909802097</v>
      </c>
      <c r="W95" t="s">
        <v>229</v>
      </c>
      <c r="X95" t="s">
        <v>230</v>
      </c>
      <c r="Y95" t="s">
        <v>231</v>
      </c>
      <c r="Z95" t="s">
        <v>232</v>
      </c>
      <c r="AA95" t="s">
        <v>185</v>
      </c>
      <c r="AB95" t="s">
        <v>185</v>
      </c>
      <c r="AC95" t="s">
        <v>185</v>
      </c>
      <c r="AD95" t="s">
        <v>185</v>
      </c>
      <c r="AE95" t="s">
        <v>185</v>
      </c>
      <c r="AF95" t="s">
        <v>185</v>
      </c>
      <c r="AG95" t="s">
        <v>185</v>
      </c>
      <c r="AH95" t="s">
        <v>185</v>
      </c>
      <c r="AI95" t="s">
        <v>185</v>
      </c>
      <c r="AJ95" t="s">
        <v>185</v>
      </c>
      <c r="AK95" t="s">
        <v>185</v>
      </c>
      <c r="AL95" t="s">
        <v>185</v>
      </c>
      <c r="AM95" t="s">
        <v>185</v>
      </c>
      <c r="AN95" t="s">
        <v>185</v>
      </c>
      <c r="AO95">
        <v>39.826259189259602</v>
      </c>
      <c r="AP95">
        <v>57.710501633634628</v>
      </c>
      <c r="AQ95">
        <v>0.13308286296600089</v>
      </c>
      <c r="AR95">
        <v>28.71545700239362</v>
      </c>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row>
    <row r="96">
      <c r="A96" t="s">
        <v>442</v>
      </c>
      <c r="B96">
        <v>2007</v>
      </c>
      <c r="C96" t="s">
        <v>446</v>
      </c>
      <c r="D96">
        <v>161</v>
      </c>
      <c r="E96" t="s">
        <v>61</v>
      </c>
      <c r="F96" t="s">
        <v>255</v>
      </c>
      <c r="G96" t="s">
        <v>185</v>
      </c>
      <c r="H96">
        <v>2.6416955243477069</v>
      </c>
      <c r="I96">
        <v>6.9731676933758413</v>
      </c>
      <c r="J96">
        <v>3.2385664305815518</v>
      </c>
      <c r="K96">
        <v>0.37466700552998622</v>
      </c>
      <c r="L96">
        <v>0.044172766111337802</v>
      </c>
      <c r="M96">
        <v>4.6009115593190231</v>
      </c>
      <c r="N96">
        <v>2.258786615721879</v>
      </c>
      <c r="O96">
        <v>0</v>
      </c>
      <c r="P96">
        <v>0</v>
      </c>
      <c r="Q96">
        <v>0</v>
      </c>
      <c r="R96">
        <v>3.995884911557734</v>
      </c>
      <c r="S96">
        <v>1.449280674017581</v>
      </c>
      <c r="T96">
        <v>2.68884208161895</v>
      </c>
      <c r="U96">
        <v>11.402177713758791</v>
      </c>
      <c r="V96">
        <v>1.308988561301023</v>
      </c>
      <c r="W96" t="s">
        <v>229</v>
      </c>
      <c r="X96" t="s">
        <v>230</v>
      </c>
      <c r="Y96" t="s">
        <v>231</v>
      </c>
      <c r="Z96" t="s">
        <v>232</v>
      </c>
      <c r="AA96" t="s">
        <v>185</v>
      </c>
      <c r="AB96" t="s">
        <v>185</v>
      </c>
      <c r="AC96" t="s">
        <v>185</v>
      </c>
      <c r="AD96" t="s">
        <v>185</v>
      </c>
      <c r="AE96" t="s">
        <v>185</v>
      </c>
      <c r="AF96" t="s">
        <v>185</v>
      </c>
      <c r="AG96" t="s">
        <v>185</v>
      </c>
      <c r="AH96" t="s">
        <v>185</v>
      </c>
      <c r="AI96" t="s">
        <v>185</v>
      </c>
      <c r="AJ96" t="s">
        <v>185</v>
      </c>
      <c r="AK96" t="s">
        <v>185</v>
      </c>
      <c r="AL96" t="s">
        <v>185</v>
      </c>
      <c r="AM96" t="s">
        <v>185</v>
      </c>
      <c r="AN96" t="s">
        <v>185</v>
      </c>
      <c r="AO96">
        <v>3.0704808411978961</v>
      </c>
      <c r="AP96">
        <v>0</v>
      </c>
      <c r="AQ96">
        <v>0.46529525372978642</v>
      </c>
      <c r="AR96">
        <v>6.0017702322688287</v>
      </c>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row>
    <row r="97">
      <c r="A97" t="s">
        <v>442</v>
      </c>
      <c r="B97">
        <v>2007</v>
      </c>
      <c r="C97" t="s">
        <v>446</v>
      </c>
      <c r="D97">
        <v>162</v>
      </c>
      <c r="E97" t="s">
        <v>61</v>
      </c>
      <c r="F97" t="s">
        <v>256</v>
      </c>
      <c r="G97" t="s">
        <v>185</v>
      </c>
      <c r="H97">
        <v>0.076244313884351003</v>
      </c>
      <c r="I97">
        <v>0</v>
      </c>
      <c r="J97">
        <v>0</v>
      </c>
      <c r="K97">
        <v>0.083959593699264104</v>
      </c>
      <c r="L97">
        <v>0</v>
      </c>
      <c r="M97">
        <v>0</v>
      </c>
      <c r="N97">
        <v>0.15004316002407311</v>
      </c>
      <c r="O97">
        <v>0</v>
      </c>
      <c r="P97">
        <v>0</v>
      </c>
      <c r="Q97">
        <v>0</v>
      </c>
      <c r="R97">
        <v>0</v>
      </c>
      <c r="S97">
        <v>0</v>
      </c>
      <c r="T97">
        <v>0.163800580776504</v>
      </c>
      <c r="U97">
        <v>0</v>
      </c>
      <c r="V97">
        <v>0</v>
      </c>
      <c r="W97" t="s">
        <v>229</v>
      </c>
      <c r="X97" t="s">
        <v>230</v>
      </c>
      <c r="Y97" t="s">
        <v>231</v>
      </c>
      <c r="Z97" t="s">
        <v>232</v>
      </c>
      <c r="AA97" t="s">
        <v>185</v>
      </c>
      <c r="AB97" t="s">
        <v>185</v>
      </c>
      <c r="AC97" t="s">
        <v>185</v>
      </c>
      <c r="AD97" t="s">
        <v>185</v>
      </c>
      <c r="AE97" t="s">
        <v>185</v>
      </c>
      <c r="AF97" t="s">
        <v>185</v>
      </c>
      <c r="AG97" t="s">
        <v>185</v>
      </c>
      <c r="AH97" t="s">
        <v>185</v>
      </c>
      <c r="AI97" t="s">
        <v>185</v>
      </c>
      <c r="AJ97" t="s">
        <v>185</v>
      </c>
      <c r="AK97" t="s">
        <v>185</v>
      </c>
      <c r="AL97" t="s">
        <v>185</v>
      </c>
      <c r="AM97" t="s">
        <v>185</v>
      </c>
      <c r="AN97" t="s">
        <v>185</v>
      </c>
      <c r="AO97">
        <v>0</v>
      </c>
      <c r="AP97">
        <v>0</v>
      </c>
      <c r="AQ97">
        <v>0.046375572542677802</v>
      </c>
      <c r="AR97">
        <v>0.046956594205224203</v>
      </c>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row>
    <row r="98">
      <c r="A98" t="s">
        <v>442</v>
      </c>
      <c r="B98">
        <v>2007</v>
      </c>
      <c r="C98" t="s">
        <v>446</v>
      </c>
      <c r="D98">
        <v>163</v>
      </c>
      <c r="E98" t="s">
        <v>61</v>
      </c>
      <c r="F98" t="s">
        <v>257</v>
      </c>
      <c r="G98" t="s">
        <v>185</v>
      </c>
      <c r="H98">
        <v>1.257616182386426</v>
      </c>
      <c r="I98">
        <v>0.17928767254577829</v>
      </c>
      <c r="J98">
        <v>0.0301356769791911</v>
      </c>
      <c r="K98">
        <v>0</v>
      </c>
      <c r="L98">
        <v>0.34827391010396491</v>
      </c>
      <c r="M98">
        <v>0.055012032319190503</v>
      </c>
      <c r="N98">
        <v>0</v>
      </c>
      <c r="O98">
        <v>0</v>
      </c>
      <c r="P98">
        <v>0.63494538723297556</v>
      </c>
      <c r="Q98">
        <v>0</v>
      </c>
      <c r="R98">
        <v>1.294493008373705</v>
      </c>
      <c r="S98">
        <v>0</v>
      </c>
      <c r="T98">
        <v>1.49108655348103</v>
      </c>
      <c r="U98">
        <v>0.13138887445291431</v>
      </c>
      <c r="V98">
        <v>0</v>
      </c>
      <c r="W98" t="s">
        <v>229</v>
      </c>
      <c r="X98" t="s">
        <v>230</v>
      </c>
      <c r="Y98" t="s">
        <v>231</v>
      </c>
      <c r="Z98" t="s">
        <v>232</v>
      </c>
      <c r="AA98" t="s">
        <v>185</v>
      </c>
      <c r="AB98" t="s">
        <v>185</v>
      </c>
      <c r="AC98" t="s">
        <v>185</v>
      </c>
      <c r="AD98" t="s">
        <v>185</v>
      </c>
      <c r="AE98" t="s">
        <v>185</v>
      </c>
      <c r="AF98" t="s">
        <v>185</v>
      </c>
      <c r="AG98" t="s">
        <v>185</v>
      </c>
      <c r="AH98" t="s">
        <v>185</v>
      </c>
      <c r="AI98" t="s">
        <v>185</v>
      </c>
      <c r="AJ98" t="s">
        <v>185</v>
      </c>
      <c r="AK98" t="s">
        <v>185</v>
      </c>
      <c r="AL98" t="s">
        <v>185</v>
      </c>
      <c r="AM98" t="s">
        <v>185</v>
      </c>
      <c r="AN98" t="s">
        <v>185</v>
      </c>
      <c r="AO98">
        <v>0.43285759235955329</v>
      </c>
      <c r="AP98">
        <v>0</v>
      </c>
      <c r="AQ98">
        <v>0.016882028349242701</v>
      </c>
      <c r="AR98">
        <v>0.86558599765008837</v>
      </c>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row>
    <row r="99">
      <c r="A99" t="s">
        <v>442</v>
      </c>
      <c r="B99">
        <v>2007</v>
      </c>
      <c r="C99" t="s">
        <v>446</v>
      </c>
      <c r="D99">
        <v>164</v>
      </c>
      <c r="E99" t="s">
        <v>61</v>
      </c>
      <c r="F99" t="s">
        <v>258</v>
      </c>
      <c r="G99" t="s">
        <v>185</v>
      </c>
      <c r="H99">
        <v>0.036120841863504997</v>
      </c>
      <c r="I99">
        <v>0.040462279657311098</v>
      </c>
      <c r="J99">
        <v>0.35803531751654921</v>
      </c>
      <c r="K99">
        <v>0</v>
      </c>
      <c r="L99">
        <v>0</v>
      </c>
      <c r="M99">
        <v>0.57532780154587715</v>
      </c>
      <c r="N99">
        <v>0.15004316002407311</v>
      </c>
      <c r="O99">
        <v>0</v>
      </c>
      <c r="P99">
        <v>0</v>
      </c>
      <c r="Q99">
        <v>0</v>
      </c>
      <c r="R99">
        <v>0</v>
      </c>
      <c r="S99">
        <v>0.1018662862722351</v>
      </c>
      <c r="T99">
        <v>0</v>
      </c>
      <c r="U99">
        <v>0</v>
      </c>
      <c r="V99">
        <v>0</v>
      </c>
      <c r="W99" t="s">
        <v>229</v>
      </c>
      <c r="X99" t="s">
        <v>230</v>
      </c>
      <c r="Y99" t="s">
        <v>231</v>
      </c>
      <c r="Z99" t="s">
        <v>232</v>
      </c>
      <c r="AA99" t="s">
        <v>185</v>
      </c>
      <c r="AB99" t="s">
        <v>185</v>
      </c>
      <c r="AC99" t="s">
        <v>185</v>
      </c>
      <c r="AD99" t="s">
        <v>185</v>
      </c>
      <c r="AE99" t="s">
        <v>185</v>
      </c>
      <c r="AF99" t="s">
        <v>185</v>
      </c>
      <c r="AG99" t="s">
        <v>185</v>
      </c>
      <c r="AH99" t="s">
        <v>185</v>
      </c>
      <c r="AI99" t="s">
        <v>185</v>
      </c>
      <c r="AJ99" t="s">
        <v>185</v>
      </c>
      <c r="AK99" t="s">
        <v>185</v>
      </c>
      <c r="AL99" t="s">
        <v>185</v>
      </c>
      <c r="AM99" t="s">
        <v>185</v>
      </c>
      <c r="AN99" t="s">
        <v>185</v>
      </c>
      <c r="AO99">
        <v>0</v>
      </c>
      <c r="AP99">
        <v>0.051537807585056598</v>
      </c>
      <c r="AQ99">
        <v>0.046375572542677802</v>
      </c>
      <c r="AR99">
        <v>0.196129819652341</v>
      </c>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row>
    <row r="100">
      <c r="A100" t="s">
        <v>442</v>
      </c>
      <c r="B100">
        <v>2011</v>
      </c>
      <c r="C100" t="s">
        <v>447</v>
      </c>
      <c r="D100">
        <v>16</v>
      </c>
      <c r="E100" t="s">
        <v>13</v>
      </c>
      <c r="F100" t="s">
        <v>14</v>
      </c>
      <c r="G100" t="s">
        <v>453</v>
      </c>
      <c r="H100">
        <v>24.26489517004584</v>
      </c>
      <c r="I100">
        <v>34.349786673696947</v>
      </c>
      <c r="J100">
        <v>61.438889093386173</v>
      </c>
      <c r="K100">
        <v>92.15984419890448</v>
      </c>
      <c r="L100">
        <v>98.985461392544323</v>
      </c>
      <c r="M100">
        <v>83.556807323489153</v>
      </c>
      <c r="N100">
        <v>98.416758893371863</v>
      </c>
      <c r="O100">
        <v>98.601968592266161</v>
      </c>
      <c r="P100">
        <v>99.381956550159828</v>
      </c>
      <c r="Q100">
        <v>99.548996388653194</v>
      </c>
      <c r="R100">
        <v>24.513030641626109</v>
      </c>
      <c r="S100">
        <v>24.169587754007718</v>
      </c>
      <c r="T100">
        <v>31.268906444903209</v>
      </c>
      <c r="U100">
        <v>47.548338189091218</v>
      </c>
      <c r="V100">
        <v>65.726933227487521</v>
      </c>
      <c r="W100" t="s">
        <v>285</v>
      </c>
      <c r="X100" t="s">
        <v>231</v>
      </c>
      <c r="Y100" t="s">
        <v>286</v>
      </c>
      <c r="Z100" t="s">
        <v>287</v>
      </c>
      <c r="AA100" t="s">
        <v>185</v>
      </c>
      <c r="AB100" t="s">
        <v>185</v>
      </c>
      <c r="AC100" t="s">
        <v>185</v>
      </c>
      <c r="AD100" t="s">
        <v>185</v>
      </c>
      <c r="AE100" t="s">
        <v>185</v>
      </c>
      <c r="AF100" t="s">
        <v>185</v>
      </c>
      <c r="AG100" t="s">
        <v>185</v>
      </c>
      <c r="AH100" t="s">
        <v>185</v>
      </c>
      <c r="AI100" t="s">
        <v>185</v>
      </c>
      <c r="AJ100" t="s">
        <v>185</v>
      </c>
      <c r="AK100" t="s">
        <v>185</v>
      </c>
      <c r="AL100" t="s">
        <v>185</v>
      </c>
      <c r="AM100" t="s">
        <v>185</v>
      </c>
      <c r="AN100" t="s">
        <v>185</v>
      </c>
      <c r="AO100">
        <v>33.402423486800437</v>
      </c>
      <c r="AP100">
        <v>97.984333009322327</v>
      </c>
      <c r="AQ100">
        <v>54.172431756716058</v>
      </c>
      <c r="AR100">
        <v>61.920482904089617</v>
      </c>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row>
    <row r="101">
      <c r="A101" t="s">
        <v>442</v>
      </c>
      <c r="B101">
        <v>2011</v>
      </c>
      <c r="C101" t="s">
        <v>447</v>
      </c>
      <c r="D101">
        <v>17</v>
      </c>
      <c r="E101" t="s">
        <v>13</v>
      </c>
      <c r="F101" t="s">
        <v>51</v>
      </c>
      <c r="G101" t="s">
        <v>185</v>
      </c>
      <c r="H101">
        <v>75.735104829953968</v>
      </c>
      <c r="I101">
        <v>65.650213326303103</v>
      </c>
      <c r="J101">
        <v>38.561110906613827</v>
      </c>
      <c r="K101">
        <v>7.8401558010953343</v>
      </c>
      <c r="L101">
        <v>1.01453860745562</v>
      </c>
      <c r="M101">
        <v>16.443192676510922</v>
      </c>
      <c r="N101">
        <v>1.5832411066281391</v>
      </c>
      <c r="O101">
        <v>1.3980314077338589</v>
      </c>
      <c r="P101">
        <v>0.61804344984017601</v>
      </c>
      <c r="Q101">
        <v>0.45100361134680622</v>
      </c>
      <c r="R101">
        <v>75.486969358373742</v>
      </c>
      <c r="S101">
        <v>75.830412245992235</v>
      </c>
      <c r="T101">
        <v>68.731093555096763</v>
      </c>
      <c r="U101">
        <v>52.45166181090886</v>
      </c>
      <c r="V101">
        <v>34.273066772512507</v>
      </c>
      <c r="W101" t="s">
        <v>285</v>
      </c>
      <c r="X101" t="s">
        <v>231</v>
      </c>
      <c r="Y101" t="s">
        <v>286</v>
      </c>
      <c r="Z101" t="s">
        <v>287</v>
      </c>
      <c r="AA101" t="s">
        <v>185</v>
      </c>
      <c r="AB101" t="s">
        <v>185</v>
      </c>
      <c r="AC101" t="s">
        <v>185</v>
      </c>
      <c r="AD101" t="s">
        <v>185</v>
      </c>
      <c r="AE101" t="s">
        <v>185</v>
      </c>
      <c r="AF101" t="s">
        <v>185</v>
      </c>
      <c r="AG101" t="s">
        <v>185</v>
      </c>
      <c r="AH101" t="s">
        <v>185</v>
      </c>
      <c r="AI101" t="s">
        <v>185</v>
      </c>
      <c r="AJ101" t="s">
        <v>185</v>
      </c>
      <c r="AK101" t="s">
        <v>185</v>
      </c>
      <c r="AL101" t="s">
        <v>185</v>
      </c>
      <c r="AM101" t="s">
        <v>185</v>
      </c>
      <c r="AN101" t="s">
        <v>185</v>
      </c>
      <c r="AO101">
        <v>66.597576513199783</v>
      </c>
      <c r="AP101">
        <v>2.0156669906777909</v>
      </c>
      <c r="AQ101">
        <v>45.827568243284233</v>
      </c>
      <c r="AR101">
        <v>38.079517095910063</v>
      </c>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row>
    <row r="102">
      <c r="A102" t="s">
        <v>442</v>
      </c>
      <c r="B102">
        <v>2011</v>
      </c>
      <c r="C102" t="s">
        <v>447</v>
      </c>
      <c r="D102">
        <v>18</v>
      </c>
      <c r="E102" t="s">
        <v>59</v>
      </c>
      <c r="F102" t="s">
        <v>15</v>
      </c>
      <c r="G102" t="s">
        <v>454</v>
      </c>
      <c r="H102">
        <v>16.884531221760891</v>
      </c>
      <c r="I102">
        <v>28.510084020854979</v>
      </c>
      <c r="J102">
        <v>54.744210420339293</v>
      </c>
      <c r="K102">
        <v>84.430051618990262</v>
      </c>
      <c r="L102">
        <v>90.839545905426036</v>
      </c>
      <c r="M102">
        <v>71.689299596234108</v>
      </c>
      <c r="N102">
        <v>88.965846934902871</v>
      </c>
      <c r="O102">
        <v>90.790004777687031</v>
      </c>
      <c r="P102">
        <v>90.809107907417186</v>
      </c>
      <c r="Q102">
        <v>91.911774260923792</v>
      </c>
      <c r="R102">
        <v>14.9305693427654</v>
      </c>
      <c r="S102">
        <v>17.387071521671761</v>
      </c>
      <c r="T102">
        <v>23.388023823526261</v>
      </c>
      <c r="U102">
        <v>36.689184862808389</v>
      </c>
      <c r="V102">
        <v>55.930159067629283</v>
      </c>
      <c r="W102" t="s">
        <v>285</v>
      </c>
      <c r="X102" t="s">
        <v>231</v>
      </c>
      <c r="Y102" t="s">
        <v>286</v>
      </c>
      <c r="Z102" t="s">
        <v>287</v>
      </c>
      <c r="AA102" t="s">
        <v>185</v>
      </c>
      <c r="AB102" t="s">
        <v>185</v>
      </c>
      <c r="AC102" t="s">
        <v>185</v>
      </c>
      <c r="AD102" t="s">
        <v>185</v>
      </c>
      <c r="AE102" t="s">
        <v>185</v>
      </c>
      <c r="AF102" t="s">
        <v>185</v>
      </c>
      <c r="AG102" t="s">
        <v>185</v>
      </c>
      <c r="AH102" t="s">
        <v>185</v>
      </c>
      <c r="AI102" t="s">
        <v>185</v>
      </c>
      <c r="AJ102" t="s">
        <v>185</v>
      </c>
      <c r="AK102" t="s">
        <v>185</v>
      </c>
      <c r="AL102" t="s">
        <v>185</v>
      </c>
      <c r="AM102" t="s">
        <v>185</v>
      </c>
      <c r="AN102" t="s">
        <v>185</v>
      </c>
      <c r="AO102">
        <v>29.656157984852609</v>
      </c>
      <c r="AP102">
        <v>90.411852095556313</v>
      </c>
      <c r="AQ102">
        <v>49.603665532556619</v>
      </c>
      <c r="AR102">
        <v>56.470630364643213</v>
      </c>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row>
    <row r="103">
      <c r="A103" t="s">
        <v>442</v>
      </c>
      <c r="B103">
        <v>2011</v>
      </c>
      <c r="C103" t="s">
        <v>447</v>
      </c>
      <c r="D103">
        <v>19</v>
      </c>
      <c r="E103" t="s">
        <v>59</v>
      </c>
      <c r="F103" t="s">
        <v>16</v>
      </c>
      <c r="G103" t="s">
        <v>455</v>
      </c>
      <c r="H103">
        <v>7.3803639482849466</v>
      </c>
      <c r="I103">
        <v>5.8397026528419724</v>
      </c>
      <c r="J103">
        <v>6.6946786730468766</v>
      </c>
      <c r="K103">
        <v>7.7297925799142986</v>
      </c>
      <c r="L103">
        <v>8.145915487118252</v>
      </c>
      <c r="M103">
        <v>11.867507727254941</v>
      </c>
      <c r="N103">
        <v>9.4509119584689376</v>
      </c>
      <c r="O103">
        <v>7.8119638145792418</v>
      </c>
      <c r="P103">
        <v>8.5728486427426827</v>
      </c>
      <c r="Q103">
        <v>7.6372221277293626</v>
      </c>
      <c r="R103">
        <v>9.5824612988606912</v>
      </c>
      <c r="S103">
        <v>6.7825162323359436</v>
      </c>
      <c r="T103">
        <v>7.8808826213769319</v>
      </c>
      <c r="U103">
        <v>10.85915332628281</v>
      </c>
      <c r="V103">
        <v>9.7967741598582556</v>
      </c>
      <c r="W103" t="s">
        <v>285</v>
      </c>
      <c r="X103" t="s">
        <v>231</v>
      </c>
      <c r="Y103" t="s">
        <v>286</v>
      </c>
      <c r="Z103" t="s">
        <v>287</v>
      </c>
      <c r="AA103" t="s">
        <v>185</v>
      </c>
      <c r="AB103" t="s">
        <v>185</v>
      </c>
      <c r="AC103" t="s">
        <v>185</v>
      </c>
      <c r="AD103" t="s">
        <v>185</v>
      </c>
      <c r="AE103" t="s">
        <v>185</v>
      </c>
      <c r="AF103" t="s">
        <v>185</v>
      </c>
      <c r="AG103" t="s">
        <v>185</v>
      </c>
      <c r="AH103" t="s">
        <v>185</v>
      </c>
      <c r="AI103" t="s">
        <v>185</v>
      </c>
      <c r="AJ103" t="s">
        <v>185</v>
      </c>
      <c r="AK103" t="s">
        <v>185</v>
      </c>
      <c r="AL103" t="s">
        <v>185</v>
      </c>
      <c r="AM103" t="s">
        <v>185</v>
      </c>
      <c r="AN103" t="s">
        <v>185</v>
      </c>
      <c r="AO103">
        <v>3.7462655019478368</v>
      </c>
      <c r="AP103">
        <v>7.5724809137660296</v>
      </c>
      <c r="AQ103">
        <v>4.5687662241594484</v>
      </c>
      <c r="AR103">
        <v>5.4498525394463639</v>
      </c>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row>
    <row r="104">
      <c r="A104" t="s">
        <v>442</v>
      </c>
      <c r="B104">
        <v>2011</v>
      </c>
      <c r="C104" t="s">
        <v>447</v>
      </c>
      <c r="D104">
        <v>20</v>
      </c>
      <c r="E104" t="s">
        <v>59</v>
      </c>
      <c r="F104" t="s">
        <v>22</v>
      </c>
      <c r="G104" t="s">
        <v>456</v>
      </c>
      <c r="H104">
        <v>7.596500715108192</v>
      </c>
      <c r="I104">
        <v>9.6967340889640496</v>
      </c>
      <c r="J104">
        <v>12.115893966222909</v>
      </c>
      <c r="K104">
        <v>4.3333563327483517</v>
      </c>
      <c r="L104">
        <v>0.85642240078857412</v>
      </c>
      <c r="M104">
        <v>6.2944164830156097</v>
      </c>
      <c r="N104">
        <v>0.92737190490875321</v>
      </c>
      <c r="O104">
        <v>1.186411521904603</v>
      </c>
      <c r="P104">
        <v>0.58768656396118502</v>
      </c>
      <c r="Q104">
        <v>0.45100361134684869</v>
      </c>
      <c r="R104">
        <v>4.8352904728181443</v>
      </c>
      <c r="S104">
        <v>11.98794972476162</v>
      </c>
      <c r="T104">
        <v>8.8405943906385573</v>
      </c>
      <c r="U104">
        <v>11.59200970922225</v>
      </c>
      <c r="V104">
        <v>14.9721590360456</v>
      </c>
      <c r="W104" t="s">
        <v>285</v>
      </c>
      <c r="X104" t="s">
        <v>231</v>
      </c>
      <c r="Y104" t="s">
        <v>286</v>
      </c>
      <c r="Z104" t="s">
        <v>287</v>
      </c>
      <c r="AA104" t="s">
        <v>185</v>
      </c>
      <c r="AB104" t="s">
        <v>185</v>
      </c>
      <c r="AC104" t="s">
        <v>185</v>
      </c>
      <c r="AD104" t="s">
        <v>185</v>
      </c>
      <c r="AE104" t="s">
        <v>185</v>
      </c>
      <c r="AF104" t="s">
        <v>185</v>
      </c>
      <c r="AG104" t="s">
        <v>185</v>
      </c>
      <c r="AH104" t="s">
        <v>185</v>
      </c>
      <c r="AI104" t="s">
        <v>185</v>
      </c>
      <c r="AJ104" t="s">
        <v>185</v>
      </c>
      <c r="AK104" t="s">
        <v>185</v>
      </c>
      <c r="AL104" t="s">
        <v>185</v>
      </c>
      <c r="AM104" t="s">
        <v>185</v>
      </c>
      <c r="AN104" t="s">
        <v>185</v>
      </c>
      <c r="AO104">
        <v>8.5653245486376477</v>
      </c>
      <c r="AP104">
        <v>0.85633024670863733</v>
      </c>
      <c r="AQ104">
        <v>9.7469500702107155</v>
      </c>
      <c r="AR104">
        <v>7.6397611306585986</v>
      </c>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row>
    <row r="105">
      <c r="A105" t="s">
        <v>442</v>
      </c>
      <c r="B105">
        <v>2011</v>
      </c>
      <c r="C105" t="s">
        <v>447</v>
      </c>
      <c r="D105">
        <v>21</v>
      </c>
      <c r="E105" t="s">
        <v>59</v>
      </c>
      <c r="F105" t="s">
        <v>17</v>
      </c>
      <c r="G105" t="s">
        <v>457</v>
      </c>
      <c r="H105">
        <v>68.138604114845961</v>
      </c>
      <c r="I105">
        <v>55.953479237339003</v>
      </c>
      <c r="J105">
        <v>26.445216940390921</v>
      </c>
      <c r="K105">
        <v>3.50679946834709</v>
      </c>
      <c r="L105">
        <v>0.15811620666713169</v>
      </c>
      <c r="M105">
        <v>10.148776193495349</v>
      </c>
      <c r="N105">
        <v>0.65586920171944318</v>
      </c>
      <c r="O105">
        <v>0.21161988582912761</v>
      </c>
      <c r="P105">
        <v>0.030356885878941899</v>
      </c>
      <c r="Q105">
        <v>0</v>
      </c>
      <c r="R105">
        <v>70.651678885555754</v>
      </c>
      <c r="S105">
        <v>63.842462521230672</v>
      </c>
      <c r="T105">
        <v>59.890499164458262</v>
      </c>
      <c r="U105">
        <v>40.859652101686549</v>
      </c>
      <c r="V105">
        <v>19.300907736466868</v>
      </c>
      <c r="W105" t="s">
        <v>285</v>
      </c>
      <c r="X105" t="s">
        <v>231</v>
      </c>
      <c r="Y105" t="s">
        <v>286</v>
      </c>
      <c r="Z105" t="s">
        <v>287</v>
      </c>
      <c r="AA105" t="s">
        <v>185</v>
      </c>
      <c r="AB105" t="s">
        <v>185</v>
      </c>
      <c r="AC105" t="s">
        <v>185</v>
      </c>
      <c r="AD105" t="s">
        <v>185</v>
      </c>
      <c r="AE105" t="s">
        <v>185</v>
      </c>
      <c r="AF105" t="s">
        <v>185</v>
      </c>
      <c r="AG105" t="s">
        <v>185</v>
      </c>
      <c r="AH105" t="s">
        <v>185</v>
      </c>
      <c r="AI105" t="s">
        <v>185</v>
      </c>
      <c r="AJ105" t="s">
        <v>185</v>
      </c>
      <c r="AK105" t="s">
        <v>185</v>
      </c>
      <c r="AL105" t="s">
        <v>185</v>
      </c>
      <c r="AM105" t="s">
        <v>185</v>
      </c>
      <c r="AN105" t="s">
        <v>185</v>
      </c>
      <c r="AO105">
        <v>58.032251964561908</v>
      </c>
      <c r="AP105">
        <v>1.159336743969019</v>
      </c>
      <c r="AQ105">
        <v>36.080618173073219</v>
      </c>
      <c r="AR105">
        <v>30.43975596525182</v>
      </c>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row>
    <row r="106">
      <c r="A106" t="s">
        <v>442</v>
      </c>
      <c r="B106">
        <v>2011</v>
      </c>
      <c r="C106" t="s">
        <v>447</v>
      </c>
      <c r="D106">
        <v>29</v>
      </c>
      <c r="E106" t="s">
        <v>57</v>
      </c>
      <c r="F106" t="s">
        <v>49</v>
      </c>
      <c r="G106" t="s">
        <v>458</v>
      </c>
      <c r="H106">
        <v>4.6276959180975323</v>
      </c>
      <c r="I106">
        <v>6.9221582448084096</v>
      </c>
      <c r="J106">
        <v>21.396498325987771</v>
      </c>
      <c r="K106">
        <v>55.319543362899722</v>
      </c>
      <c r="L106">
        <v>70.974328812134772</v>
      </c>
      <c r="M106">
        <v>43.914212469502957</v>
      </c>
      <c r="N106">
        <v>60.447606131134599</v>
      </c>
      <c r="O106">
        <v>59.703071293328378</v>
      </c>
      <c r="P106">
        <v>68.510188203851015</v>
      </c>
      <c r="Q106">
        <v>77.057683293742798</v>
      </c>
      <c r="R106">
        <v>5.4679762965921386</v>
      </c>
      <c r="S106">
        <v>3.7466813617950931</v>
      </c>
      <c r="T106">
        <v>5.2276560562426733</v>
      </c>
      <c r="U106">
        <v>11.66664231429279</v>
      </c>
      <c r="V106">
        <v>27.695632843249889</v>
      </c>
      <c r="W106" t="s">
        <v>285</v>
      </c>
      <c r="X106" t="s">
        <v>231</v>
      </c>
      <c r="Y106" t="s">
        <v>286</v>
      </c>
      <c r="Z106" t="s">
        <v>287</v>
      </c>
      <c r="AA106" t="s">
        <v>185</v>
      </c>
      <c r="AB106" t="s">
        <v>185</v>
      </c>
      <c r="AC106" t="s">
        <v>185</v>
      </c>
      <c r="AD106" t="s">
        <v>185</v>
      </c>
      <c r="AE106" t="s">
        <v>185</v>
      </c>
      <c r="AF106" t="s">
        <v>185</v>
      </c>
      <c r="AG106" t="s">
        <v>185</v>
      </c>
      <c r="AH106" t="s">
        <v>185</v>
      </c>
      <c r="AI106" t="s">
        <v>185</v>
      </c>
      <c r="AJ106" t="s">
        <v>185</v>
      </c>
      <c r="AK106" t="s">
        <v>185</v>
      </c>
      <c r="AL106" t="s">
        <v>185</v>
      </c>
      <c r="AM106" t="s">
        <v>185</v>
      </c>
      <c r="AN106" t="s">
        <v>185</v>
      </c>
      <c r="AO106">
        <v>12.06185663747195</v>
      </c>
      <c r="AP106">
        <v>55.052540054236331</v>
      </c>
      <c r="AQ106">
        <v>27.860094102588981</v>
      </c>
      <c r="AR106">
        <v>30.183140644613871</v>
      </c>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row>
    <row r="107">
      <c r="A107" t="s">
        <v>442</v>
      </c>
      <c r="B107">
        <v>2011</v>
      </c>
      <c r="C107" t="s">
        <v>447</v>
      </c>
      <c r="D107">
        <v>30</v>
      </c>
      <c r="E107" t="s">
        <v>57</v>
      </c>
      <c r="F107" t="s">
        <v>48</v>
      </c>
      <c r="G107" t="s">
        <v>185</v>
      </c>
      <c r="H107">
        <v>95.372304081902385</v>
      </c>
      <c r="I107">
        <v>93.077841755191471</v>
      </c>
      <c r="J107">
        <v>78.603501674012065</v>
      </c>
      <c r="K107">
        <v>44.680456637098843</v>
      </c>
      <c r="L107">
        <v>29.025671187864589</v>
      </c>
      <c r="M107">
        <v>56.085787530497193</v>
      </c>
      <c r="N107">
        <v>39.552393868865629</v>
      </c>
      <c r="O107">
        <v>40.296928706671707</v>
      </c>
      <c r="P107">
        <v>31.48981179614913</v>
      </c>
      <c r="Q107">
        <v>22.942316706257309</v>
      </c>
      <c r="R107">
        <v>94.532023703407759</v>
      </c>
      <c r="S107">
        <v>96.253318638204817</v>
      </c>
      <c r="T107">
        <v>94.772343943757292</v>
      </c>
      <c r="U107">
        <v>88.333357685707142</v>
      </c>
      <c r="V107">
        <v>72.304367156750018</v>
      </c>
      <c r="W107" t="s">
        <v>285</v>
      </c>
      <c r="X107" t="s">
        <v>231</v>
      </c>
      <c r="Y107" t="s">
        <v>286</v>
      </c>
      <c r="Z107" t="s">
        <v>287</v>
      </c>
      <c r="AA107" t="s">
        <v>185</v>
      </c>
      <c r="AB107" t="s">
        <v>185</v>
      </c>
      <c r="AC107" t="s">
        <v>185</v>
      </c>
      <c r="AD107" t="s">
        <v>185</v>
      </c>
      <c r="AE107" t="s">
        <v>185</v>
      </c>
      <c r="AF107" t="s">
        <v>185</v>
      </c>
      <c r="AG107" t="s">
        <v>185</v>
      </c>
      <c r="AH107" t="s">
        <v>185</v>
      </c>
      <c r="AI107" t="s">
        <v>185</v>
      </c>
      <c r="AJ107" t="s">
        <v>185</v>
      </c>
      <c r="AK107" t="s">
        <v>185</v>
      </c>
      <c r="AL107" t="s">
        <v>185</v>
      </c>
      <c r="AM107" t="s">
        <v>185</v>
      </c>
      <c r="AN107" t="s">
        <v>185</v>
      </c>
      <c r="AO107">
        <v>87.938143362528251</v>
      </c>
      <c r="AP107">
        <v>44.947459945763498</v>
      </c>
      <c r="AQ107">
        <v>72.139905897411438</v>
      </c>
      <c r="AR107">
        <v>69.816859355385773</v>
      </c>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row>
    <row r="108">
      <c r="A108" t="s">
        <v>442</v>
      </c>
      <c r="B108">
        <v>2011</v>
      </c>
      <c r="C108" t="s">
        <v>447</v>
      </c>
      <c r="D108">
        <v>31</v>
      </c>
      <c r="E108" t="s">
        <v>102</v>
      </c>
      <c r="F108" t="s">
        <v>49</v>
      </c>
      <c r="G108" t="s">
        <v>459</v>
      </c>
      <c r="H108">
        <v>0</v>
      </c>
      <c r="I108">
        <v>0.046317220388659701</v>
      </c>
      <c r="J108">
        <v>2.47921820413542</v>
      </c>
      <c r="K108">
        <v>19.865876962825489</v>
      </c>
      <c r="L108">
        <v>49.440033674998098</v>
      </c>
      <c r="M108">
        <v>12.48952970940047</v>
      </c>
      <c r="N108">
        <v>20.88494225812002</v>
      </c>
      <c r="O108">
        <v>29.33758223306554</v>
      </c>
      <c r="P108">
        <v>40.840722035830019</v>
      </c>
      <c r="Q108">
        <v>66.306263147245019</v>
      </c>
      <c r="R108">
        <v>0</v>
      </c>
      <c r="S108">
        <v>0</v>
      </c>
      <c r="T108">
        <v>0</v>
      </c>
      <c r="U108">
        <v>0.1015689071813351</v>
      </c>
      <c r="V108">
        <v>3.024165653240976</v>
      </c>
      <c r="W108" t="s">
        <v>285</v>
      </c>
      <c r="X108" t="s">
        <v>231</v>
      </c>
      <c r="Y108" t="s">
        <v>286</v>
      </c>
      <c r="Z108" t="s">
        <v>287</v>
      </c>
      <c r="AA108" t="s">
        <v>185</v>
      </c>
      <c r="AB108" t="s">
        <v>185</v>
      </c>
      <c r="AC108" t="s">
        <v>185</v>
      </c>
      <c r="AD108" t="s">
        <v>185</v>
      </c>
      <c r="AE108" t="s">
        <v>185</v>
      </c>
      <c r="AF108" t="s">
        <v>185</v>
      </c>
      <c r="AG108" t="s">
        <v>185</v>
      </c>
      <c r="AH108" t="s">
        <v>185</v>
      </c>
      <c r="AI108" t="s">
        <v>185</v>
      </c>
      <c r="AJ108" t="s">
        <v>185</v>
      </c>
      <c r="AK108" t="s">
        <v>185</v>
      </c>
      <c r="AL108" t="s">
        <v>185</v>
      </c>
      <c r="AM108" t="s">
        <v>185</v>
      </c>
      <c r="AN108" t="s">
        <v>185</v>
      </c>
      <c r="AO108">
        <v>6.0215111982317664</v>
      </c>
      <c r="AP108">
        <v>28.28888771917714</v>
      </c>
      <c r="AQ108">
        <v>11.237308251797529</v>
      </c>
      <c r="AR108">
        <v>10.82274874014669</v>
      </c>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row>
    <row r="109">
      <c r="A109" t="s">
        <v>442</v>
      </c>
      <c r="B109">
        <v>2011</v>
      </c>
      <c r="C109" t="s">
        <v>447</v>
      </c>
      <c r="D109">
        <v>32</v>
      </c>
      <c r="E109" t="s">
        <v>102</v>
      </c>
      <c r="F109" t="s">
        <v>48</v>
      </c>
      <c r="G109" t="s">
        <v>185</v>
      </c>
      <c r="H109">
        <v>100</v>
      </c>
      <c r="I109">
        <v>99.953682779611341</v>
      </c>
      <c r="J109">
        <v>97.520781795864565</v>
      </c>
      <c r="K109">
        <v>80.134123037174007</v>
      </c>
      <c r="L109">
        <v>50.559966325000701</v>
      </c>
      <c r="M109">
        <v>87.510470290599571</v>
      </c>
      <c r="N109">
        <v>79.11505774188015</v>
      </c>
      <c r="O109">
        <v>70.662417766934524</v>
      </c>
      <c r="P109">
        <v>59.159277964170187</v>
      </c>
      <c r="Q109">
        <v>33.693736852755123</v>
      </c>
      <c r="R109">
        <v>100</v>
      </c>
      <c r="S109">
        <v>100</v>
      </c>
      <c r="T109">
        <v>100</v>
      </c>
      <c r="U109">
        <v>99.898431092818655</v>
      </c>
      <c r="V109">
        <v>96.975834346759044</v>
      </c>
      <c r="W109" t="s">
        <v>285</v>
      </c>
      <c r="X109" t="s">
        <v>231</v>
      </c>
      <c r="Y109" t="s">
        <v>286</v>
      </c>
      <c r="Z109" t="s">
        <v>287</v>
      </c>
      <c r="AA109" t="s">
        <v>185</v>
      </c>
      <c r="AB109" t="s">
        <v>185</v>
      </c>
      <c r="AC109" t="s">
        <v>185</v>
      </c>
      <c r="AD109" t="s">
        <v>185</v>
      </c>
      <c r="AE109" t="s">
        <v>185</v>
      </c>
      <c r="AF109" t="s">
        <v>185</v>
      </c>
      <c r="AG109" t="s">
        <v>185</v>
      </c>
      <c r="AH109" t="s">
        <v>185</v>
      </c>
      <c r="AI109" t="s">
        <v>185</v>
      </c>
      <c r="AJ109" t="s">
        <v>185</v>
      </c>
      <c r="AK109" t="s">
        <v>185</v>
      </c>
      <c r="AL109" t="s">
        <v>185</v>
      </c>
      <c r="AM109" t="s">
        <v>185</v>
      </c>
      <c r="AN109" t="s">
        <v>185</v>
      </c>
      <c r="AO109">
        <v>93.978488801768322</v>
      </c>
      <c r="AP109">
        <v>71.711112280823187</v>
      </c>
      <c r="AQ109">
        <v>88.762691748202755</v>
      </c>
      <c r="AR109">
        <v>89.177251259853236</v>
      </c>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row>
    <row r="110">
      <c r="A110" t="s">
        <v>442</v>
      </c>
      <c r="B110">
        <v>2011</v>
      </c>
      <c r="C110" t="s">
        <v>447</v>
      </c>
      <c r="D110">
        <v>58</v>
      </c>
      <c r="E110" t="s">
        <v>234</v>
      </c>
      <c r="F110" t="s">
        <v>235</v>
      </c>
      <c r="G110" t="s">
        <v>185</v>
      </c>
      <c r="H110">
        <v>0</v>
      </c>
      <c r="I110">
        <v>0</v>
      </c>
      <c r="J110">
        <v>0.71587729250024013</v>
      </c>
      <c r="K110">
        <v>5.565766486578263</v>
      </c>
      <c r="L110">
        <v>24.898101346330979</v>
      </c>
      <c r="M110">
        <v>3.0824743481963282</v>
      </c>
      <c r="N110">
        <v>6.4344366934330166</v>
      </c>
      <c r="O110">
        <v>7.6061260963892323</v>
      </c>
      <c r="P110">
        <v>15.451154232249619</v>
      </c>
      <c r="Q110">
        <v>42.143388071702219</v>
      </c>
      <c r="R110">
        <v>0</v>
      </c>
      <c r="S110">
        <v>0</v>
      </c>
      <c r="T110">
        <v>0</v>
      </c>
      <c r="U110">
        <v>0</v>
      </c>
      <c r="V110">
        <v>0.67712599620029179</v>
      </c>
      <c r="W110" t="s">
        <v>285</v>
      </c>
      <c r="X110" t="s">
        <v>231</v>
      </c>
      <c r="Y110" t="s">
        <v>286</v>
      </c>
      <c r="Z110" t="s">
        <v>287</v>
      </c>
      <c r="AA110" t="s">
        <v>185</v>
      </c>
      <c r="AB110" t="s">
        <v>185</v>
      </c>
      <c r="AC110" t="s">
        <v>185</v>
      </c>
      <c r="AD110" t="s">
        <v>185</v>
      </c>
      <c r="AE110" t="s">
        <v>185</v>
      </c>
      <c r="AF110" t="s">
        <v>185</v>
      </c>
      <c r="AG110" t="s">
        <v>185</v>
      </c>
      <c r="AH110" t="s">
        <v>185</v>
      </c>
      <c r="AI110" t="s">
        <v>185</v>
      </c>
      <c r="AJ110" t="s">
        <v>185</v>
      </c>
      <c r="AK110" t="s">
        <v>185</v>
      </c>
      <c r="AL110" t="s">
        <v>185</v>
      </c>
      <c r="AM110" t="s">
        <v>185</v>
      </c>
      <c r="AN110" t="s">
        <v>185</v>
      </c>
      <c r="AO110">
        <v>2.946040620029458</v>
      </c>
      <c r="AP110">
        <v>13.539036122805671</v>
      </c>
      <c r="AQ110">
        <v>4.0840462537737139</v>
      </c>
      <c r="AR110">
        <v>4.2089693406685527</v>
      </c>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row>
    <row r="111">
      <c r="A111" t="s">
        <v>442</v>
      </c>
      <c r="B111">
        <v>2011</v>
      </c>
      <c r="C111" t="s">
        <v>447</v>
      </c>
      <c r="D111">
        <v>59</v>
      </c>
      <c r="E111" t="s">
        <v>234</v>
      </c>
      <c r="F111" t="s">
        <v>236</v>
      </c>
      <c r="G111" t="s">
        <v>185</v>
      </c>
      <c r="H111">
        <v>0</v>
      </c>
      <c r="I111">
        <v>0.046317220388659701</v>
      </c>
      <c r="J111">
        <v>1.763340911635179</v>
      </c>
      <c r="K111">
        <v>14.30011047624722</v>
      </c>
      <c r="L111">
        <v>24.541932328667279</v>
      </c>
      <c r="M111">
        <v>9.4070553612041419</v>
      </c>
      <c r="N111">
        <v>14.450505564687001</v>
      </c>
      <c r="O111">
        <v>21.7314561366763</v>
      </c>
      <c r="P111">
        <v>25.38956780358042</v>
      </c>
      <c r="Q111">
        <v>24.1628750755428</v>
      </c>
      <c r="R111">
        <v>0</v>
      </c>
      <c r="S111">
        <v>0</v>
      </c>
      <c r="T111">
        <v>0</v>
      </c>
      <c r="U111">
        <v>0.1015689071813351</v>
      </c>
      <c r="V111">
        <v>2.3470396570406842</v>
      </c>
      <c r="W111" t="s">
        <v>285</v>
      </c>
      <c r="X111" t="s">
        <v>231</v>
      </c>
      <c r="Y111" t="s">
        <v>286</v>
      </c>
      <c r="Z111" t="s">
        <v>287</v>
      </c>
      <c r="AA111" t="s">
        <v>185</v>
      </c>
      <c r="AB111" t="s">
        <v>185</v>
      </c>
      <c r="AC111" t="s">
        <v>185</v>
      </c>
      <c r="AD111" t="s">
        <v>185</v>
      </c>
      <c r="AE111" t="s">
        <v>185</v>
      </c>
      <c r="AF111" t="s">
        <v>185</v>
      </c>
      <c r="AG111" t="s">
        <v>185</v>
      </c>
      <c r="AH111" t="s">
        <v>185</v>
      </c>
      <c r="AI111" t="s">
        <v>185</v>
      </c>
      <c r="AJ111" t="s">
        <v>185</v>
      </c>
      <c r="AK111" t="s">
        <v>185</v>
      </c>
      <c r="AL111" t="s">
        <v>185</v>
      </c>
      <c r="AM111" t="s">
        <v>185</v>
      </c>
      <c r="AN111" t="s">
        <v>185</v>
      </c>
      <c r="AO111">
        <v>3.0754705782023062</v>
      </c>
      <c r="AP111">
        <v>14.74985159637151</v>
      </c>
      <c r="AQ111">
        <v>7.1532619980238206</v>
      </c>
      <c r="AR111">
        <v>6.61377939947812</v>
      </c>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row>
    <row r="112">
      <c r="A112" t="s">
        <v>442</v>
      </c>
      <c r="B112">
        <v>2011</v>
      </c>
      <c r="C112" t="s">
        <v>447</v>
      </c>
      <c r="D112">
        <v>60</v>
      </c>
      <c r="E112" t="s">
        <v>234</v>
      </c>
      <c r="F112" t="s">
        <v>237</v>
      </c>
      <c r="G112" t="s">
        <v>185</v>
      </c>
      <c r="H112">
        <v>4.6276959180975323</v>
      </c>
      <c r="I112">
        <v>6.8758410244197501</v>
      </c>
      <c r="J112">
        <v>18.91728012185234</v>
      </c>
      <c r="K112">
        <v>35.453666400074177</v>
      </c>
      <c r="L112">
        <v>21.534295137136201</v>
      </c>
      <c r="M112">
        <v>31.42468276010246</v>
      </c>
      <c r="N112">
        <v>39.562663873014607</v>
      </c>
      <c r="O112">
        <v>30.36548906026281</v>
      </c>
      <c r="P112">
        <v>27.669466168021071</v>
      </c>
      <c r="Q112">
        <v>10.751420146497811</v>
      </c>
      <c r="R112">
        <v>5.4679762965921386</v>
      </c>
      <c r="S112">
        <v>3.7466813617950931</v>
      </c>
      <c r="T112">
        <v>5.2276560562426733</v>
      </c>
      <c r="U112">
        <v>11.56507340711145</v>
      </c>
      <c r="V112">
        <v>24.671467190008912</v>
      </c>
      <c r="W112" t="s">
        <v>285</v>
      </c>
      <c r="X112" t="s">
        <v>231</v>
      </c>
      <c r="Y112" t="s">
        <v>286</v>
      </c>
      <c r="Z112" t="s">
        <v>287</v>
      </c>
      <c r="AA112" t="s">
        <v>185</v>
      </c>
      <c r="AB112" t="s">
        <v>185</v>
      </c>
      <c r="AC112" t="s">
        <v>185</v>
      </c>
      <c r="AD112" t="s">
        <v>185</v>
      </c>
      <c r="AE112" t="s">
        <v>185</v>
      </c>
      <c r="AF112" t="s">
        <v>185</v>
      </c>
      <c r="AG112" t="s">
        <v>185</v>
      </c>
      <c r="AH112" t="s">
        <v>185</v>
      </c>
      <c r="AI112" t="s">
        <v>185</v>
      </c>
      <c r="AJ112" t="s">
        <v>185</v>
      </c>
      <c r="AK112" t="s">
        <v>185</v>
      </c>
      <c r="AL112" t="s">
        <v>185</v>
      </c>
      <c r="AM112" t="s">
        <v>185</v>
      </c>
      <c r="AN112" t="s">
        <v>185</v>
      </c>
      <c r="AO112">
        <v>6.0403454392401743</v>
      </c>
      <c r="AP112">
        <v>26.763652335058939</v>
      </c>
      <c r="AQ112">
        <v>16.622785850791551</v>
      </c>
      <c r="AR112">
        <v>19.36039190446709</v>
      </c>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row>
    <row r="113">
      <c r="A113" t="s">
        <v>442</v>
      </c>
      <c r="B113">
        <v>2011</v>
      </c>
      <c r="C113" t="s">
        <v>447</v>
      </c>
      <c r="D113">
        <v>61</v>
      </c>
      <c r="E113" t="s">
        <v>234</v>
      </c>
      <c r="F113" t="s">
        <v>238</v>
      </c>
      <c r="G113" t="s">
        <v>185</v>
      </c>
      <c r="H113">
        <v>4.0427569951557283</v>
      </c>
      <c r="I113">
        <v>5.1134041741911389</v>
      </c>
      <c r="J113">
        <v>4.2419332728366266</v>
      </c>
      <c r="K113">
        <v>2.631828831326076</v>
      </c>
      <c r="L113">
        <v>1.695022733244175</v>
      </c>
      <c r="M113">
        <v>1.3285112219623181</v>
      </c>
      <c r="N113">
        <v>1.2579398670255471</v>
      </c>
      <c r="O113">
        <v>4.2068508173524934</v>
      </c>
      <c r="P113">
        <v>2.301332673555665</v>
      </c>
      <c r="Q113">
        <v>0.56977440445674354</v>
      </c>
      <c r="R113">
        <v>3.253217237350964</v>
      </c>
      <c r="S113">
        <v>4.9751217412515407</v>
      </c>
      <c r="T113">
        <v>5.0714771332718778</v>
      </c>
      <c r="U113">
        <v>6.0602781284863241</v>
      </c>
      <c r="V113">
        <v>4.0176797047583701</v>
      </c>
      <c r="W113" t="s">
        <v>285</v>
      </c>
      <c r="X113" t="s">
        <v>231</v>
      </c>
      <c r="Y113" t="s">
        <v>286</v>
      </c>
      <c r="Z113" t="s">
        <v>287</v>
      </c>
      <c r="AA113" t="s">
        <v>185</v>
      </c>
      <c r="AB113" t="s">
        <v>185</v>
      </c>
      <c r="AC113" t="s">
        <v>185</v>
      </c>
      <c r="AD113" t="s">
        <v>185</v>
      </c>
      <c r="AE113" t="s">
        <v>185</v>
      </c>
      <c r="AF113" t="s">
        <v>185</v>
      </c>
      <c r="AG113" t="s">
        <v>185</v>
      </c>
      <c r="AH113" t="s">
        <v>185</v>
      </c>
      <c r="AI113" t="s">
        <v>185</v>
      </c>
      <c r="AJ113" t="s">
        <v>185</v>
      </c>
      <c r="AK113" t="s">
        <v>185</v>
      </c>
      <c r="AL113" t="s">
        <v>185</v>
      </c>
      <c r="AM113" t="s">
        <v>185</v>
      </c>
      <c r="AN113" t="s">
        <v>185</v>
      </c>
      <c r="AO113">
        <v>0.27321795554305378</v>
      </c>
      <c r="AP113">
        <v>0</v>
      </c>
      <c r="AQ113">
        <v>0.18444553669881381</v>
      </c>
      <c r="AR113">
        <v>19.815992189878951</v>
      </c>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row>
    <row r="114">
      <c r="A114" t="s">
        <v>442</v>
      </c>
      <c r="B114">
        <v>2011</v>
      </c>
      <c r="C114" t="s">
        <v>447</v>
      </c>
      <c r="D114">
        <v>62</v>
      </c>
      <c r="E114" t="s">
        <v>234</v>
      </c>
      <c r="F114" t="s">
        <v>239</v>
      </c>
      <c r="G114" t="s">
        <v>185</v>
      </c>
      <c r="H114">
        <v>7.7983998521628326</v>
      </c>
      <c r="I114">
        <v>14.86610860156032</v>
      </c>
      <c r="J114">
        <v>27.502305772428539</v>
      </c>
      <c r="K114">
        <v>6.8807062022861976</v>
      </c>
      <c r="L114">
        <v>1.771040709514899</v>
      </c>
      <c r="M114">
        <v>20.71995526453474</v>
      </c>
      <c r="N114">
        <v>2.6983740485781968</v>
      </c>
      <c r="O114">
        <v>2.3892320862197889</v>
      </c>
      <c r="P114">
        <v>1.894169870392411</v>
      </c>
      <c r="Q114">
        <v>0.2893797287724888</v>
      </c>
      <c r="R114">
        <v>6.9475971498347917</v>
      </c>
      <c r="S114">
        <v>8.487250665844325</v>
      </c>
      <c r="T114">
        <v>13.439370326606371</v>
      </c>
      <c r="U114">
        <v>23.183584448437461</v>
      </c>
      <c r="V114">
        <v>28.392808262898068</v>
      </c>
      <c r="W114" t="s">
        <v>285</v>
      </c>
      <c r="X114" t="s">
        <v>231</v>
      </c>
      <c r="Y114" t="s">
        <v>286</v>
      </c>
      <c r="Z114" t="s">
        <v>287</v>
      </c>
      <c r="AA114" t="s">
        <v>185</v>
      </c>
      <c r="AB114" t="s">
        <v>185</v>
      </c>
      <c r="AC114" t="s">
        <v>185</v>
      </c>
      <c r="AD114" t="s">
        <v>185</v>
      </c>
      <c r="AE114" t="s">
        <v>185</v>
      </c>
      <c r="AF114" t="s">
        <v>185</v>
      </c>
      <c r="AG114" t="s">
        <v>185</v>
      </c>
      <c r="AH114" t="s">
        <v>185</v>
      </c>
      <c r="AI114" t="s">
        <v>185</v>
      </c>
      <c r="AJ114" t="s">
        <v>185</v>
      </c>
      <c r="AK114" t="s">
        <v>185</v>
      </c>
      <c r="AL114" t="s">
        <v>185</v>
      </c>
      <c r="AM114" t="s">
        <v>185</v>
      </c>
      <c r="AN114" t="s">
        <v>185</v>
      </c>
      <c r="AO114">
        <v>10.26256695823284</v>
      </c>
      <c r="AP114">
        <v>0.45437931458016501</v>
      </c>
      <c r="AQ114">
        <v>22.658412693193629</v>
      </c>
      <c r="AR114">
        <v>6.3185230426450456</v>
      </c>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row>
    <row r="115">
      <c r="A115" t="s">
        <v>442</v>
      </c>
      <c r="B115">
        <v>2011</v>
      </c>
      <c r="C115" t="s">
        <v>447</v>
      </c>
      <c r="D115">
        <v>63</v>
      </c>
      <c r="E115" t="s">
        <v>234</v>
      </c>
      <c r="F115" t="s">
        <v>240</v>
      </c>
      <c r="G115" t="s">
        <v>185</v>
      </c>
      <c r="H115">
        <v>5.1574487667935802</v>
      </c>
      <c r="I115">
        <v>6.988518950862824</v>
      </c>
      <c r="J115">
        <v>9.8368737964653086</v>
      </c>
      <c r="K115">
        <v>3.0715525659011229</v>
      </c>
      <c r="L115">
        <v>0.22529659867622329</v>
      </c>
      <c r="M115">
        <v>5.6100402625953922</v>
      </c>
      <c r="N115">
        <v>0</v>
      </c>
      <c r="O115">
        <v>0.32813327399736858</v>
      </c>
      <c r="P115">
        <v>0</v>
      </c>
      <c r="Q115">
        <v>0</v>
      </c>
      <c r="R115">
        <v>2.9204486899939388</v>
      </c>
      <c r="S115">
        <v>8.0778121464534305</v>
      </c>
      <c r="T115">
        <v>6.5953525744149131</v>
      </c>
      <c r="U115">
        <v>8.9510340184350827</v>
      </c>
      <c r="V115">
        <v>12.292691956984481</v>
      </c>
      <c r="W115" t="s">
        <v>285</v>
      </c>
      <c r="X115" t="s">
        <v>231</v>
      </c>
      <c r="Y115" t="s">
        <v>286</v>
      </c>
      <c r="Z115" t="s">
        <v>287</v>
      </c>
      <c r="AA115" t="s">
        <v>185</v>
      </c>
      <c r="AB115" t="s">
        <v>185</v>
      </c>
      <c r="AC115" t="s">
        <v>185</v>
      </c>
      <c r="AD115" t="s">
        <v>185</v>
      </c>
      <c r="AE115" t="s">
        <v>185</v>
      </c>
      <c r="AF115" t="s">
        <v>185</v>
      </c>
      <c r="AG115" t="s">
        <v>185</v>
      </c>
      <c r="AH115" t="s">
        <v>185</v>
      </c>
      <c r="AI115" t="s">
        <v>185</v>
      </c>
      <c r="AJ115" t="s">
        <v>185</v>
      </c>
      <c r="AK115" t="s">
        <v>185</v>
      </c>
      <c r="AL115" t="s">
        <v>185</v>
      </c>
      <c r="AM115" t="s">
        <v>185</v>
      </c>
      <c r="AN115" t="s">
        <v>185</v>
      </c>
      <c r="AO115">
        <v>2.1510463523560999</v>
      </c>
      <c r="AP115">
        <v>0</v>
      </c>
      <c r="AQ115">
        <v>9.1597962941938427</v>
      </c>
      <c r="AR115">
        <v>6.9123978466041356</v>
      </c>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row>
    <row r="116">
      <c r="A116" t="s">
        <v>442</v>
      </c>
      <c r="B116">
        <v>2011</v>
      </c>
      <c r="C116" t="s">
        <v>447</v>
      </c>
      <c r="D116">
        <v>64</v>
      </c>
      <c r="E116" t="s">
        <v>234</v>
      </c>
      <c r="F116" t="s">
        <v>241</v>
      </c>
      <c r="G116" t="s">
        <v>185</v>
      </c>
      <c r="H116">
        <v>4.2757280848643688</v>
      </c>
      <c r="I116">
        <v>4.2146102624921991</v>
      </c>
      <c r="J116">
        <v>2.670628531138886</v>
      </c>
      <c r="K116">
        <v>4.0749975569348713</v>
      </c>
      <c r="L116">
        <v>3.7606986377122911</v>
      </c>
      <c r="M116">
        <v>3.0365514687079531</v>
      </c>
      <c r="N116">
        <v>4.7350895112458939</v>
      </c>
      <c r="O116">
        <v>4.9633625091122457</v>
      </c>
      <c r="P116">
        <v>3.87203965311839</v>
      </c>
      <c r="Q116">
        <v>3.6876177633650631</v>
      </c>
      <c r="R116">
        <v>3.9872839948121159</v>
      </c>
      <c r="S116">
        <v>5.3636655004783407</v>
      </c>
      <c r="T116">
        <v>3.8384646573794452</v>
      </c>
      <c r="U116">
        <v>2.4619588679571289</v>
      </c>
      <c r="V116">
        <v>2.4343292065597848</v>
      </c>
      <c r="W116" t="s">
        <v>285</v>
      </c>
      <c r="X116" t="s">
        <v>231</v>
      </c>
      <c r="Y116" t="s">
        <v>286</v>
      </c>
      <c r="Z116" t="s">
        <v>287</v>
      </c>
      <c r="AA116" t="s">
        <v>185</v>
      </c>
      <c r="AB116" t="s">
        <v>185</v>
      </c>
      <c r="AC116" t="s">
        <v>185</v>
      </c>
      <c r="AD116" t="s">
        <v>185</v>
      </c>
      <c r="AE116" t="s">
        <v>185</v>
      </c>
      <c r="AF116" t="s">
        <v>185</v>
      </c>
      <c r="AG116" t="s">
        <v>185</v>
      </c>
      <c r="AH116" t="s">
        <v>185</v>
      </c>
      <c r="AI116" t="s">
        <v>185</v>
      </c>
      <c r="AJ116" t="s">
        <v>185</v>
      </c>
      <c r="AK116" t="s">
        <v>185</v>
      </c>
      <c r="AL116" t="s">
        <v>185</v>
      </c>
      <c r="AM116" t="s">
        <v>185</v>
      </c>
      <c r="AN116" t="s">
        <v>185</v>
      </c>
      <c r="AO116">
        <v>5.232783610668303</v>
      </c>
      <c r="AP116">
        <v>5.487504029929684</v>
      </c>
      <c r="AQ116">
        <v>2.7394048197543119</v>
      </c>
      <c r="AR116">
        <v>1.9608792426500019</v>
      </c>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row>
    <row r="117">
      <c r="A117" t="s">
        <v>442</v>
      </c>
      <c r="B117">
        <v>2011</v>
      </c>
      <c r="C117" t="s">
        <v>447</v>
      </c>
      <c r="D117">
        <v>65</v>
      </c>
      <c r="E117" t="s">
        <v>234</v>
      </c>
      <c r="F117" t="s">
        <v>242</v>
      </c>
      <c r="G117" t="s">
        <v>185</v>
      </c>
      <c r="H117">
        <v>2.4390519483143529</v>
      </c>
      <c r="I117">
        <v>2.5726915878240582</v>
      </c>
      <c r="J117">
        <v>2.2009075152177928</v>
      </c>
      <c r="K117">
        <v>0.70322522536106979</v>
      </c>
      <c r="L117">
        <v>0.29792101182422748</v>
      </c>
      <c r="M117">
        <v>0.41299993790932432</v>
      </c>
      <c r="N117">
        <v>0.13248170070124229</v>
      </c>
      <c r="O117">
        <v>0.13311260712639081</v>
      </c>
      <c r="P117">
        <v>0.28999593947013541</v>
      </c>
      <c r="Q117">
        <v>0.1857073693780967</v>
      </c>
      <c r="R117">
        <v>1.9148417828240989</v>
      </c>
      <c r="S117">
        <v>3.9101375783081931</v>
      </c>
      <c r="T117">
        <v>2.0149486851387159</v>
      </c>
      <c r="U117">
        <v>2.640975690787239</v>
      </c>
      <c r="V117">
        <v>2.6794670790610948</v>
      </c>
      <c r="W117" t="s">
        <v>285</v>
      </c>
      <c r="X117" t="s">
        <v>231</v>
      </c>
      <c r="Y117" t="s">
        <v>286</v>
      </c>
      <c r="Z117" t="s">
        <v>287</v>
      </c>
      <c r="AA117" t="s">
        <v>185</v>
      </c>
      <c r="AB117" t="s">
        <v>185</v>
      </c>
      <c r="AC117" t="s">
        <v>185</v>
      </c>
      <c r="AD117" t="s">
        <v>185</v>
      </c>
      <c r="AE117" t="s">
        <v>185</v>
      </c>
      <c r="AF117" t="s">
        <v>185</v>
      </c>
      <c r="AG117" t="s">
        <v>185</v>
      </c>
      <c r="AH117" t="s">
        <v>185</v>
      </c>
      <c r="AI117" t="s">
        <v>185</v>
      </c>
      <c r="AJ117" t="s">
        <v>185</v>
      </c>
      <c r="AK117" t="s">
        <v>185</v>
      </c>
      <c r="AL117" t="s">
        <v>185</v>
      </c>
      <c r="AM117" t="s">
        <v>185</v>
      </c>
      <c r="AN117" t="s">
        <v>185</v>
      </c>
      <c r="AO117">
        <v>6.3592751972746004</v>
      </c>
      <c r="AP117">
        <v>0.34078448593512373</v>
      </c>
      <c r="AQ117">
        <v>0.58715377601710217</v>
      </c>
      <c r="AR117">
        <v>0.25850005542616189</v>
      </c>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row>
    <row r="118">
      <c r="A118" t="s">
        <v>442</v>
      </c>
      <c r="B118">
        <v>2011</v>
      </c>
      <c r="C118" t="s">
        <v>447</v>
      </c>
      <c r="D118">
        <v>66</v>
      </c>
      <c r="E118" t="s">
        <v>234</v>
      </c>
      <c r="F118" t="s">
        <v>243</v>
      </c>
      <c r="G118" t="s">
        <v>185</v>
      </c>
      <c r="H118">
        <v>68.138604114845961</v>
      </c>
      <c r="I118">
        <v>55.953479237339003</v>
      </c>
      <c r="J118">
        <v>26.445216940390921</v>
      </c>
      <c r="K118">
        <v>3.50679946834709</v>
      </c>
      <c r="L118">
        <v>0.15811620666713169</v>
      </c>
      <c r="M118">
        <v>10.148776193495349</v>
      </c>
      <c r="N118">
        <v>0.65586920171944318</v>
      </c>
      <c r="O118">
        <v>0.21161988582912761</v>
      </c>
      <c r="P118">
        <v>0.030356885878941899</v>
      </c>
      <c r="Q118">
        <v>0</v>
      </c>
      <c r="R118">
        <v>70.651678885555754</v>
      </c>
      <c r="S118">
        <v>63.842462521230672</v>
      </c>
      <c r="T118">
        <v>59.890499164458262</v>
      </c>
      <c r="U118">
        <v>40.859652101686549</v>
      </c>
      <c r="V118">
        <v>19.300907736466868</v>
      </c>
      <c r="W118" t="s">
        <v>285</v>
      </c>
      <c r="X118" t="s">
        <v>231</v>
      </c>
      <c r="Y118" t="s">
        <v>286</v>
      </c>
      <c r="Z118" t="s">
        <v>287</v>
      </c>
      <c r="AA118" t="s">
        <v>185</v>
      </c>
      <c r="AB118" t="s">
        <v>185</v>
      </c>
      <c r="AC118" t="s">
        <v>185</v>
      </c>
      <c r="AD118" t="s">
        <v>185</v>
      </c>
      <c r="AE118" t="s">
        <v>185</v>
      </c>
      <c r="AF118" t="s">
        <v>185</v>
      </c>
      <c r="AG118" t="s">
        <v>185</v>
      </c>
      <c r="AH118" t="s">
        <v>185</v>
      </c>
      <c r="AI118" t="s">
        <v>185</v>
      </c>
      <c r="AJ118" t="s">
        <v>185</v>
      </c>
      <c r="AK118" t="s">
        <v>185</v>
      </c>
      <c r="AL118" t="s">
        <v>185</v>
      </c>
      <c r="AM118" t="s">
        <v>185</v>
      </c>
      <c r="AN118" t="s">
        <v>185</v>
      </c>
      <c r="AO118">
        <v>58.032251964561908</v>
      </c>
      <c r="AP118">
        <v>1.159336743969019</v>
      </c>
      <c r="AQ118">
        <v>36.080618173073219</v>
      </c>
      <c r="AR118">
        <v>30.43975596525182</v>
      </c>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row>
    <row r="119">
      <c r="A119" t="s">
        <v>442</v>
      </c>
      <c r="B119">
        <v>2011</v>
      </c>
      <c r="C119" t="s">
        <v>447</v>
      </c>
      <c r="D119">
        <v>67</v>
      </c>
      <c r="E119" t="s">
        <v>234</v>
      </c>
      <c r="F119" t="s">
        <v>244</v>
      </c>
      <c r="G119" t="s">
        <v>185</v>
      </c>
      <c r="H119">
        <v>0</v>
      </c>
      <c r="I119">
        <v>0.100603727698137</v>
      </c>
      <c r="J119">
        <v>0.095736406350051803</v>
      </c>
      <c r="K119">
        <v>0.31712811551817188</v>
      </c>
      <c r="L119">
        <v>0.076396394914021198</v>
      </c>
      <c r="M119">
        <v>0</v>
      </c>
      <c r="N119">
        <v>0.52992680280496918</v>
      </c>
      <c r="O119">
        <v>0.23960269282750349</v>
      </c>
      <c r="P119">
        <v>0.18454287057190441</v>
      </c>
      <c r="Q119">
        <v>0</v>
      </c>
      <c r="R119">
        <v>0</v>
      </c>
      <c r="S119">
        <v>0</v>
      </c>
      <c r="T119">
        <v>0.119668081171916</v>
      </c>
      <c r="U119">
        <v>0.051356788070584698</v>
      </c>
      <c r="V119">
        <v>0.1629888650722697</v>
      </c>
      <c r="W119" t="s">
        <v>285</v>
      </c>
      <c r="X119" t="s">
        <v>231</v>
      </c>
      <c r="Y119" t="s">
        <v>286</v>
      </c>
      <c r="Z119" t="s">
        <v>287</v>
      </c>
      <c r="AA119" t="s">
        <v>185</v>
      </c>
      <c r="AB119" t="s">
        <v>185</v>
      </c>
      <c r="AC119" t="s">
        <v>185</v>
      </c>
      <c r="AD119" t="s">
        <v>185</v>
      </c>
      <c r="AE119" t="s">
        <v>185</v>
      </c>
      <c r="AF119" t="s">
        <v>185</v>
      </c>
      <c r="AG119" t="s">
        <v>185</v>
      </c>
      <c r="AH119" t="s">
        <v>185</v>
      </c>
      <c r="AI119" t="s">
        <v>185</v>
      </c>
      <c r="AJ119" t="s">
        <v>185</v>
      </c>
      <c r="AK119" t="s">
        <v>185</v>
      </c>
      <c r="AL119" t="s">
        <v>185</v>
      </c>
      <c r="AM119" t="s">
        <v>185</v>
      </c>
      <c r="AN119" t="s">
        <v>185</v>
      </c>
      <c r="AO119">
        <v>0.098923037642282094</v>
      </c>
      <c r="AP119">
        <v>0.31457029470934489</v>
      </c>
      <c r="AQ119">
        <v>0.051234871305226103</v>
      </c>
      <c r="AR119">
        <v>0</v>
      </c>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row>
    <row r="120">
      <c r="A120" t="s">
        <v>442</v>
      </c>
      <c r="B120">
        <v>2011</v>
      </c>
      <c r="C120" t="s">
        <v>447</v>
      </c>
      <c r="D120">
        <v>68</v>
      </c>
      <c r="E120" t="s">
        <v>234</v>
      </c>
      <c r="F120" t="s">
        <v>245</v>
      </c>
      <c r="G120" t="s">
        <v>185</v>
      </c>
      <c r="H120">
        <v>0</v>
      </c>
      <c r="I120">
        <v>0.44181039145205059</v>
      </c>
      <c r="J120">
        <v>3.692824709295361</v>
      </c>
      <c r="K120">
        <v>22.617477016041718</v>
      </c>
      <c r="L120">
        <v>19.732322747098181</v>
      </c>
      <c r="M120">
        <v>13.7586795326627</v>
      </c>
      <c r="N120">
        <v>28.204579484692982</v>
      </c>
      <c r="O120">
        <v>26.91349154344887</v>
      </c>
      <c r="P120">
        <v>22.303324071975879</v>
      </c>
      <c r="Q120">
        <v>15.8912448939257</v>
      </c>
      <c r="R120">
        <v>0</v>
      </c>
      <c r="S120">
        <v>0</v>
      </c>
      <c r="T120">
        <v>0.33920034773663471</v>
      </c>
      <c r="U120">
        <v>1.2678201658079771</v>
      </c>
      <c r="V120">
        <v>2.3997371691023242</v>
      </c>
      <c r="W120" t="s">
        <v>285</v>
      </c>
      <c r="X120" t="s">
        <v>231</v>
      </c>
      <c r="Y120" t="s">
        <v>286</v>
      </c>
      <c r="Z120" t="s">
        <v>287</v>
      </c>
      <c r="AA120" t="s">
        <v>185</v>
      </c>
      <c r="AB120" t="s">
        <v>185</v>
      </c>
      <c r="AC120" t="s">
        <v>185</v>
      </c>
      <c r="AD120" t="s">
        <v>185</v>
      </c>
      <c r="AE120" t="s">
        <v>185</v>
      </c>
      <c r="AF120" t="s">
        <v>185</v>
      </c>
      <c r="AG120" t="s">
        <v>185</v>
      </c>
      <c r="AH120" t="s">
        <v>185</v>
      </c>
      <c r="AI120" t="s">
        <v>185</v>
      </c>
      <c r="AJ120" t="s">
        <v>185</v>
      </c>
      <c r="AK120" t="s">
        <v>185</v>
      </c>
      <c r="AL120" t="s">
        <v>185</v>
      </c>
      <c r="AM120" t="s">
        <v>185</v>
      </c>
      <c r="AN120" t="s">
        <v>185</v>
      </c>
      <c r="AO120">
        <v>0.89503298724410563</v>
      </c>
      <c r="AP120">
        <v>35.696676176770652</v>
      </c>
      <c r="AQ120">
        <v>0.50598253254968362</v>
      </c>
      <c r="AR120">
        <v>0</v>
      </c>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row>
    <row r="121">
      <c r="A121" t="s">
        <v>442</v>
      </c>
      <c r="B121">
        <v>2011</v>
      </c>
      <c r="C121" t="s">
        <v>447</v>
      </c>
      <c r="D121">
        <v>69</v>
      </c>
      <c r="E121" t="s">
        <v>234</v>
      </c>
      <c r="F121" t="s">
        <v>246</v>
      </c>
      <c r="G121" t="s">
        <v>185</v>
      </c>
      <c r="H121">
        <v>3.5203143197653199</v>
      </c>
      <c r="I121">
        <v>2.6697135482623771</v>
      </c>
      <c r="J121">
        <v>1.838962075348713</v>
      </c>
      <c r="K121">
        <v>0.1869376867855268</v>
      </c>
      <c r="L121">
        <v>0.065482624212018198</v>
      </c>
      <c r="M121">
        <v>0.79889736611855611</v>
      </c>
      <c r="N121">
        <v>0.33127232676793028</v>
      </c>
      <c r="O121">
        <v>0.079867564275834496</v>
      </c>
      <c r="P121">
        <v>0.1581796033473466</v>
      </c>
      <c r="Q121">
        <v>0</v>
      </c>
      <c r="R121">
        <v>4.8569559630361452</v>
      </c>
      <c r="S121">
        <v>1.5605445270243981</v>
      </c>
      <c r="T121">
        <v>3.2330698424942619</v>
      </c>
      <c r="U121">
        <v>2.8566974760389661</v>
      </c>
      <c r="V121">
        <v>0.62375717584689849</v>
      </c>
      <c r="W121" t="s">
        <v>285</v>
      </c>
      <c r="X121" t="s">
        <v>231</v>
      </c>
      <c r="Y121" t="s">
        <v>286</v>
      </c>
      <c r="Z121" t="s">
        <v>287</v>
      </c>
      <c r="AA121" t="s">
        <v>185</v>
      </c>
      <c r="AB121" t="s">
        <v>185</v>
      </c>
      <c r="AC121" t="s">
        <v>185</v>
      </c>
      <c r="AD121" t="s">
        <v>185</v>
      </c>
      <c r="AE121" t="s">
        <v>185</v>
      </c>
      <c r="AF121" t="s">
        <v>185</v>
      </c>
      <c r="AG121" t="s">
        <v>185</v>
      </c>
      <c r="AH121" t="s">
        <v>185</v>
      </c>
      <c r="AI121" t="s">
        <v>185</v>
      </c>
      <c r="AJ121" t="s">
        <v>185</v>
      </c>
      <c r="AK121" t="s">
        <v>185</v>
      </c>
      <c r="AL121" t="s">
        <v>185</v>
      </c>
      <c r="AM121" t="s">
        <v>185</v>
      </c>
      <c r="AN121" t="s">
        <v>185</v>
      </c>
      <c r="AO121">
        <v>4.5780422999978443</v>
      </c>
      <c r="AP121">
        <v>0.1572851473546725</v>
      </c>
      <c r="AQ121">
        <v>0.16142524870386629</v>
      </c>
      <c r="AR121">
        <v>3.624280943123066</v>
      </c>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row>
    <row r="122">
      <c r="A122" t="s">
        <v>442</v>
      </c>
      <c r="B122">
        <v>2011</v>
      </c>
      <c r="C122" t="s">
        <v>447</v>
      </c>
      <c r="D122">
        <v>70</v>
      </c>
      <c r="E122" t="s">
        <v>234</v>
      </c>
      <c r="F122" t="s">
        <v>247</v>
      </c>
      <c r="G122" t="s">
        <v>185</v>
      </c>
      <c r="H122">
        <v>0</v>
      </c>
      <c r="I122">
        <v>0.0213777232323288</v>
      </c>
      <c r="J122">
        <v>0</v>
      </c>
      <c r="K122">
        <v>0.13122542711096771</v>
      </c>
      <c r="L122">
        <v>0.9101687337133848</v>
      </c>
      <c r="M122">
        <v>0</v>
      </c>
      <c r="N122">
        <v>0.2119707211219877</v>
      </c>
      <c r="O122">
        <v>0.10649008570111269</v>
      </c>
      <c r="P122">
        <v>0.1581796033473466</v>
      </c>
      <c r="Q122">
        <v>2.053296304390511</v>
      </c>
      <c r="R122">
        <v>0</v>
      </c>
      <c r="S122">
        <v>0.036323957613969698</v>
      </c>
      <c r="T122">
        <v>0</v>
      </c>
      <c r="U122">
        <v>0</v>
      </c>
      <c r="V122">
        <v>0</v>
      </c>
      <c r="W122" t="s">
        <v>285</v>
      </c>
      <c r="X122" t="s">
        <v>231</v>
      </c>
      <c r="Y122" t="s">
        <v>286</v>
      </c>
      <c r="Z122" t="s">
        <v>287</v>
      </c>
      <c r="AA122" t="s">
        <v>185</v>
      </c>
      <c r="AB122" t="s">
        <v>185</v>
      </c>
      <c r="AC122" t="s">
        <v>185</v>
      </c>
      <c r="AD122" t="s">
        <v>185</v>
      </c>
      <c r="AE122" t="s">
        <v>185</v>
      </c>
      <c r="AF122" t="s">
        <v>185</v>
      </c>
      <c r="AG122" t="s">
        <v>185</v>
      </c>
      <c r="AH122" t="s">
        <v>185</v>
      </c>
      <c r="AI122" t="s">
        <v>185</v>
      </c>
      <c r="AJ122" t="s">
        <v>185</v>
      </c>
      <c r="AK122" t="s">
        <v>185</v>
      </c>
      <c r="AL122" t="s">
        <v>185</v>
      </c>
      <c r="AM122" t="s">
        <v>185</v>
      </c>
      <c r="AN122" t="s">
        <v>185</v>
      </c>
      <c r="AO122">
        <v>0</v>
      </c>
      <c r="AP122">
        <v>0.82137799174106763</v>
      </c>
      <c r="AQ122">
        <v>0.011431951921566199</v>
      </c>
      <c r="AR122">
        <v>0.017666841178681201</v>
      </c>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row>
    <row r="123">
      <c r="A123" t="s">
        <v>442</v>
      </c>
      <c r="B123">
        <v>2011</v>
      </c>
      <c r="C123" t="s">
        <v>447</v>
      </c>
      <c r="D123">
        <v>71</v>
      </c>
      <c r="E123" t="s">
        <v>234</v>
      </c>
      <c r="F123" t="s">
        <v>46</v>
      </c>
      <c r="G123" t="s">
        <v>185</v>
      </c>
      <c r="H123">
        <v>0</v>
      </c>
      <c r="I123">
        <v>0.13552355027729959</v>
      </c>
      <c r="J123">
        <v>0.0781126545398481</v>
      </c>
      <c r="K123">
        <v>0.55857854148604347</v>
      </c>
      <c r="L123">
        <v>0.33320479028803729</v>
      </c>
      <c r="M123">
        <v>0.27137628251084528</v>
      </c>
      <c r="N123">
        <v>0.79489020420745393</v>
      </c>
      <c r="O123">
        <v>0.72516564078097212</v>
      </c>
      <c r="P123">
        <v>0.29769062449109862</v>
      </c>
      <c r="Q123">
        <v>0.2652962419687096</v>
      </c>
      <c r="R123">
        <v>0</v>
      </c>
      <c r="S123">
        <v>0</v>
      </c>
      <c r="T123">
        <v>0.23029313108487839</v>
      </c>
      <c r="U123">
        <v>0</v>
      </c>
      <c r="V123">
        <v>0</v>
      </c>
      <c r="W123" t="s">
        <v>285</v>
      </c>
      <c r="X123" t="s">
        <v>231</v>
      </c>
      <c r="Y123" t="s">
        <v>286</v>
      </c>
      <c r="Z123" t="s">
        <v>287</v>
      </c>
      <c r="AA123" t="s">
        <v>185</v>
      </c>
      <c r="AB123" t="s">
        <v>185</v>
      </c>
      <c r="AC123" t="s">
        <v>185</v>
      </c>
      <c r="AD123" t="s">
        <v>185</v>
      </c>
      <c r="AE123" t="s">
        <v>185</v>
      </c>
      <c r="AF123" t="s">
        <v>185</v>
      </c>
      <c r="AG123" t="s">
        <v>185</v>
      </c>
      <c r="AH123" t="s">
        <v>185</v>
      </c>
      <c r="AI123" t="s">
        <v>185</v>
      </c>
      <c r="AJ123" t="s">
        <v>185</v>
      </c>
      <c r="AK123" t="s">
        <v>185</v>
      </c>
      <c r="AL123" t="s">
        <v>185</v>
      </c>
      <c r="AM123" t="s">
        <v>185</v>
      </c>
      <c r="AN123" t="s">
        <v>185</v>
      </c>
      <c r="AO123">
        <v>0.055002999007186998</v>
      </c>
      <c r="AP123">
        <v>0.51554576077364866</v>
      </c>
      <c r="AQ123">
        <v>0</v>
      </c>
      <c r="AR123">
        <v>0.46886322862797258</v>
      </c>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row>
    <row r="124">
      <c r="A124" t="s">
        <v>442</v>
      </c>
      <c r="B124">
        <v>2011</v>
      </c>
      <c r="C124" t="s">
        <v>447</v>
      </c>
      <c r="D124">
        <v>122</v>
      </c>
      <c r="E124" t="s">
        <v>18</v>
      </c>
      <c r="F124" t="s">
        <v>14</v>
      </c>
      <c r="G124" t="s">
        <v>462</v>
      </c>
      <c r="H124">
        <v>6.3606614480199832</v>
      </c>
      <c r="I124">
        <v>15.49975158434423</v>
      </c>
      <c r="J124">
        <v>36.670814662348747</v>
      </c>
      <c r="K124">
        <v>83.076814667181296</v>
      </c>
      <c r="L124">
        <v>97.529053126165564</v>
      </c>
      <c r="M124">
        <v>63.865720995842587</v>
      </c>
      <c r="N124">
        <v>87.966257426654167</v>
      </c>
      <c r="O124">
        <v>95.3812557395825</v>
      </c>
      <c r="P124">
        <v>97.718984939891556</v>
      </c>
      <c r="Q124">
        <v>99.167004496309914</v>
      </c>
      <c r="R124">
        <v>6.5971412987522449</v>
      </c>
      <c r="S124">
        <v>8.3270522303491763</v>
      </c>
      <c r="T124">
        <v>13.74683716201257</v>
      </c>
      <c r="U124">
        <v>19.576253805657821</v>
      </c>
      <c r="V124">
        <v>47.206336863403934</v>
      </c>
      <c r="W124" t="s">
        <v>285</v>
      </c>
      <c r="X124" t="s">
        <v>231</v>
      </c>
      <c r="Y124" t="s">
        <v>286</v>
      </c>
      <c r="Z124" t="s">
        <v>287</v>
      </c>
      <c r="AA124" t="s">
        <v>185</v>
      </c>
      <c r="AB124" t="s">
        <v>185</v>
      </c>
      <c r="AC124" t="s">
        <v>185</v>
      </c>
      <c r="AD124" t="s">
        <v>185</v>
      </c>
      <c r="AE124" t="s">
        <v>185</v>
      </c>
      <c r="AF124" t="s">
        <v>185</v>
      </c>
      <c r="AG124" t="s">
        <v>185</v>
      </c>
      <c r="AH124" t="s">
        <v>185</v>
      </c>
      <c r="AI124" t="s">
        <v>185</v>
      </c>
      <c r="AJ124" t="s">
        <v>185</v>
      </c>
      <c r="AK124" t="s">
        <v>185</v>
      </c>
      <c r="AL124" t="s">
        <v>185</v>
      </c>
      <c r="AM124" t="s">
        <v>185</v>
      </c>
      <c r="AN124" t="s">
        <v>185</v>
      </c>
      <c r="AO124">
        <v>27.04918166521842</v>
      </c>
      <c r="AP124">
        <v>93.449277927262671</v>
      </c>
      <c r="AQ124">
        <v>37.682922079854457</v>
      </c>
      <c r="AR124">
        <v>28.199924254921449</v>
      </c>
      <c r="AS124"/>
      <c r="AT124"/>
      <c r="AU124"/>
      <c r="AV124"/>
      <c r="AW124"/>
      <c r="AX124"/>
      <c r="AY124"/>
      <c r="AZ124"/>
      <c r="BA124"/>
      <c r="BB124"/>
      <c r="BC124"/>
      <c r="BD124"/>
      <c r="BE124"/>
      <c r="BF124"/>
      <c r="BG124">
        <v>515.63380799999948</v>
      </c>
      <c r="BH124">
        <v>1256.673601000002</v>
      </c>
      <c r="BI124">
        <v>2975.417420999996</v>
      </c>
      <c r="BJ124">
        <v>6725.5402230000846</v>
      </c>
      <c r="BK124">
        <v>7911.2165000000741</v>
      </c>
      <c r="BL124">
        <v>2133.1885460000021</v>
      </c>
      <c r="BM124">
        <v>2939.0996539999942</v>
      </c>
      <c r="BN124">
        <v>3171.7426159999982</v>
      </c>
      <c r="BO124">
        <v>3281.4349709999929</v>
      </c>
      <c r="BP124">
        <v>3309.178420999996</v>
      </c>
      <c r="BQ124">
        <v>314.04270300000007</v>
      </c>
      <c r="BR124">
        <v>397.33546699999999</v>
      </c>
      <c r="BS124">
        <v>655.89501200000052</v>
      </c>
      <c r="BT124">
        <v>932.74904800000093</v>
      </c>
      <c r="BU124">
        <v>2249.8151150000031</v>
      </c>
      <c r="BV124">
        <v>2230.3268570000009</v>
      </c>
      <c r="BW124">
        <v>9467.7074180000691</v>
      </c>
      <c r="BX124">
        <v>5713.2520919999833</v>
      </c>
      <c r="BY124">
        <v>1973.195186000002</v>
      </c>
      <c r="BZ124"/>
      <c r="CA124"/>
      <c r="CB124"/>
      <c r="CC124"/>
      <c r="CD124"/>
      <c r="CE124"/>
      <c r="CF124"/>
      <c r="CG124"/>
      <c r="CH124"/>
      <c r="CI124"/>
      <c r="CJ124"/>
      <c r="CK124"/>
      <c r="CL124"/>
      <c r="CM124"/>
    </row>
    <row r="125">
      <c r="A125" t="s">
        <v>442</v>
      </c>
      <c r="B125">
        <v>2011</v>
      </c>
      <c r="C125" t="s">
        <v>447</v>
      </c>
      <c r="D125">
        <v>123</v>
      </c>
      <c r="E125" t="s">
        <v>18</v>
      </c>
      <c r="F125" t="s">
        <v>51</v>
      </c>
      <c r="G125" t="s">
        <v>185</v>
      </c>
      <c r="H125">
        <v>93.63933855197989</v>
      </c>
      <c r="I125">
        <v>84.500248415655818</v>
      </c>
      <c r="J125">
        <v>63.329185337651161</v>
      </c>
      <c r="K125">
        <v>16.923185332818349</v>
      </c>
      <c r="L125">
        <v>2.4709468738343809</v>
      </c>
      <c r="M125">
        <v>36.134279004157541</v>
      </c>
      <c r="N125">
        <v>12.03374257334589</v>
      </c>
      <c r="O125">
        <v>4.6187442604175111</v>
      </c>
      <c r="P125">
        <v>2.2810150601084618</v>
      </c>
      <c r="Q125">
        <v>0.83299550369009079</v>
      </c>
      <c r="R125">
        <v>93.402858701247851</v>
      </c>
      <c r="S125">
        <v>91.67294776965079</v>
      </c>
      <c r="T125">
        <v>86.253162837987333</v>
      </c>
      <c r="U125">
        <v>80.423746194342272</v>
      </c>
      <c r="V125">
        <v>52.793663136596066</v>
      </c>
      <c r="W125" t="s">
        <v>285</v>
      </c>
      <c r="X125" t="s">
        <v>231</v>
      </c>
      <c r="Y125" t="s">
        <v>286</v>
      </c>
      <c r="Z125" t="s">
        <v>287</v>
      </c>
      <c r="AA125" t="s">
        <v>185</v>
      </c>
      <c r="AB125" t="s">
        <v>185</v>
      </c>
      <c r="AC125" t="s">
        <v>185</v>
      </c>
      <c r="AD125" t="s">
        <v>185</v>
      </c>
      <c r="AE125" t="s">
        <v>185</v>
      </c>
      <c r="AF125" t="s">
        <v>185</v>
      </c>
      <c r="AG125" t="s">
        <v>185</v>
      </c>
      <c r="AH125" t="s">
        <v>185</v>
      </c>
      <c r="AI125" t="s">
        <v>185</v>
      </c>
      <c r="AJ125" t="s">
        <v>185</v>
      </c>
      <c r="AK125" t="s">
        <v>185</v>
      </c>
      <c r="AL125" t="s">
        <v>185</v>
      </c>
      <c r="AM125" t="s">
        <v>185</v>
      </c>
      <c r="AN125" t="s">
        <v>185</v>
      </c>
      <c r="AO125">
        <v>72.950818334781815</v>
      </c>
      <c r="AP125">
        <v>6.5507220727375151</v>
      </c>
      <c r="AQ125">
        <v>62.317077920145948</v>
      </c>
      <c r="AR125">
        <v>71.800075745078288</v>
      </c>
      <c r="AS125"/>
      <c r="AT125"/>
      <c r="AU125"/>
      <c r="AV125"/>
      <c r="AW125"/>
      <c r="AX125"/>
      <c r="AY125"/>
      <c r="AZ125"/>
      <c r="BA125"/>
      <c r="BB125"/>
      <c r="BC125"/>
      <c r="BD125"/>
      <c r="BE125"/>
      <c r="BF125"/>
      <c r="BG125">
        <v>7590.9729060000209</v>
      </c>
      <c r="BH125">
        <v>6851.027959</v>
      </c>
      <c r="BI125">
        <v>5138.4394660000144</v>
      </c>
      <c r="BJ125">
        <v>1370.028016999999</v>
      </c>
      <c r="BK125">
        <v>200.43458899999999</v>
      </c>
      <c r="BL125">
        <v>1206.9264839999989</v>
      </c>
      <c r="BM125">
        <v>402.06744800000013</v>
      </c>
      <c r="BN125">
        <v>153.58854199999999</v>
      </c>
      <c r="BO125">
        <v>76.597219999999993</v>
      </c>
      <c r="BP125">
        <v>27.796854</v>
      </c>
      <c r="BQ125">
        <v>4446.2419230000078</v>
      </c>
      <c r="BR125">
        <v>4374.2866629999999</v>
      </c>
      <c r="BS125">
        <v>4115.3480329999966</v>
      </c>
      <c r="BT125">
        <v>3831.9472890000011</v>
      </c>
      <c r="BU125">
        <v>2516.1024809999981</v>
      </c>
      <c r="BV125">
        <v>6015.1235400000114</v>
      </c>
      <c r="BW125">
        <v>663.67896399999995</v>
      </c>
      <c r="BX125">
        <v>9448.130774999996</v>
      </c>
      <c r="BY125">
        <v>5023.9696580000127</v>
      </c>
      <c r="BZ125"/>
      <c r="CA125"/>
      <c r="CB125"/>
      <c r="CC125"/>
      <c r="CD125"/>
      <c r="CE125"/>
      <c r="CF125"/>
      <c r="CG125"/>
      <c r="CH125"/>
      <c r="CI125"/>
      <c r="CJ125"/>
      <c r="CK125"/>
      <c r="CL125"/>
      <c r="CM125"/>
    </row>
    <row r="126">
      <c r="A126" t="s">
        <v>442</v>
      </c>
      <c r="B126">
        <v>2011</v>
      </c>
      <c r="C126" t="s">
        <v>447</v>
      </c>
      <c r="D126">
        <v>124</v>
      </c>
      <c r="E126" t="s">
        <v>50</v>
      </c>
      <c r="F126" t="s">
        <v>15</v>
      </c>
      <c r="G126" t="s">
        <v>463</v>
      </c>
      <c r="H126">
        <v>4.6135028791370862</v>
      </c>
      <c r="I126">
        <v>10.17974950136257</v>
      </c>
      <c r="J126">
        <v>21.71564031591646</v>
      </c>
      <c r="K126">
        <v>54.850952454100977</v>
      </c>
      <c r="L126">
        <v>85.630429266214108</v>
      </c>
      <c r="M126">
        <v>33.118821965281299</v>
      </c>
      <c r="N126">
        <v>50.669058842958577</v>
      </c>
      <c r="O126">
        <v>59.330538510061857</v>
      </c>
      <c r="P126">
        <v>72.938476117880114</v>
      </c>
      <c r="Q126">
        <v>92.525993914042772</v>
      </c>
      <c r="R126">
        <v>5.1514373580949986</v>
      </c>
      <c r="S126">
        <v>6.4187190408153878</v>
      </c>
      <c r="T126">
        <v>11.4194153118492</v>
      </c>
      <c r="U126">
        <v>15.436777602940539</v>
      </c>
      <c r="V126">
        <v>37.508262959548603</v>
      </c>
      <c r="W126" t="s">
        <v>285</v>
      </c>
      <c r="X126" t="s">
        <v>231</v>
      </c>
      <c r="Y126" t="s">
        <v>286</v>
      </c>
      <c r="Z126" t="s">
        <v>287</v>
      </c>
      <c r="AA126" t="s">
        <v>185</v>
      </c>
      <c r="AB126" t="s">
        <v>185</v>
      </c>
      <c r="AC126" t="s">
        <v>185</v>
      </c>
      <c r="AD126" t="s">
        <v>185</v>
      </c>
      <c r="AE126" t="s">
        <v>185</v>
      </c>
      <c r="AF126" t="s">
        <v>185</v>
      </c>
      <c r="AG126" t="s">
        <v>185</v>
      </c>
      <c r="AH126" t="s">
        <v>185</v>
      </c>
      <c r="AI126" t="s">
        <v>185</v>
      </c>
      <c r="AJ126" t="s">
        <v>185</v>
      </c>
      <c r="AK126" t="s">
        <v>185</v>
      </c>
      <c r="AL126" t="s">
        <v>185</v>
      </c>
      <c r="AM126" t="s">
        <v>185</v>
      </c>
      <c r="AN126" t="s">
        <v>185</v>
      </c>
      <c r="AO126">
        <v>20.921776909996741</v>
      </c>
      <c r="AP126">
        <v>57.415703288580247</v>
      </c>
      <c r="AQ126">
        <v>24.96534149258806</v>
      </c>
      <c r="AR126">
        <v>15.00091296146242</v>
      </c>
      <c r="AS126"/>
      <c r="AT126"/>
      <c r="AU126"/>
      <c r="AV126"/>
      <c r="AW126"/>
      <c r="AX126"/>
      <c r="AY126"/>
      <c r="AZ126"/>
      <c r="BA126"/>
      <c r="BB126"/>
      <c r="BC126"/>
      <c r="BD126"/>
      <c r="BE126"/>
      <c r="BF126"/>
      <c r="BG126">
        <v>0</v>
      </c>
      <c r="BH126">
        <v>33.865496</v>
      </c>
      <c r="BI126">
        <v>159.23812599999999</v>
      </c>
      <c r="BJ126">
        <v>614.90364100000022</v>
      </c>
      <c r="BK126">
        <v>2542.5600549999981</v>
      </c>
      <c r="BL126">
        <v>189.95936599999999</v>
      </c>
      <c r="BM126">
        <v>304.39131099999997</v>
      </c>
      <c r="BN126">
        <v>362.49992900000001</v>
      </c>
      <c r="BO126">
        <v>706.38151699999992</v>
      </c>
      <c r="BP126">
        <v>1667.7481400000011</v>
      </c>
      <c r="BQ126">
        <v>0</v>
      </c>
      <c r="BR126">
        <v>7.5444899999999997</v>
      </c>
      <c r="BS126">
        <v>1.6313299999999999</v>
      </c>
      <c r="BT126">
        <v>40.156163999999997</v>
      </c>
      <c r="BU126">
        <v>70.255070999999987</v>
      </c>
      <c r="BV126">
        <v>294.69467300000002</v>
      </c>
      <c r="BW126">
        <v>1952.0137259999999</v>
      </c>
      <c r="BX126">
        <v>806.7808829999999</v>
      </c>
      <c r="BY126">
        <v>297.07803599999983</v>
      </c>
      <c r="BZ126"/>
      <c r="CA126"/>
      <c r="CB126"/>
      <c r="CC126"/>
      <c r="CD126"/>
      <c r="CE126"/>
      <c r="CF126"/>
      <c r="CG126"/>
      <c r="CH126"/>
      <c r="CI126"/>
      <c r="CJ126"/>
      <c r="CK126"/>
      <c r="CL126"/>
      <c r="CM126"/>
    </row>
    <row r="127">
      <c r="A127" t="s">
        <v>442</v>
      </c>
      <c r="B127">
        <v>2011</v>
      </c>
      <c r="C127" t="s">
        <v>447</v>
      </c>
      <c r="D127">
        <v>125</v>
      </c>
      <c r="E127" t="s">
        <v>50</v>
      </c>
      <c r="F127" t="s">
        <v>16</v>
      </c>
      <c r="G127" t="s">
        <v>464</v>
      </c>
      <c r="H127">
        <v>1.747158568882901</v>
      </c>
      <c r="I127">
        <v>5.3200020829816301</v>
      </c>
      <c r="J127">
        <v>14.955174346432241</v>
      </c>
      <c r="K127">
        <v>28.225862213080472</v>
      </c>
      <c r="L127">
        <v>11.898623859951391</v>
      </c>
      <c r="M127">
        <v>30.746899030561138</v>
      </c>
      <c r="N127">
        <v>37.297198583695632</v>
      </c>
      <c r="O127">
        <v>36.050717229520657</v>
      </c>
      <c r="P127">
        <v>24.78050882201147</v>
      </c>
      <c r="Q127">
        <v>6.6410105822670618</v>
      </c>
      <c r="R127">
        <v>1.4457039406572469</v>
      </c>
      <c r="S127">
        <v>1.9083331895337969</v>
      </c>
      <c r="T127">
        <v>2.3274218501633772</v>
      </c>
      <c r="U127">
        <v>4.1394762027172689</v>
      </c>
      <c r="V127">
        <v>9.6980739038553168</v>
      </c>
      <c r="W127" t="s">
        <v>285</v>
      </c>
      <c r="X127" t="s">
        <v>231</v>
      </c>
      <c r="Y127" t="s">
        <v>286</v>
      </c>
      <c r="Z127" t="s">
        <v>287</v>
      </c>
      <c r="AA127" t="s">
        <v>185</v>
      </c>
      <c r="AB127" t="s">
        <v>185</v>
      </c>
      <c r="AC127" t="s">
        <v>185</v>
      </c>
      <c r="AD127" t="s">
        <v>185</v>
      </c>
      <c r="AE127" t="s">
        <v>185</v>
      </c>
      <c r="AF127" t="s">
        <v>185</v>
      </c>
      <c r="AG127" t="s">
        <v>185</v>
      </c>
      <c r="AH127" t="s">
        <v>185</v>
      </c>
      <c r="AI127" t="s">
        <v>185</v>
      </c>
      <c r="AJ127" t="s">
        <v>185</v>
      </c>
      <c r="AK127" t="s">
        <v>185</v>
      </c>
      <c r="AL127" t="s">
        <v>185</v>
      </c>
      <c r="AM127" t="s">
        <v>185</v>
      </c>
      <c r="AN127" t="s">
        <v>185</v>
      </c>
      <c r="AO127">
        <v>6.1274047552216651</v>
      </c>
      <c r="AP127">
        <v>36.033574638682254</v>
      </c>
      <c r="AQ127">
        <v>12.71758058726642</v>
      </c>
      <c r="AR127">
        <v>13.19901129345905</v>
      </c>
      <c r="AS127"/>
      <c r="AT127"/>
      <c r="AU127"/>
      <c r="AV127"/>
      <c r="AW127"/>
      <c r="AX127"/>
      <c r="AY127"/>
      <c r="AZ127"/>
      <c r="BA127"/>
      <c r="BB127"/>
      <c r="BC127"/>
      <c r="BD127"/>
      <c r="BE127"/>
      <c r="BF127"/>
      <c r="BG127">
        <v>34.480708</v>
      </c>
      <c r="BH127">
        <v>273.7945049999999</v>
      </c>
      <c r="BI127">
        <v>551.44019500000002</v>
      </c>
      <c r="BJ127">
        <v>1669.148917999999</v>
      </c>
      <c r="BK127">
        <v>2252.6842169999991</v>
      </c>
      <c r="BL127">
        <v>442.16021800000021</v>
      </c>
      <c r="BM127">
        <v>727.90867800000092</v>
      </c>
      <c r="BN127">
        <v>897.26905200000044</v>
      </c>
      <c r="BO127">
        <v>1116.9095990000001</v>
      </c>
      <c r="BP127">
        <v>780.67235699999981</v>
      </c>
      <c r="BQ127">
        <v>4.660749</v>
      </c>
      <c r="BR127">
        <v>73.574146999999996</v>
      </c>
      <c r="BS127">
        <v>122.419445</v>
      </c>
      <c r="BT127">
        <v>137.267515</v>
      </c>
      <c r="BU127">
        <v>478.70678300000031</v>
      </c>
      <c r="BV127">
        <v>240.93855199999979</v>
      </c>
      <c r="BW127">
        <v>2727.188346999998</v>
      </c>
      <c r="BX127">
        <v>1192.156467</v>
      </c>
      <c r="BY127">
        <v>621.26517699999908</v>
      </c>
      <c r="BZ127"/>
      <c r="CA127"/>
      <c r="CB127"/>
      <c r="CC127"/>
      <c r="CD127"/>
      <c r="CE127"/>
      <c r="CF127"/>
      <c r="CG127"/>
      <c r="CH127"/>
      <c r="CI127"/>
      <c r="CJ127"/>
      <c r="CK127"/>
      <c r="CL127"/>
      <c r="CM127"/>
    </row>
    <row r="128">
      <c r="A128" t="s">
        <v>442</v>
      </c>
      <c r="B128">
        <v>2011</v>
      </c>
      <c r="C128" t="s">
        <v>447</v>
      </c>
      <c r="D128">
        <v>126</v>
      </c>
      <c r="E128" t="s">
        <v>50</v>
      </c>
      <c r="F128" t="s">
        <v>22</v>
      </c>
      <c r="G128" t="s">
        <v>465</v>
      </c>
      <c r="H128">
        <v>12.916765373502869</v>
      </c>
      <c r="I128">
        <v>23.710048042271499</v>
      </c>
      <c r="J128">
        <v>26.760567745271601</v>
      </c>
      <c r="K128">
        <v>12.87810455168248</v>
      </c>
      <c r="L128">
        <v>2.1718044707187398</v>
      </c>
      <c r="M128">
        <v>20.57715772740919</v>
      </c>
      <c r="N128">
        <v>11.13098102089471</v>
      </c>
      <c r="O128">
        <v>4.0202438087520989</v>
      </c>
      <c r="P128">
        <v>2.281015060108416</v>
      </c>
      <c r="Q128">
        <v>0.83299550369017084</v>
      </c>
      <c r="R128">
        <v>10.905362174450721</v>
      </c>
      <c r="S128">
        <v>16.608245192290621</v>
      </c>
      <c r="T128">
        <v>24.037483695195089</v>
      </c>
      <c r="U128">
        <v>29.84815103443594</v>
      </c>
      <c r="V128">
        <v>24.791343412896001</v>
      </c>
      <c r="W128" t="s">
        <v>285</v>
      </c>
      <c r="X128" t="s">
        <v>231</v>
      </c>
      <c r="Y128" t="s">
        <v>286</v>
      </c>
      <c r="Z128" t="s">
        <v>287</v>
      </c>
      <c r="AA128" t="s">
        <v>185</v>
      </c>
      <c r="AB128" t="s">
        <v>185</v>
      </c>
      <c r="AC128" t="s">
        <v>185</v>
      </c>
      <c r="AD128" t="s">
        <v>185</v>
      </c>
      <c r="AE128" t="s">
        <v>185</v>
      </c>
      <c r="AF128" t="s">
        <v>185</v>
      </c>
      <c r="AG128" t="s">
        <v>185</v>
      </c>
      <c r="AH128" t="s">
        <v>185</v>
      </c>
      <c r="AI128" t="s">
        <v>185</v>
      </c>
      <c r="AJ128" t="s">
        <v>185</v>
      </c>
      <c r="AK128" t="s">
        <v>185</v>
      </c>
      <c r="AL128" t="s">
        <v>185</v>
      </c>
      <c r="AM128" t="s">
        <v>185</v>
      </c>
      <c r="AN128" t="s">
        <v>185</v>
      </c>
      <c r="AO128">
        <v>15.23899438479617</v>
      </c>
      <c r="AP128">
        <v>5.7834109065370276</v>
      </c>
      <c r="AQ128">
        <v>22.896903563829369</v>
      </c>
      <c r="AR128">
        <v>14.94233446417326</v>
      </c>
      <c r="AS128"/>
      <c r="AT128"/>
      <c r="AU128"/>
      <c r="AV128"/>
      <c r="AW128"/>
      <c r="AX128"/>
      <c r="AY128"/>
      <c r="AZ128"/>
      <c r="BA128"/>
      <c r="BB128"/>
      <c r="BC128"/>
      <c r="BD128"/>
      <c r="BE128"/>
      <c r="BF128"/>
      <c r="BG128">
        <v>310.19416699999988</v>
      </c>
      <c r="BH128">
        <v>581.75983900000062</v>
      </c>
      <c r="BI128">
        <v>549.42521099999999</v>
      </c>
      <c r="BJ128">
        <v>542.91634899999985</v>
      </c>
      <c r="BK128">
        <v>316.47276000000011</v>
      </c>
      <c r="BL128">
        <v>350.31943100000001</v>
      </c>
      <c r="BM128">
        <v>254.5706110000001</v>
      </c>
      <c r="BN128">
        <v>269.66996199999988</v>
      </c>
      <c r="BO128">
        <v>109.90766600000001</v>
      </c>
      <c r="BP128">
        <v>53.234669999999987</v>
      </c>
      <c r="BQ128">
        <v>169.78386599999999</v>
      </c>
      <c r="BR128">
        <v>242.14904100000001</v>
      </c>
      <c r="BS128">
        <v>345.54153700000001</v>
      </c>
      <c r="BT128">
        <v>261.44912800000009</v>
      </c>
      <c r="BU128">
        <v>244.14241399999989</v>
      </c>
      <c r="BV128">
        <v>683.64042999999992</v>
      </c>
      <c r="BW128">
        <v>400.48651500000011</v>
      </c>
      <c r="BX128">
        <v>801.50990900000102</v>
      </c>
      <c r="BY128">
        <v>415.13147199999992</v>
      </c>
      <c r="BZ128"/>
      <c r="CA128"/>
      <c r="CB128"/>
      <c r="CC128"/>
      <c r="CD128"/>
      <c r="CE128"/>
      <c r="CF128"/>
      <c r="CG128"/>
      <c r="CH128"/>
      <c r="CI128"/>
      <c r="CJ128"/>
      <c r="CK128"/>
      <c r="CL128"/>
      <c r="CM128"/>
    </row>
    <row r="129">
      <c r="A129" t="s">
        <v>442</v>
      </c>
      <c r="B129">
        <v>2011</v>
      </c>
      <c r="C129" t="s">
        <v>447</v>
      </c>
      <c r="D129">
        <v>127</v>
      </c>
      <c r="E129" t="s">
        <v>50</v>
      </c>
      <c r="F129" t="s">
        <v>19</v>
      </c>
      <c r="G129" t="s">
        <v>466</v>
      </c>
      <c r="H129">
        <v>80.722573178477148</v>
      </c>
      <c r="I129">
        <v>60.790200373384309</v>
      </c>
      <c r="J129">
        <v>36.568617592379702</v>
      </c>
      <c r="K129">
        <v>4.0450807811360683</v>
      </c>
      <c r="L129">
        <v>0.29914240311575319</v>
      </c>
      <c r="M129">
        <v>15.557121276748379</v>
      </c>
      <c r="N129">
        <v>0.90276155245108347</v>
      </c>
      <c r="O129">
        <v>0.59850045166539201</v>
      </c>
      <c r="P129">
        <v>0</v>
      </c>
      <c r="Q129">
        <v>0</v>
      </c>
      <c r="R129">
        <v>82.497496526797036</v>
      </c>
      <c r="S129">
        <v>75.064702577360194</v>
      </c>
      <c r="T129">
        <v>62.215679142792332</v>
      </c>
      <c r="U129">
        <v>50.575595159906243</v>
      </c>
      <c r="V129">
        <v>28.00231972370009</v>
      </c>
      <c r="W129" t="s">
        <v>285</v>
      </c>
      <c r="X129" t="s">
        <v>231</v>
      </c>
      <c r="Y129" t="s">
        <v>286</v>
      </c>
      <c r="Z129" t="s">
        <v>287</v>
      </c>
      <c r="AA129" t="s">
        <v>185</v>
      </c>
      <c r="AB129" t="s">
        <v>185</v>
      </c>
      <c r="AC129" t="s">
        <v>185</v>
      </c>
      <c r="AD129" t="s">
        <v>185</v>
      </c>
      <c r="AE129" t="s">
        <v>185</v>
      </c>
      <c r="AF129" t="s">
        <v>185</v>
      </c>
      <c r="AG129" t="s">
        <v>185</v>
      </c>
      <c r="AH129" t="s">
        <v>185</v>
      </c>
      <c r="AI129" t="s">
        <v>185</v>
      </c>
      <c r="AJ129" t="s">
        <v>185</v>
      </c>
      <c r="AK129" t="s">
        <v>185</v>
      </c>
      <c r="AL129" t="s">
        <v>185</v>
      </c>
      <c r="AM129" t="s">
        <v>185</v>
      </c>
      <c r="AN129" t="s">
        <v>185</v>
      </c>
      <c r="AO129">
        <v>57.71182394998543</v>
      </c>
      <c r="AP129">
        <v>0.76731116620046813</v>
      </c>
      <c r="AQ129">
        <v>39.420174356316153</v>
      </c>
      <c r="AR129">
        <v>56.85774128090528</v>
      </c>
      <c r="AS129"/>
      <c r="AT129"/>
      <c r="AU129"/>
      <c r="AV129"/>
      <c r="AW129"/>
      <c r="AX129"/>
      <c r="AY129"/>
      <c r="AZ129"/>
      <c r="BA129"/>
      <c r="BB129"/>
      <c r="BC129"/>
      <c r="BD129"/>
      <c r="BE129"/>
      <c r="BF129"/>
      <c r="BG129">
        <v>37.631490000000007</v>
      </c>
      <c r="BH129">
        <v>21.043583000000002</v>
      </c>
      <c r="BI129">
        <v>48.642068999999999</v>
      </c>
      <c r="BJ129">
        <v>39.119774000000007</v>
      </c>
      <c r="BK129">
        <v>2.6558609999999998</v>
      </c>
      <c r="BL129">
        <v>36.459306000000012</v>
      </c>
      <c r="BM129">
        <v>21.531714000000001</v>
      </c>
      <c r="BN129">
        <v>0</v>
      </c>
      <c r="BO129">
        <v>0</v>
      </c>
      <c r="BP129">
        <v>2.6558609999999998</v>
      </c>
      <c r="BQ129">
        <v>28.272901999999998</v>
      </c>
      <c r="BR129">
        <v>16.76501</v>
      </c>
      <c r="BS129">
        <v>4.6252630000000003</v>
      </c>
      <c r="BT129">
        <v>27.898133000000001</v>
      </c>
      <c r="BU129">
        <v>10.884588000000001</v>
      </c>
      <c r="BV129">
        <v>107.82822400000001</v>
      </c>
      <c r="BW129">
        <v>6.1970090000000004</v>
      </c>
      <c r="BX129">
        <v>21.124572000000001</v>
      </c>
      <c r="BY129">
        <v>13.942971999999999</v>
      </c>
      <c r="BZ129"/>
      <c r="CA129"/>
      <c r="CB129"/>
      <c r="CC129"/>
      <c r="CD129"/>
      <c r="CE129"/>
      <c r="CF129"/>
      <c r="CG129"/>
      <c r="CH129"/>
      <c r="CI129"/>
      <c r="CJ129"/>
      <c r="CK129"/>
      <c r="CL129"/>
      <c r="CM129"/>
    </row>
    <row r="130">
      <c r="A130" t="s">
        <v>442</v>
      </c>
      <c r="B130">
        <v>2011</v>
      </c>
      <c r="C130" t="s">
        <v>447</v>
      </c>
      <c r="D130">
        <v>135</v>
      </c>
      <c r="E130" t="s">
        <v>45</v>
      </c>
      <c r="F130" t="s">
        <v>44</v>
      </c>
      <c r="G130" t="s">
        <v>467</v>
      </c>
      <c r="H130">
        <v>0</v>
      </c>
      <c r="I130">
        <v>0.41769539430358632</v>
      </c>
      <c r="J130">
        <v>1.962545411111829</v>
      </c>
      <c r="K130">
        <v>7.595558739925977</v>
      </c>
      <c r="L130">
        <v>31.34454412675457</v>
      </c>
      <c r="M130">
        <v>5.6872102994608582</v>
      </c>
      <c r="N130">
        <v>9.1103288673527931</v>
      </c>
      <c r="O130">
        <v>10.901167786790401</v>
      </c>
      <c r="P130">
        <v>21.035579077925568</v>
      </c>
      <c r="Q130">
        <v>49.977839287406852</v>
      </c>
      <c r="R130">
        <v>0</v>
      </c>
      <c r="S130">
        <v>0.15811163990892119</v>
      </c>
      <c r="T130">
        <v>0.034190880334833099</v>
      </c>
      <c r="U130">
        <v>0.84278537727933323</v>
      </c>
      <c r="V130">
        <v>1.4741142620460861</v>
      </c>
      <c r="W130" t="s">
        <v>285</v>
      </c>
      <c r="X130" t="s">
        <v>231</v>
      </c>
      <c r="Y130" t="s">
        <v>286</v>
      </c>
      <c r="Z130" t="s">
        <v>287</v>
      </c>
      <c r="AA130" t="s">
        <v>185</v>
      </c>
      <c r="AB130" t="s">
        <v>185</v>
      </c>
      <c r="AC130" t="s">
        <v>185</v>
      </c>
      <c r="AD130" t="s">
        <v>185</v>
      </c>
      <c r="AE130" t="s">
        <v>185</v>
      </c>
      <c r="AF130" t="s">
        <v>185</v>
      </c>
      <c r="AG130" t="s">
        <v>185</v>
      </c>
      <c r="AH130" t="s">
        <v>185</v>
      </c>
      <c r="AI130" t="s">
        <v>185</v>
      </c>
      <c r="AJ130" t="s">
        <v>185</v>
      </c>
      <c r="AK130" t="s">
        <v>185</v>
      </c>
      <c r="AL130" t="s">
        <v>185</v>
      </c>
      <c r="AM130" t="s">
        <v>185</v>
      </c>
      <c r="AN130" t="s">
        <v>185</v>
      </c>
      <c r="AO130">
        <v>3.574027600811486</v>
      </c>
      <c r="AP130">
        <v>19.266995181114101</v>
      </c>
      <c r="AQ130">
        <v>5.3212882365501732</v>
      </c>
      <c r="AR130">
        <v>4.2456915425501212</v>
      </c>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row>
    <row r="131">
      <c r="A131" t="s">
        <v>442</v>
      </c>
      <c r="B131">
        <v>2011</v>
      </c>
      <c r="C131" t="s">
        <v>447</v>
      </c>
      <c r="D131">
        <v>136</v>
      </c>
      <c r="E131" t="s">
        <v>45</v>
      </c>
      <c r="F131" t="s">
        <v>43</v>
      </c>
      <c r="G131" t="s">
        <v>468</v>
      </c>
      <c r="H131">
        <v>0.42534082651933952</v>
      </c>
      <c r="I131">
        <v>3.3769682193383548</v>
      </c>
      <c r="J131">
        <v>6.7962770687207312</v>
      </c>
      <c r="K131">
        <v>20.618057541072311</v>
      </c>
      <c r="L131">
        <v>27.770970327542621</v>
      </c>
      <c r="M131">
        <v>13.237873966274771</v>
      </c>
      <c r="N131">
        <v>21.78606025314572</v>
      </c>
      <c r="O131">
        <v>26.982848004216759</v>
      </c>
      <c r="P131">
        <v>33.260836569508712</v>
      </c>
      <c r="Q131">
        <v>23.394610168335781</v>
      </c>
      <c r="R131">
        <v>0.097909040449884993</v>
      </c>
      <c r="S131">
        <v>1.5419105913149911</v>
      </c>
      <c r="T131">
        <v>2.5657767555624469</v>
      </c>
      <c r="U131">
        <v>2.8809289258175039</v>
      </c>
      <c r="V131">
        <v>10.044378094194821</v>
      </c>
      <c r="W131" t="s">
        <v>285</v>
      </c>
      <c r="X131" t="s">
        <v>231</v>
      </c>
      <c r="Y131" t="s">
        <v>286</v>
      </c>
      <c r="Z131" t="s">
        <v>287</v>
      </c>
      <c r="AA131" t="s">
        <v>185</v>
      </c>
      <c r="AB131" t="s">
        <v>185</v>
      </c>
      <c r="AC131" t="s">
        <v>185</v>
      </c>
      <c r="AD131" t="s">
        <v>185</v>
      </c>
      <c r="AE131" t="s">
        <v>185</v>
      </c>
      <c r="AF131" t="s">
        <v>185</v>
      </c>
      <c r="AG131" t="s">
        <v>185</v>
      </c>
      <c r="AH131" t="s">
        <v>185</v>
      </c>
      <c r="AI131" t="s">
        <v>185</v>
      </c>
      <c r="AJ131" t="s">
        <v>185</v>
      </c>
      <c r="AK131" t="s">
        <v>185</v>
      </c>
      <c r="AL131" t="s">
        <v>185</v>
      </c>
      <c r="AM131" t="s">
        <v>185</v>
      </c>
      <c r="AN131" t="s">
        <v>185</v>
      </c>
      <c r="AO131">
        <v>2.9220787270476141</v>
      </c>
      <c r="AP131">
        <v>26.918214784950489</v>
      </c>
      <c r="AQ131">
        <v>7.8631116795739864</v>
      </c>
      <c r="AR131">
        <v>8.8788129313935631</v>
      </c>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row>
    <row r="132">
      <c r="A132" t="s">
        <v>442</v>
      </c>
      <c r="B132">
        <v>2011</v>
      </c>
      <c r="C132" t="s">
        <v>447</v>
      </c>
      <c r="D132">
        <v>137</v>
      </c>
      <c r="E132" t="s">
        <v>45</v>
      </c>
      <c r="F132" t="s">
        <v>42</v>
      </c>
      <c r="G132" t="s">
        <v>469</v>
      </c>
      <c r="H132">
        <v>5.9353206215006447</v>
      </c>
      <c r="I132">
        <v>11.705087970702291</v>
      </c>
      <c r="J132">
        <v>27.911992182516229</v>
      </c>
      <c r="K132">
        <v>54.863198386182027</v>
      </c>
      <c r="L132">
        <v>38.413538671867393</v>
      </c>
      <c r="M132">
        <v>44.940636730106931</v>
      </c>
      <c r="N132">
        <v>57.069868306155847</v>
      </c>
      <c r="O132">
        <v>57.49723994857542</v>
      </c>
      <c r="P132">
        <v>43.422569292457489</v>
      </c>
      <c r="Q132">
        <v>25.79455504056742</v>
      </c>
      <c r="R132">
        <v>6.4992322583023592</v>
      </c>
      <c r="S132">
        <v>6.6270299991252601</v>
      </c>
      <c r="T132">
        <v>11.146869526115291</v>
      </c>
      <c r="U132">
        <v>15.852539502560971</v>
      </c>
      <c r="V132">
        <v>35.687844507163007</v>
      </c>
      <c r="W132" t="s">
        <v>285</v>
      </c>
      <c r="X132" t="s">
        <v>231</v>
      </c>
      <c r="Y132" t="s">
        <v>286</v>
      </c>
      <c r="Z132" t="s">
        <v>287</v>
      </c>
      <c r="AA132" t="s">
        <v>185</v>
      </c>
      <c r="AB132" t="s">
        <v>185</v>
      </c>
      <c r="AC132" t="s">
        <v>185</v>
      </c>
      <c r="AD132" t="s">
        <v>185</v>
      </c>
      <c r="AE132" t="s">
        <v>185</v>
      </c>
      <c r="AF132" t="s">
        <v>185</v>
      </c>
      <c r="AG132" t="s">
        <v>185</v>
      </c>
      <c r="AH132" t="s">
        <v>185</v>
      </c>
      <c r="AI132" t="s">
        <v>185</v>
      </c>
      <c r="AJ132" t="s">
        <v>185</v>
      </c>
      <c r="AK132" t="s">
        <v>185</v>
      </c>
      <c r="AL132" t="s">
        <v>185</v>
      </c>
      <c r="AM132" t="s">
        <v>185</v>
      </c>
      <c r="AN132" t="s">
        <v>185</v>
      </c>
      <c r="AO132">
        <v>20.55307533735931</v>
      </c>
      <c r="AP132">
        <v>47.264067961197462</v>
      </c>
      <c r="AQ132">
        <v>24.49852216373035</v>
      </c>
      <c r="AR132">
        <v>15.075419780977739</v>
      </c>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row>
    <row r="133">
      <c r="A133" t="s">
        <v>442</v>
      </c>
      <c r="B133">
        <v>2011</v>
      </c>
      <c r="C133" t="s">
        <v>447</v>
      </c>
      <c r="D133">
        <v>138</v>
      </c>
      <c r="E133" t="s">
        <v>45</v>
      </c>
      <c r="F133" t="s">
        <v>41</v>
      </c>
      <c r="G133" t="s">
        <v>185</v>
      </c>
      <c r="H133">
        <v>12.91676537350269</v>
      </c>
      <c r="I133">
        <v>23.71004804227158</v>
      </c>
      <c r="J133">
        <v>26.760567745271299</v>
      </c>
      <c r="K133">
        <v>12.87810455168229</v>
      </c>
      <c r="L133">
        <v>2.1718044707186288</v>
      </c>
      <c r="M133">
        <v>20.57715772740918</v>
      </c>
      <c r="N133">
        <v>11.13098102089481</v>
      </c>
      <c r="O133">
        <v>4.0202438087521184</v>
      </c>
      <c r="P133">
        <v>2.2810150601084618</v>
      </c>
      <c r="Q133">
        <v>0.83299550369009079</v>
      </c>
      <c r="R133">
        <v>10.90536217445077</v>
      </c>
      <c r="S133">
        <v>16.608245192290621</v>
      </c>
      <c r="T133">
        <v>24.037483695195011</v>
      </c>
      <c r="U133">
        <v>29.84815103443605</v>
      </c>
      <c r="V133">
        <v>24.791343412896079</v>
      </c>
      <c r="W133" t="s">
        <v>285</v>
      </c>
      <c r="X133" t="s">
        <v>231</v>
      </c>
      <c r="Y133" t="s">
        <v>286</v>
      </c>
      <c r="Z133" t="s">
        <v>287</v>
      </c>
      <c r="AA133" t="s">
        <v>185</v>
      </c>
      <c r="AB133" t="s">
        <v>185</v>
      </c>
      <c r="AC133" t="s">
        <v>185</v>
      </c>
      <c r="AD133" t="s">
        <v>185</v>
      </c>
      <c r="AE133" t="s">
        <v>185</v>
      </c>
      <c r="AF133" t="s">
        <v>185</v>
      </c>
      <c r="AG133" t="s">
        <v>185</v>
      </c>
      <c r="AH133" t="s">
        <v>185</v>
      </c>
      <c r="AI133" t="s">
        <v>185</v>
      </c>
      <c r="AJ133" t="s">
        <v>185</v>
      </c>
      <c r="AK133" t="s">
        <v>185</v>
      </c>
      <c r="AL133" t="s">
        <v>185</v>
      </c>
      <c r="AM133" t="s">
        <v>185</v>
      </c>
      <c r="AN133" t="s">
        <v>185</v>
      </c>
      <c r="AO133">
        <v>15.23899438479636</v>
      </c>
      <c r="AP133">
        <v>5.7834109065370436</v>
      </c>
      <c r="AQ133">
        <v>22.896903563829909</v>
      </c>
      <c r="AR133">
        <v>14.942334464172809</v>
      </c>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row>
    <row r="134">
      <c r="A134" t="s">
        <v>442</v>
      </c>
      <c r="B134">
        <v>2011</v>
      </c>
      <c r="C134" t="s">
        <v>447</v>
      </c>
      <c r="D134">
        <v>139</v>
      </c>
      <c r="E134" t="s">
        <v>45</v>
      </c>
      <c r="F134" t="s">
        <v>19</v>
      </c>
      <c r="G134" t="s">
        <v>185</v>
      </c>
      <c r="H134">
        <v>80.722573178477148</v>
      </c>
      <c r="I134">
        <v>60.790200373384309</v>
      </c>
      <c r="J134">
        <v>36.568617592379702</v>
      </c>
      <c r="K134">
        <v>4.0450807811360683</v>
      </c>
      <c r="L134">
        <v>0.29914240311575319</v>
      </c>
      <c r="M134">
        <v>15.557121276748379</v>
      </c>
      <c r="N134">
        <v>0.90276155245108347</v>
      </c>
      <c r="O134">
        <v>0.59850045166539201</v>
      </c>
      <c r="P134">
        <v>0</v>
      </c>
      <c r="Q134">
        <v>0</v>
      </c>
      <c r="R134">
        <v>82.497496526797036</v>
      </c>
      <c r="S134">
        <v>75.064702577360194</v>
      </c>
      <c r="T134">
        <v>62.215679142792332</v>
      </c>
      <c r="U134">
        <v>50.575595159906243</v>
      </c>
      <c r="V134">
        <v>28.00231972370009</v>
      </c>
      <c r="W134" t="s">
        <v>285</v>
      </c>
      <c r="X134" t="s">
        <v>231</v>
      </c>
      <c r="Y134" t="s">
        <v>286</v>
      </c>
      <c r="Z134" t="s">
        <v>287</v>
      </c>
      <c r="AA134" t="s">
        <v>185</v>
      </c>
      <c r="AB134" t="s">
        <v>185</v>
      </c>
      <c r="AC134" t="s">
        <v>185</v>
      </c>
      <c r="AD134" t="s">
        <v>185</v>
      </c>
      <c r="AE134" t="s">
        <v>185</v>
      </c>
      <c r="AF134" t="s">
        <v>185</v>
      </c>
      <c r="AG134" t="s">
        <v>185</v>
      </c>
      <c r="AH134" t="s">
        <v>185</v>
      </c>
      <c r="AI134" t="s">
        <v>185</v>
      </c>
      <c r="AJ134" t="s">
        <v>185</v>
      </c>
      <c r="AK134" t="s">
        <v>185</v>
      </c>
      <c r="AL134" t="s">
        <v>185</v>
      </c>
      <c r="AM134" t="s">
        <v>185</v>
      </c>
      <c r="AN134" t="s">
        <v>185</v>
      </c>
      <c r="AO134">
        <v>57.71182394998543</v>
      </c>
      <c r="AP134">
        <v>0.76731116620046813</v>
      </c>
      <c r="AQ134">
        <v>39.420174356316153</v>
      </c>
      <c r="AR134">
        <v>56.85774128090528</v>
      </c>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row>
    <row r="135">
      <c r="A135" t="s">
        <v>442</v>
      </c>
      <c r="B135">
        <v>2011</v>
      </c>
      <c r="C135" t="s">
        <v>447</v>
      </c>
      <c r="D135">
        <v>153</v>
      </c>
      <c r="E135" t="s">
        <v>61</v>
      </c>
      <c r="F135" t="s">
        <v>288</v>
      </c>
      <c r="G135" t="s">
        <v>185</v>
      </c>
      <c r="H135">
        <v>0</v>
      </c>
      <c r="I135">
        <v>0.41769539430358632</v>
      </c>
      <c r="J135">
        <v>1.962545411111829</v>
      </c>
      <c r="K135">
        <v>7.595558739925977</v>
      </c>
      <c r="L135">
        <v>31.34454412675457</v>
      </c>
      <c r="M135">
        <v>5.6872102994608582</v>
      </c>
      <c r="N135">
        <v>9.1103288673527931</v>
      </c>
      <c r="O135">
        <v>10.901167786790401</v>
      </c>
      <c r="P135">
        <v>21.035579077925568</v>
      </c>
      <c r="Q135">
        <v>49.977839287406852</v>
      </c>
      <c r="R135">
        <v>0</v>
      </c>
      <c r="S135">
        <v>0.15811163990892119</v>
      </c>
      <c r="T135">
        <v>0.034190880334833099</v>
      </c>
      <c r="U135">
        <v>0.84278537727933323</v>
      </c>
      <c r="V135">
        <v>1.4741142620460861</v>
      </c>
      <c r="W135" t="s">
        <v>285</v>
      </c>
      <c r="X135" t="s">
        <v>231</v>
      </c>
      <c r="Y135" t="s">
        <v>286</v>
      </c>
      <c r="Z135" t="s">
        <v>287</v>
      </c>
      <c r="AA135" t="s">
        <v>185</v>
      </c>
      <c r="AB135" t="s">
        <v>185</v>
      </c>
      <c r="AC135" t="s">
        <v>185</v>
      </c>
      <c r="AD135" t="s">
        <v>185</v>
      </c>
      <c r="AE135" t="s">
        <v>185</v>
      </c>
      <c r="AF135" t="s">
        <v>185</v>
      </c>
      <c r="AG135" t="s">
        <v>185</v>
      </c>
      <c r="AH135" t="s">
        <v>185</v>
      </c>
      <c r="AI135" t="s">
        <v>185</v>
      </c>
      <c r="AJ135" t="s">
        <v>185</v>
      </c>
      <c r="AK135" t="s">
        <v>185</v>
      </c>
      <c r="AL135" t="s">
        <v>185</v>
      </c>
      <c r="AM135" t="s">
        <v>185</v>
      </c>
      <c r="AN135" t="s">
        <v>185</v>
      </c>
      <c r="AO135">
        <v>3.574027600811486</v>
      </c>
      <c r="AP135">
        <v>19.266995181114101</v>
      </c>
      <c r="AQ135">
        <v>5.3212882365501732</v>
      </c>
      <c r="AR135">
        <v>4.2456915425501212</v>
      </c>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row>
    <row r="136">
      <c r="A136" t="s">
        <v>442</v>
      </c>
      <c r="B136">
        <v>2011</v>
      </c>
      <c r="C136" t="s">
        <v>447</v>
      </c>
      <c r="D136">
        <v>154</v>
      </c>
      <c r="E136" t="s">
        <v>61</v>
      </c>
      <c r="F136" t="s">
        <v>289</v>
      </c>
      <c r="G136" t="s">
        <v>185</v>
      </c>
      <c r="H136">
        <v>0.42534082651933952</v>
      </c>
      <c r="I136">
        <v>3.3769682193383548</v>
      </c>
      <c r="J136">
        <v>6.7962770687207312</v>
      </c>
      <c r="K136">
        <v>20.618057541072311</v>
      </c>
      <c r="L136">
        <v>27.770970327542621</v>
      </c>
      <c r="M136">
        <v>13.237873966274771</v>
      </c>
      <c r="N136">
        <v>21.78606025314572</v>
      </c>
      <c r="O136">
        <v>26.982848004216759</v>
      </c>
      <c r="P136">
        <v>33.260836569508712</v>
      </c>
      <c r="Q136">
        <v>23.394610168335781</v>
      </c>
      <c r="R136">
        <v>0.097909040449884993</v>
      </c>
      <c r="S136">
        <v>1.5419105913149911</v>
      </c>
      <c r="T136">
        <v>2.5657767555624469</v>
      </c>
      <c r="U136">
        <v>2.8809289258175039</v>
      </c>
      <c r="V136">
        <v>10.044378094194821</v>
      </c>
      <c r="W136" t="s">
        <v>285</v>
      </c>
      <c r="X136" t="s">
        <v>231</v>
      </c>
      <c r="Y136" t="s">
        <v>286</v>
      </c>
      <c r="Z136" t="s">
        <v>287</v>
      </c>
      <c r="AA136" t="s">
        <v>185</v>
      </c>
      <c r="AB136" t="s">
        <v>185</v>
      </c>
      <c r="AC136" t="s">
        <v>185</v>
      </c>
      <c r="AD136" t="s">
        <v>185</v>
      </c>
      <c r="AE136" t="s">
        <v>185</v>
      </c>
      <c r="AF136" t="s">
        <v>185</v>
      </c>
      <c r="AG136" t="s">
        <v>185</v>
      </c>
      <c r="AH136" t="s">
        <v>185</v>
      </c>
      <c r="AI136" t="s">
        <v>185</v>
      </c>
      <c r="AJ136" t="s">
        <v>185</v>
      </c>
      <c r="AK136" t="s">
        <v>185</v>
      </c>
      <c r="AL136" t="s">
        <v>185</v>
      </c>
      <c r="AM136" t="s">
        <v>185</v>
      </c>
      <c r="AN136" t="s">
        <v>185</v>
      </c>
      <c r="AO136">
        <v>2.9220787270476141</v>
      </c>
      <c r="AP136">
        <v>26.918214784950489</v>
      </c>
      <c r="AQ136">
        <v>7.8631116795739864</v>
      </c>
      <c r="AR136">
        <v>8.8788129313935631</v>
      </c>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row>
    <row r="137">
      <c r="A137" t="s">
        <v>442</v>
      </c>
      <c r="B137">
        <v>2011</v>
      </c>
      <c r="C137" t="s">
        <v>447</v>
      </c>
      <c r="D137">
        <v>155</v>
      </c>
      <c r="E137" t="s">
        <v>61</v>
      </c>
      <c r="F137" t="s">
        <v>290</v>
      </c>
      <c r="G137" t="s">
        <v>185</v>
      </c>
      <c r="H137">
        <v>3.8264366083567078</v>
      </c>
      <c r="I137">
        <v>7.1753977954758463</v>
      </c>
      <c r="J137">
        <v>6.7714432069942756</v>
      </c>
      <c r="K137">
        <v>6.7063402210292802</v>
      </c>
      <c r="L137">
        <v>3.9014592285553</v>
      </c>
      <c r="M137">
        <v>10.48824450216615</v>
      </c>
      <c r="N137">
        <v>7.6192121862931206</v>
      </c>
      <c r="O137">
        <v>8.1095671133756024</v>
      </c>
      <c r="P137">
        <v>3.2729783322080208</v>
      </c>
      <c r="Q137">
        <v>1.5952971062993591</v>
      </c>
      <c r="R137">
        <v>3.5666746705158028</v>
      </c>
      <c r="S137">
        <v>5.0747740370631558</v>
      </c>
      <c r="T137">
        <v>7.2421700957386443</v>
      </c>
      <c r="U137">
        <v>5.4872149137759463</v>
      </c>
      <c r="V137">
        <v>5.122673841547468</v>
      </c>
      <c r="W137" t="s">
        <v>285</v>
      </c>
      <c r="X137" t="s">
        <v>231</v>
      </c>
      <c r="Y137" t="s">
        <v>286</v>
      </c>
      <c r="Z137" t="s">
        <v>287</v>
      </c>
      <c r="AA137" t="s">
        <v>185</v>
      </c>
      <c r="AB137" t="s">
        <v>185</v>
      </c>
      <c r="AC137" t="s">
        <v>185</v>
      </c>
      <c r="AD137" t="s">
        <v>185</v>
      </c>
      <c r="AE137" t="s">
        <v>185</v>
      </c>
      <c r="AF137" t="s">
        <v>185</v>
      </c>
      <c r="AG137" t="s">
        <v>185</v>
      </c>
      <c r="AH137" t="s">
        <v>185</v>
      </c>
      <c r="AI137" t="s">
        <v>185</v>
      </c>
      <c r="AJ137" t="s">
        <v>185</v>
      </c>
      <c r="AK137" t="s">
        <v>185</v>
      </c>
      <c r="AL137" t="s">
        <v>185</v>
      </c>
      <c r="AM137" t="s">
        <v>185</v>
      </c>
      <c r="AN137" t="s">
        <v>185</v>
      </c>
      <c r="AO137">
        <v>8.2911229476164721</v>
      </c>
      <c r="AP137">
        <v>3.9529290454416519</v>
      </c>
      <c r="AQ137">
        <v>5.2865224500369141</v>
      </c>
      <c r="AR137">
        <v>5.9328525374955126</v>
      </c>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row>
    <row r="138">
      <c r="A138" t="s">
        <v>442</v>
      </c>
      <c r="B138">
        <v>2011</v>
      </c>
      <c r="C138" t="s">
        <v>447</v>
      </c>
      <c r="D138">
        <v>156</v>
      </c>
      <c r="E138" t="s">
        <v>61</v>
      </c>
      <c r="F138" t="s">
        <v>291</v>
      </c>
      <c r="G138" t="s">
        <v>185</v>
      </c>
      <c r="H138">
        <v>0.46420766823448822</v>
      </c>
      <c r="I138">
        <v>0.25955053777287779</v>
      </c>
      <c r="J138">
        <v>0.59949380026574151</v>
      </c>
      <c r="K138">
        <v>0.48322455991056479</v>
      </c>
      <c r="L138">
        <v>0.032741312106009099</v>
      </c>
      <c r="M138">
        <v>1.091558394622117</v>
      </c>
      <c r="N138">
        <v>0.64443690910015594</v>
      </c>
      <c r="O138">
        <v>0</v>
      </c>
      <c r="P138">
        <v>0</v>
      </c>
      <c r="Q138">
        <v>0.079588872590612897</v>
      </c>
      <c r="R138">
        <v>0.59393301496253814</v>
      </c>
      <c r="S138">
        <v>0.3513482321786448</v>
      </c>
      <c r="T138">
        <v>0.096940419014013998</v>
      </c>
      <c r="U138">
        <v>0.58551754459898153</v>
      </c>
      <c r="V138">
        <v>0.22838389000127399</v>
      </c>
      <c r="W138" t="s">
        <v>285</v>
      </c>
      <c r="X138" t="s">
        <v>231</v>
      </c>
      <c r="Y138" t="s">
        <v>286</v>
      </c>
      <c r="Z138" t="s">
        <v>287</v>
      </c>
      <c r="AA138" t="s">
        <v>185</v>
      </c>
      <c r="AB138" t="s">
        <v>185</v>
      </c>
      <c r="AC138" t="s">
        <v>185</v>
      </c>
      <c r="AD138" t="s">
        <v>185</v>
      </c>
      <c r="AE138" t="s">
        <v>185</v>
      </c>
      <c r="AF138" t="s">
        <v>185</v>
      </c>
      <c r="AG138" t="s">
        <v>185</v>
      </c>
      <c r="AH138" t="s">
        <v>185</v>
      </c>
      <c r="AI138" t="s">
        <v>185</v>
      </c>
      <c r="AJ138" t="s">
        <v>185</v>
      </c>
      <c r="AK138" t="s">
        <v>185</v>
      </c>
      <c r="AL138" t="s">
        <v>185</v>
      </c>
      <c r="AM138" t="s">
        <v>185</v>
      </c>
      <c r="AN138" t="s">
        <v>185</v>
      </c>
      <c r="AO138">
        <v>1.3077299457071749</v>
      </c>
      <c r="AP138">
        <v>0.061166446193483701</v>
      </c>
      <c r="AQ138">
        <v>0.13933143292607891</v>
      </c>
      <c r="AR138">
        <v>0.1992660214651924</v>
      </c>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row>
    <row r="139">
      <c r="A139" t="s">
        <v>442</v>
      </c>
      <c r="B139">
        <v>2011</v>
      </c>
      <c r="C139" t="s">
        <v>447</v>
      </c>
      <c r="D139">
        <v>157</v>
      </c>
      <c r="E139" t="s">
        <v>61</v>
      </c>
      <c r="F139" t="s">
        <v>292</v>
      </c>
      <c r="G139" t="s">
        <v>185</v>
      </c>
      <c r="H139">
        <v>0</v>
      </c>
      <c r="I139">
        <v>0</v>
      </c>
      <c r="J139">
        <v>0.1147423491646308</v>
      </c>
      <c r="K139">
        <v>0</v>
      </c>
      <c r="L139">
        <v>0.1399673368026923</v>
      </c>
      <c r="M139">
        <v>0.1360397758516719</v>
      </c>
      <c r="N139">
        <v>0</v>
      </c>
      <c r="O139">
        <v>0</v>
      </c>
      <c r="P139">
        <v>0.33810462062958901</v>
      </c>
      <c r="Q139">
        <v>0</v>
      </c>
      <c r="R139">
        <v>0</v>
      </c>
      <c r="S139">
        <v>0</v>
      </c>
      <c r="T139">
        <v>0</v>
      </c>
      <c r="U139">
        <v>0</v>
      </c>
      <c r="V139">
        <v>0.1000047714631111</v>
      </c>
      <c r="W139" t="s">
        <v>285</v>
      </c>
      <c r="X139" t="s">
        <v>231</v>
      </c>
      <c r="Y139" t="s">
        <v>286</v>
      </c>
      <c r="Z139" t="s">
        <v>287</v>
      </c>
      <c r="AA139" t="s">
        <v>185</v>
      </c>
      <c r="AB139" t="s">
        <v>185</v>
      </c>
      <c r="AC139" t="s">
        <v>185</v>
      </c>
      <c r="AD139" t="s">
        <v>185</v>
      </c>
      <c r="AE139" t="s">
        <v>185</v>
      </c>
      <c r="AF139" t="s">
        <v>185</v>
      </c>
      <c r="AG139" t="s">
        <v>185</v>
      </c>
      <c r="AH139" t="s">
        <v>185</v>
      </c>
      <c r="AI139" t="s">
        <v>185</v>
      </c>
      <c r="AJ139" t="s">
        <v>185</v>
      </c>
      <c r="AK139" t="s">
        <v>185</v>
      </c>
      <c r="AL139" t="s">
        <v>185</v>
      </c>
      <c r="AM139" t="s">
        <v>185</v>
      </c>
      <c r="AN139" t="s">
        <v>185</v>
      </c>
      <c r="AO139">
        <v>0</v>
      </c>
      <c r="AP139">
        <v>0</v>
      </c>
      <c r="AQ139">
        <v>0.074885398644685894</v>
      </c>
      <c r="AR139">
        <v>0.13305431853564539</v>
      </c>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row>
    <row r="140">
      <c r="A140" t="s">
        <v>442</v>
      </c>
      <c r="B140">
        <v>2011</v>
      </c>
      <c r="C140" t="s">
        <v>447</v>
      </c>
      <c r="D140">
        <v>158</v>
      </c>
      <c r="E140" t="s">
        <v>61</v>
      </c>
      <c r="F140" t="s">
        <v>293</v>
      </c>
      <c r="G140" t="s">
        <v>185</v>
      </c>
      <c r="H140">
        <v>0</v>
      </c>
      <c r="I140">
        <v>0</v>
      </c>
      <c r="J140">
        <v>0</v>
      </c>
      <c r="K140">
        <v>0.52693281972754269</v>
      </c>
      <c r="L140">
        <v>4.4630139046652042</v>
      </c>
      <c r="M140">
        <v>0.2915515457561953</v>
      </c>
      <c r="N140">
        <v>0.98528591941104537</v>
      </c>
      <c r="O140">
        <v>0.85192068560890133</v>
      </c>
      <c r="P140">
        <v>2.9861092239898732</v>
      </c>
      <c r="Q140">
        <v>6.9949701080719056</v>
      </c>
      <c r="R140">
        <v>0</v>
      </c>
      <c r="S140">
        <v>0</v>
      </c>
      <c r="T140">
        <v>0</v>
      </c>
      <c r="U140">
        <v>0</v>
      </c>
      <c r="V140">
        <v>0</v>
      </c>
      <c r="W140" t="s">
        <v>285</v>
      </c>
      <c r="X140" t="s">
        <v>231</v>
      </c>
      <c r="Y140" t="s">
        <v>286</v>
      </c>
      <c r="Z140" t="s">
        <v>287</v>
      </c>
      <c r="AA140" t="s">
        <v>185</v>
      </c>
      <c r="AB140" t="s">
        <v>185</v>
      </c>
      <c r="AC140" t="s">
        <v>185</v>
      </c>
      <c r="AD140" t="s">
        <v>185</v>
      </c>
      <c r="AE140" t="s">
        <v>185</v>
      </c>
      <c r="AF140" t="s">
        <v>185</v>
      </c>
      <c r="AG140" t="s">
        <v>185</v>
      </c>
      <c r="AH140" t="s">
        <v>185</v>
      </c>
      <c r="AI140" t="s">
        <v>185</v>
      </c>
      <c r="AJ140" t="s">
        <v>185</v>
      </c>
      <c r="AK140" t="s">
        <v>185</v>
      </c>
      <c r="AL140" t="s">
        <v>185</v>
      </c>
      <c r="AM140" t="s">
        <v>185</v>
      </c>
      <c r="AN140" t="s">
        <v>185</v>
      </c>
      <c r="AO140">
        <v>0.20262511076506831</v>
      </c>
      <c r="AP140">
        <v>3.3728926043835319</v>
      </c>
      <c r="AQ140">
        <v>0.26312077433800629</v>
      </c>
      <c r="AR140">
        <v>0.090914522407669798</v>
      </c>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row>
    <row r="141">
      <c r="A141" t="s">
        <v>442</v>
      </c>
      <c r="B141">
        <v>2011</v>
      </c>
      <c r="C141" t="s">
        <v>447</v>
      </c>
      <c r="D141">
        <v>159</v>
      </c>
      <c r="E141" t="s">
        <v>61</v>
      </c>
      <c r="F141" t="s">
        <v>294</v>
      </c>
      <c r="G141" t="s">
        <v>185</v>
      </c>
      <c r="H141">
        <v>0.095637968801553605</v>
      </c>
      <c r="I141">
        <v>1.1025027788516679</v>
      </c>
      <c r="J141">
        <v>16.29655807854526</v>
      </c>
      <c r="K141">
        <v>46.230870805431458</v>
      </c>
      <c r="L141">
        <v>29.909098201844252</v>
      </c>
      <c r="M141">
        <v>28.28724380788767</v>
      </c>
      <c r="N141">
        <v>47.44846703569641</v>
      </c>
      <c r="O141">
        <v>48.535752149590891</v>
      </c>
      <c r="P141">
        <v>36.825377115629998</v>
      </c>
      <c r="Q141">
        <v>17.204287826196161</v>
      </c>
      <c r="R141">
        <v>0.095092927327828994</v>
      </c>
      <c r="S141">
        <v>0.067614323014299496</v>
      </c>
      <c r="T141">
        <v>0.61716937750338363</v>
      </c>
      <c r="U141">
        <v>5.773596480089811</v>
      </c>
      <c r="V141">
        <v>27.718797280690591</v>
      </c>
      <c r="W141" t="s">
        <v>285</v>
      </c>
      <c r="X141" t="s">
        <v>231</v>
      </c>
      <c r="Y141" t="s">
        <v>286</v>
      </c>
      <c r="Z141" t="s">
        <v>287</v>
      </c>
      <c r="AA141" t="s">
        <v>185</v>
      </c>
      <c r="AB141" t="s">
        <v>185</v>
      </c>
      <c r="AC141" t="s">
        <v>185</v>
      </c>
      <c r="AD141" t="s">
        <v>185</v>
      </c>
      <c r="AE141" t="s">
        <v>185</v>
      </c>
      <c r="AF141" t="s">
        <v>185</v>
      </c>
      <c r="AG141" t="s">
        <v>185</v>
      </c>
      <c r="AH141" t="s">
        <v>185</v>
      </c>
      <c r="AI141" t="s">
        <v>185</v>
      </c>
      <c r="AJ141" t="s">
        <v>185</v>
      </c>
      <c r="AK141" t="s">
        <v>185</v>
      </c>
      <c r="AL141" t="s">
        <v>185</v>
      </c>
      <c r="AM141" t="s">
        <v>185</v>
      </c>
      <c r="AN141" t="s">
        <v>185</v>
      </c>
      <c r="AO141">
        <v>6.2949129884869333</v>
      </c>
      <c r="AP141">
        <v>39.476332006305853</v>
      </c>
      <c r="AQ141">
        <v>16.359517372248732</v>
      </c>
      <c r="AR141">
        <v>8.4222782961206484</v>
      </c>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row>
    <row r="142">
      <c r="A142" t="s">
        <v>442</v>
      </c>
      <c r="B142">
        <v>2011</v>
      </c>
      <c r="C142" t="s">
        <v>447</v>
      </c>
      <c r="D142">
        <v>160</v>
      </c>
      <c r="E142" t="s">
        <v>61</v>
      </c>
      <c r="F142" t="s">
        <v>295</v>
      </c>
      <c r="G142" t="s">
        <v>185</v>
      </c>
      <c r="H142">
        <v>9.1062824069794583</v>
      </c>
      <c r="I142">
        <v>19.260728844587639</v>
      </c>
      <c r="J142">
        <v>22.67439187826529</v>
      </c>
      <c r="K142">
        <v>10.737360716756649</v>
      </c>
      <c r="L142">
        <v>1.9301994782827929</v>
      </c>
      <c r="M142">
        <v>14.883970418228399</v>
      </c>
      <c r="N142">
        <v>8.1998444745850563</v>
      </c>
      <c r="O142">
        <v>3.7971963091923762</v>
      </c>
      <c r="P142">
        <v>1.9973600961825959</v>
      </c>
      <c r="Q142">
        <v>0.66079446752868209</v>
      </c>
      <c r="R142">
        <v>6.8043106756868879</v>
      </c>
      <c r="S142">
        <v>13.26765470425045</v>
      </c>
      <c r="T142">
        <v>19.505627364241739</v>
      </c>
      <c r="U142">
        <v>24.900937606173439</v>
      </c>
      <c r="V142">
        <v>23.181182253911569</v>
      </c>
      <c r="W142" t="s">
        <v>285</v>
      </c>
      <c r="X142" t="s">
        <v>231</v>
      </c>
      <c r="Y142" t="s">
        <v>286</v>
      </c>
      <c r="Z142" t="s">
        <v>287</v>
      </c>
      <c r="AA142" t="s">
        <v>185</v>
      </c>
      <c r="AB142" t="s">
        <v>185</v>
      </c>
      <c r="AC142" t="s">
        <v>185</v>
      </c>
      <c r="AD142" t="s">
        <v>185</v>
      </c>
      <c r="AE142" t="s">
        <v>185</v>
      </c>
      <c r="AF142" t="s">
        <v>185</v>
      </c>
      <c r="AG142" t="s">
        <v>185</v>
      </c>
      <c r="AH142" t="s">
        <v>185</v>
      </c>
      <c r="AI142" t="s">
        <v>185</v>
      </c>
      <c r="AJ142" t="s">
        <v>185</v>
      </c>
      <c r="AK142" t="s">
        <v>185</v>
      </c>
      <c r="AL142" t="s">
        <v>185</v>
      </c>
      <c r="AM142" t="s">
        <v>185</v>
      </c>
      <c r="AN142" t="s">
        <v>185</v>
      </c>
      <c r="AO142">
        <v>10.657484972800569</v>
      </c>
      <c r="AP142">
        <v>4.9841709511459182</v>
      </c>
      <c r="AQ142">
        <v>19.933439116414991</v>
      </c>
      <c r="AR142">
        <v>10.854307021954121</v>
      </c>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row>
    <row r="143">
      <c r="A143" t="s">
        <v>442</v>
      </c>
      <c r="B143">
        <v>2011</v>
      </c>
      <c r="C143" t="s">
        <v>447</v>
      </c>
      <c r="D143">
        <v>161</v>
      </c>
      <c r="E143" t="s">
        <v>61</v>
      </c>
      <c r="F143" t="s">
        <v>296</v>
      </c>
      <c r="G143" t="s">
        <v>185</v>
      </c>
      <c r="H143">
        <v>80.722573178477148</v>
      </c>
      <c r="I143">
        <v>60.790200373384309</v>
      </c>
      <c r="J143">
        <v>36.568617592379702</v>
      </c>
      <c r="K143">
        <v>4.0450807811360683</v>
      </c>
      <c r="L143">
        <v>0.29914240311575319</v>
      </c>
      <c r="M143">
        <v>15.557121276748379</v>
      </c>
      <c r="N143">
        <v>0.90276155245108347</v>
      </c>
      <c r="O143">
        <v>0.59850045166539201</v>
      </c>
      <c r="P143">
        <v>0</v>
      </c>
      <c r="Q143">
        <v>0</v>
      </c>
      <c r="R143">
        <v>82.497496526797036</v>
      </c>
      <c r="S143">
        <v>75.064702577360194</v>
      </c>
      <c r="T143">
        <v>62.215679142792332</v>
      </c>
      <c r="U143">
        <v>50.575595159906243</v>
      </c>
      <c r="V143">
        <v>28.00231972370009</v>
      </c>
      <c r="W143" t="s">
        <v>285</v>
      </c>
      <c r="X143" t="s">
        <v>231</v>
      </c>
      <c r="Y143" t="s">
        <v>286</v>
      </c>
      <c r="Z143" t="s">
        <v>287</v>
      </c>
      <c r="AA143" t="s">
        <v>185</v>
      </c>
      <c r="AB143" t="s">
        <v>185</v>
      </c>
      <c r="AC143" t="s">
        <v>185</v>
      </c>
      <c r="AD143" t="s">
        <v>185</v>
      </c>
      <c r="AE143" t="s">
        <v>185</v>
      </c>
      <c r="AF143" t="s">
        <v>185</v>
      </c>
      <c r="AG143" t="s">
        <v>185</v>
      </c>
      <c r="AH143" t="s">
        <v>185</v>
      </c>
      <c r="AI143" t="s">
        <v>185</v>
      </c>
      <c r="AJ143" t="s">
        <v>185</v>
      </c>
      <c r="AK143" t="s">
        <v>185</v>
      </c>
      <c r="AL143" t="s">
        <v>185</v>
      </c>
      <c r="AM143" t="s">
        <v>185</v>
      </c>
      <c r="AN143" t="s">
        <v>185</v>
      </c>
      <c r="AO143">
        <v>57.71182394998543</v>
      </c>
      <c r="AP143">
        <v>0.76731116620046813</v>
      </c>
      <c r="AQ143">
        <v>39.420174356316153</v>
      </c>
      <c r="AR143">
        <v>56.85774128090528</v>
      </c>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row>
    <row r="144">
      <c r="A144" t="s">
        <v>442</v>
      </c>
      <c r="B144">
        <v>2011</v>
      </c>
      <c r="C144" t="s">
        <v>447</v>
      </c>
      <c r="D144">
        <v>162</v>
      </c>
      <c r="E144" t="s">
        <v>61</v>
      </c>
      <c r="F144" t="s">
        <v>255</v>
      </c>
      <c r="G144" t="s">
        <v>185</v>
      </c>
      <c r="H144">
        <v>2.0132460443423881</v>
      </c>
      <c r="I144">
        <v>3.4271873963747619</v>
      </c>
      <c r="J144">
        <v>4.7292485478120927</v>
      </c>
      <c r="K144">
        <v>1.399054539993581</v>
      </c>
      <c r="L144">
        <v>0</v>
      </c>
      <c r="M144">
        <v>5.7375570984452038</v>
      </c>
      <c r="N144">
        <v>1.016903164755274</v>
      </c>
      <c r="O144">
        <v>0</v>
      </c>
      <c r="P144">
        <v>0</v>
      </c>
      <c r="Q144">
        <v>0</v>
      </c>
      <c r="R144">
        <v>2.8374646604587279</v>
      </c>
      <c r="S144">
        <v>1.484641639047809</v>
      </c>
      <c r="T144">
        <v>3.2875300528732532</v>
      </c>
      <c r="U144">
        <v>4.5917281086952118</v>
      </c>
      <c r="V144">
        <v>2.7463686134618599</v>
      </c>
      <c r="W144" t="s">
        <v>285</v>
      </c>
      <c r="X144" t="s">
        <v>231</v>
      </c>
      <c r="Y144" t="s">
        <v>286</v>
      </c>
      <c r="Z144" t="s">
        <v>287</v>
      </c>
      <c r="AA144" t="s">
        <v>185</v>
      </c>
      <c r="AB144" t="s">
        <v>185</v>
      </c>
      <c r="AC144" t="s">
        <v>185</v>
      </c>
      <c r="AD144" t="s">
        <v>185</v>
      </c>
      <c r="AE144" t="s">
        <v>185</v>
      </c>
      <c r="AF144" t="s">
        <v>185</v>
      </c>
      <c r="AG144" t="s">
        <v>185</v>
      </c>
      <c r="AH144" t="s">
        <v>185</v>
      </c>
      <c r="AI144" t="s">
        <v>185</v>
      </c>
      <c r="AJ144" t="s">
        <v>185</v>
      </c>
      <c r="AK144" t="s">
        <v>185</v>
      </c>
      <c r="AL144" t="s">
        <v>185</v>
      </c>
      <c r="AM144" t="s">
        <v>185</v>
      </c>
      <c r="AN144" t="s">
        <v>185</v>
      </c>
      <c r="AO144">
        <v>5.7644142904908211</v>
      </c>
      <c r="AP144">
        <v>0.46191430506632691</v>
      </c>
      <c r="AQ144">
        <v>2.514476168462044</v>
      </c>
      <c r="AR144">
        <v>0.49632010641823088</v>
      </c>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row>
    <row r="145">
      <c r="A145" t="s">
        <v>442</v>
      </c>
      <c r="B145">
        <v>2011</v>
      </c>
      <c r="C145" t="s">
        <v>447</v>
      </c>
      <c r="D145">
        <v>163</v>
      </c>
      <c r="E145" t="s">
        <v>61</v>
      </c>
      <c r="F145" t="s">
        <v>256</v>
      </c>
      <c r="G145" t="s">
        <v>185</v>
      </c>
      <c r="H145">
        <v>0.46632163534854643</v>
      </c>
      <c r="I145">
        <v>0.45056908828795139</v>
      </c>
      <c r="J145">
        <v>0.77963597190569811</v>
      </c>
      <c r="K145">
        <v>0.1076923786143007</v>
      </c>
      <c r="L145">
        <v>0</v>
      </c>
      <c r="M145">
        <v>1.5154006537313791</v>
      </c>
      <c r="N145">
        <v>0</v>
      </c>
      <c r="O145">
        <v>0</v>
      </c>
      <c r="P145">
        <v>0</v>
      </c>
      <c r="Q145">
        <v>0</v>
      </c>
      <c r="R145">
        <v>0.57056434927552968</v>
      </c>
      <c r="S145">
        <v>0.35949906620120392</v>
      </c>
      <c r="T145">
        <v>0.39120983408213678</v>
      </c>
      <c r="U145">
        <v>0.42634150349212502</v>
      </c>
      <c r="V145">
        <v>0.26019157382006902</v>
      </c>
      <c r="W145" t="s">
        <v>285</v>
      </c>
      <c r="X145" t="s">
        <v>231</v>
      </c>
      <c r="Y145" t="s">
        <v>286</v>
      </c>
      <c r="Z145" t="s">
        <v>287</v>
      </c>
      <c r="AA145" t="s">
        <v>185</v>
      </c>
      <c r="AB145" t="s">
        <v>185</v>
      </c>
      <c r="AC145" t="s">
        <v>185</v>
      </c>
      <c r="AD145" t="s">
        <v>185</v>
      </c>
      <c r="AE145" t="s">
        <v>185</v>
      </c>
      <c r="AF145" t="s">
        <v>185</v>
      </c>
      <c r="AG145" t="s">
        <v>185</v>
      </c>
      <c r="AH145" t="s">
        <v>185</v>
      </c>
      <c r="AI145" t="s">
        <v>185</v>
      </c>
      <c r="AJ145" t="s">
        <v>185</v>
      </c>
      <c r="AK145" t="s">
        <v>185</v>
      </c>
      <c r="AL145" t="s">
        <v>185</v>
      </c>
      <c r="AM145" t="s">
        <v>185</v>
      </c>
      <c r="AN145" t="s">
        <v>185</v>
      </c>
      <c r="AO145">
        <v>0.93093624125042529</v>
      </c>
      <c r="AP145">
        <v>0.087380637419262497</v>
      </c>
      <c r="AQ145">
        <v>0.1951468296760622</v>
      </c>
      <c r="AR145">
        <v>0.44462009533299862</v>
      </c>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row>
    <row r="146">
      <c r="A146" t="s">
        <v>442</v>
      </c>
      <c r="B146">
        <v>2011</v>
      </c>
      <c r="C146" t="s">
        <v>447</v>
      </c>
      <c r="D146">
        <v>164</v>
      </c>
      <c r="E146" t="s">
        <v>61</v>
      </c>
      <c r="F146" t="s">
        <v>257</v>
      </c>
      <c r="G146" t="s">
        <v>185</v>
      </c>
      <c r="H146">
        <v>1.7968485475981051</v>
      </c>
      <c r="I146">
        <v>2.916063057456693</v>
      </c>
      <c r="J146">
        <v>1.870657458146509</v>
      </c>
      <c r="K146">
        <v>0.838703226099902</v>
      </c>
      <c r="L146">
        <v>0.1021869272858701</v>
      </c>
      <c r="M146">
        <v>1.1790106222778809</v>
      </c>
      <c r="N146">
        <v>1.376286896051214</v>
      </c>
      <c r="O146">
        <v>0.092936458149892404</v>
      </c>
      <c r="P146">
        <v>0.24684239246472481</v>
      </c>
      <c r="Q146">
        <v>0</v>
      </c>
      <c r="R146">
        <v>1.5282595205054019</v>
      </c>
      <c r="S146">
        <v>1.9956514033520081</v>
      </c>
      <c r="T146">
        <v>3.3008174288048648</v>
      </c>
      <c r="U146">
        <v>3.101163548505065</v>
      </c>
      <c r="V146">
        <v>0.84116225663755684</v>
      </c>
      <c r="W146" t="s">
        <v>285</v>
      </c>
      <c r="X146" t="s">
        <v>231</v>
      </c>
      <c r="Y146" t="s">
        <v>286</v>
      </c>
      <c r="Z146" t="s">
        <v>287</v>
      </c>
      <c r="AA146" t="s">
        <v>185</v>
      </c>
      <c r="AB146" t="s">
        <v>185</v>
      </c>
      <c r="AC146" t="s">
        <v>185</v>
      </c>
      <c r="AD146" t="s">
        <v>185</v>
      </c>
      <c r="AE146" t="s">
        <v>185</v>
      </c>
      <c r="AF146" t="s">
        <v>185</v>
      </c>
      <c r="AG146" t="s">
        <v>185</v>
      </c>
      <c r="AH146" t="s">
        <v>185</v>
      </c>
      <c r="AI146" t="s">
        <v>185</v>
      </c>
      <c r="AJ146" t="s">
        <v>185</v>
      </c>
      <c r="AK146" t="s">
        <v>185</v>
      </c>
      <c r="AL146" t="s">
        <v>185</v>
      </c>
      <c r="AM146" t="s">
        <v>185</v>
      </c>
      <c r="AN146" t="s">
        <v>185</v>
      </c>
      <c r="AO146">
        <v>2.0092257065821042</v>
      </c>
      <c r="AP146">
        <v>0.31954875452700737</v>
      </c>
      <c r="AQ146">
        <v>2.5265164422023321</v>
      </c>
      <c r="AR146">
        <v>0.41387025524819637</v>
      </c>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row>
    <row r="147">
      <c r="A147" t="s">
        <v>442</v>
      </c>
      <c r="B147">
        <v>2011</v>
      </c>
      <c r="C147" t="s">
        <v>447</v>
      </c>
      <c r="D147">
        <v>165</v>
      </c>
      <c r="E147" t="s">
        <v>61</v>
      </c>
      <c r="F147" t="s">
        <v>258</v>
      </c>
      <c r="G147" t="s">
        <v>185</v>
      </c>
      <c r="H147">
        <v>1.0831051153420941</v>
      </c>
      <c r="I147">
        <v>0.82313651416641465</v>
      </c>
      <c r="J147">
        <v>0.8363886366880634</v>
      </c>
      <c r="K147">
        <v>0.71112367030086565</v>
      </c>
      <c r="L147">
        <v>0.1066767530439562</v>
      </c>
      <c r="M147">
        <v>1.907217638549414</v>
      </c>
      <c r="N147">
        <v>0.910412741158376</v>
      </c>
      <c r="O147">
        <v>0.1301110414098493</v>
      </c>
      <c r="P147">
        <v>0.036812571461141301</v>
      </c>
      <c r="Q147">
        <v>0.092612163570795505</v>
      </c>
      <c r="R147">
        <v>1.4082946140204169</v>
      </c>
      <c r="S147">
        <v>0.63409178630831753</v>
      </c>
      <c r="T147">
        <v>0.74288864905225094</v>
      </c>
      <c r="U147">
        <v>0.83419083166642571</v>
      </c>
      <c r="V147">
        <v>0.28042343852560392</v>
      </c>
      <c r="W147" t="s">
        <v>285</v>
      </c>
      <c r="X147" t="s">
        <v>231</v>
      </c>
      <c r="Y147" t="s">
        <v>286</v>
      </c>
      <c r="Z147" t="s">
        <v>287</v>
      </c>
      <c r="AA147" t="s">
        <v>185</v>
      </c>
      <c r="AB147" t="s">
        <v>185</v>
      </c>
      <c r="AC147" t="s">
        <v>185</v>
      </c>
      <c r="AD147" t="s">
        <v>185</v>
      </c>
      <c r="AE147" t="s">
        <v>185</v>
      </c>
      <c r="AF147" t="s">
        <v>185</v>
      </c>
      <c r="AG147" t="s">
        <v>185</v>
      </c>
      <c r="AH147" t="s">
        <v>185</v>
      </c>
      <c r="AI147" t="s">
        <v>185</v>
      </c>
      <c r="AJ147" t="s">
        <v>185</v>
      </c>
      <c r="AK147" t="s">
        <v>185</v>
      </c>
      <c r="AL147" t="s">
        <v>185</v>
      </c>
      <c r="AM147" t="s">
        <v>185</v>
      </c>
      <c r="AN147" t="s">
        <v>185</v>
      </c>
      <c r="AO147">
        <v>0.33361751845609972</v>
      </c>
      <c r="AP147">
        <v>0.33114411725137433</v>
      </c>
      <c r="AQ147">
        <v>0.10246974261045209</v>
      </c>
      <c r="AR147">
        <v>3.030271070172303</v>
      </c>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row>
    <row r="148">
      <c r="A148" t="s">
        <v>442</v>
      </c>
      <c r="B148">
        <v>2016</v>
      </c>
      <c r="C148" t="s">
        <v>448</v>
      </c>
      <c r="D148">
        <v>16</v>
      </c>
      <c r="E148" t="s">
        <v>13</v>
      </c>
      <c r="F148" t="s">
        <v>14</v>
      </c>
      <c r="G148" t="s">
        <v>453</v>
      </c>
      <c r="H148">
        <v>30.86996627769307</v>
      </c>
      <c r="I148">
        <v>44.908774416126853</v>
      </c>
      <c r="J148">
        <v>79.455499124115249</v>
      </c>
      <c r="K148">
        <v>92.969935640776839</v>
      </c>
      <c r="L148">
        <v>97.312698650855182</v>
      </c>
      <c r="M148">
        <v>67.652143108857814</v>
      </c>
      <c r="N148">
        <v>85.619631489816669</v>
      </c>
      <c r="O148">
        <v>93.234166662643929</v>
      </c>
      <c r="P148">
        <v>94.651904599420163</v>
      </c>
      <c r="Q148">
        <v>98.446229582275492</v>
      </c>
      <c r="R148">
        <v>27.45153211146129</v>
      </c>
      <c r="S148">
        <v>30.302568762415412</v>
      </c>
      <c r="T148">
        <v>29.7577697044558</v>
      </c>
      <c r="U148">
        <v>33.672802537676773</v>
      </c>
      <c r="V148">
        <v>53.674502662485807</v>
      </c>
      <c r="W148" t="s">
        <v>317</v>
      </c>
      <c r="X148" t="s">
        <v>318</v>
      </c>
      <c r="Y148" t="s">
        <v>319</v>
      </c>
      <c r="Z148" t="s">
        <v>320</v>
      </c>
      <c r="AA148" t="s">
        <v>321</v>
      </c>
      <c r="AB148" t="s">
        <v>322</v>
      </c>
      <c r="AC148" t="s">
        <v>323</v>
      </c>
      <c r="AD148" t="s">
        <v>324</v>
      </c>
      <c r="AE148" t="s">
        <v>325</v>
      </c>
      <c r="AF148" t="s">
        <v>326</v>
      </c>
      <c r="AG148" t="s">
        <v>231</v>
      </c>
      <c r="AH148" t="s">
        <v>327</v>
      </c>
      <c r="AI148" t="s">
        <v>328</v>
      </c>
      <c r="AJ148" t="s">
        <v>329</v>
      </c>
      <c r="AK148" t="s">
        <v>330</v>
      </c>
      <c r="AL148" t="s">
        <v>331</v>
      </c>
      <c r="AM148" t="s">
        <v>332</v>
      </c>
      <c r="AN148" t="s">
        <v>333</v>
      </c>
      <c r="AO148">
        <v>44.066581099501263</v>
      </c>
      <c r="AP148">
        <v>63.454900214308211</v>
      </c>
      <c r="AQ148">
        <v>57.49320607440206</v>
      </c>
      <c r="AR148">
        <v>85.767127005259155</v>
      </c>
      <c r="AS148">
        <v>56.510166304012678</v>
      </c>
      <c r="AT148">
        <v>79.006482897253832</v>
      </c>
      <c r="AU148">
        <v>35.227648234915257</v>
      </c>
      <c r="AV148">
        <v>65.588523620036128</v>
      </c>
      <c r="AW148">
        <v>56.816824564515379</v>
      </c>
      <c r="AX148">
        <v>50.262492756530378</v>
      </c>
      <c r="AY148">
        <v>96.048903816468354</v>
      </c>
      <c r="AZ148">
        <v>56.973569472870658</v>
      </c>
      <c r="BA148">
        <v>62.533450321625281</v>
      </c>
      <c r="BB148">
        <v>58.831466241680637</v>
      </c>
      <c r="BC148">
        <v>46.372034664133977</v>
      </c>
      <c r="BD148">
        <v>76.194203294926396</v>
      </c>
      <c r="BE148">
        <v>42.571186895119553</v>
      </c>
      <c r="BF148">
        <v>69.144415369975746</v>
      </c>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row>
    <row r="149">
      <c r="A149" t="s">
        <v>442</v>
      </c>
      <c r="B149">
        <v>2016</v>
      </c>
      <c r="C149" t="s">
        <v>448</v>
      </c>
      <c r="D149">
        <v>17</v>
      </c>
      <c r="E149" t="s">
        <v>13</v>
      </c>
      <c r="F149" t="s">
        <v>51</v>
      </c>
      <c r="G149" t="s">
        <v>185</v>
      </c>
      <c r="H149">
        <v>69.130033722306706</v>
      </c>
      <c r="I149">
        <v>55.091225583873133</v>
      </c>
      <c r="J149">
        <v>20.544500875884751</v>
      </c>
      <c r="K149">
        <v>7.0300643592231742</v>
      </c>
      <c r="L149">
        <v>2.687301349144827</v>
      </c>
      <c r="M149">
        <v>32.347856891141838</v>
      </c>
      <c r="N149">
        <v>14.380368510183221</v>
      </c>
      <c r="O149">
        <v>6.7658333373561366</v>
      </c>
      <c r="P149">
        <v>5.3480954005799486</v>
      </c>
      <c r="Q149">
        <v>1.5537704177244369</v>
      </c>
      <c r="R149">
        <v>72.548467888538624</v>
      </c>
      <c r="S149">
        <v>69.697431237584496</v>
      </c>
      <c r="T149">
        <v>70.242230295544147</v>
      </c>
      <c r="U149">
        <v>66.327197462323412</v>
      </c>
      <c r="V149">
        <v>46.325497337514363</v>
      </c>
      <c r="W149" t="s">
        <v>317</v>
      </c>
      <c r="X149" t="s">
        <v>318</v>
      </c>
      <c r="Y149" t="s">
        <v>319</v>
      </c>
      <c r="Z149" t="s">
        <v>320</v>
      </c>
      <c r="AA149" t="s">
        <v>321</v>
      </c>
      <c r="AB149" t="s">
        <v>322</v>
      </c>
      <c r="AC149" t="s">
        <v>323</v>
      </c>
      <c r="AD149" t="s">
        <v>324</v>
      </c>
      <c r="AE149" t="s">
        <v>325</v>
      </c>
      <c r="AF149" t="s">
        <v>326</v>
      </c>
      <c r="AG149" t="s">
        <v>231</v>
      </c>
      <c r="AH149" t="s">
        <v>327</v>
      </c>
      <c r="AI149" t="s">
        <v>328</v>
      </c>
      <c r="AJ149" t="s">
        <v>329</v>
      </c>
      <c r="AK149" t="s">
        <v>330</v>
      </c>
      <c r="AL149" t="s">
        <v>331</v>
      </c>
      <c r="AM149" t="s">
        <v>332</v>
      </c>
      <c r="AN149" t="s">
        <v>333</v>
      </c>
      <c r="AO149">
        <v>55.933418900498687</v>
      </c>
      <c r="AP149">
        <v>36.54509978569164</v>
      </c>
      <c r="AQ149">
        <v>42.506793925597847</v>
      </c>
      <c r="AR149">
        <v>14.23287299474077</v>
      </c>
      <c r="AS149">
        <v>43.489833695987024</v>
      </c>
      <c r="AT149">
        <v>20.993517102746061</v>
      </c>
      <c r="AU149">
        <v>64.772351765084707</v>
      </c>
      <c r="AV149">
        <v>34.411476379963787</v>
      </c>
      <c r="AW149">
        <v>43.183175435484813</v>
      </c>
      <c r="AX149">
        <v>49.737507243469807</v>
      </c>
      <c r="AY149">
        <v>3.951096183531678</v>
      </c>
      <c r="AZ149">
        <v>43.026430527129449</v>
      </c>
      <c r="BA149">
        <v>37.466549678374832</v>
      </c>
      <c r="BB149">
        <v>41.168533758319157</v>
      </c>
      <c r="BC149">
        <v>53.627965335866122</v>
      </c>
      <c r="BD149">
        <v>23.805796705073568</v>
      </c>
      <c r="BE149">
        <v>57.428813104880128</v>
      </c>
      <c r="BF149">
        <v>30.855584630024289</v>
      </c>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row>
    <row r="150">
      <c r="A150" t="s">
        <v>442</v>
      </c>
      <c r="B150">
        <v>2016</v>
      </c>
      <c r="C150" t="s">
        <v>448</v>
      </c>
      <c r="D150">
        <v>18</v>
      </c>
      <c r="E150" t="s">
        <v>59</v>
      </c>
      <c r="F150" t="s">
        <v>15</v>
      </c>
      <c r="G150" t="s">
        <v>454</v>
      </c>
      <c r="H150">
        <v>20.801068730356871</v>
      </c>
      <c r="I150">
        <v>36.049187988673637</v>
      </c>
      <c r="J150">
        <v>70.365044349970816</v>
      </c>
      <c r="K150">
        <v>85.032244964471218</v>
      </c>
      <c r="L150">
        <v>89.208107600794506</v>
      </c>
      <c r="M150">
        <v>56.792281380558798</v>
      </c>
      <c r="N150">
        <v>77.065908492436691</v>
      </c>
      <c r="O150">
        <v>85.703562874060935</v>
      </c>
      <c r="P150">
        <v>86.376142882694424</v>
      </c>
      <c r="Q150">
        <v>90.837804932669926</v>
      </c>
      <c r="R150">
        <v>16.199646803206139</v>
      </c>
      <c r="S150">
        <v>21.222428578039789</v>
      </c>
      <c r="T150">
        <v>21.604932609394869</v>
      </c>
      <c r="U150">
        <v>25.329850392408861</v>
      </c>
      <c r="V150">
        <v>44.755635638673873</v>
      </c>
      <c r="W150" t="s">
        <v>317</v>
      </c>
      <c r="X150" t="s">
        <v>318</v>
      </c>
      <c r="Y150" t="s">
        <v>319</v>
      </c>
      <c r="Z150" t="s">
        <v>320</v>
      </c>
      <c r="AA150" t="s">
        <v>321</v>
      </c>
      <c r="AB150" t="s">
        <v>322</v>
      </c>
      <c r="AC150" t="s">
        <v>323</v>
      </c>
      <c r="AD150" t="s">
        <v>324</v>
      </c>
      <c r="AE150" t="s">
        <v>325</v>
      </c>
      <c r="AF150" t="s">
        <v>326</v>
      </c>
      <c r="AG150" t="s">
        <v>231</v>
      </c>
      <c r="AH150" t="s">
        <v>327</v>
      </c>
      <c r="AI150" t="s">
        <v>328</v>
      </c>
      <c r="AJ150" t="s">
        <v>329</v>
      </c>
      <c r="AK150" t="s">
        <v>330</v>
      </c>
      <c r="AL150" t="s">
        <v>331</v>
      </c>
      <c r="AM150" t="s">
        <v>332</v>
      </c>
      <c r="AN150" t="s">
        <v>333</v>
      </c>
      <c r="AO150">
        <v>38.611207739727853</v>
      </c>
      <c r="AP150">
        <v>58.411459872338767</v>
      </c>
      <c r="AQ150">
        <v>49.869368772430157</v>
      </c>
      <c r="AR150">
        <v>77.938794164274299</v>
      </c>
      <c r="AS150">
        <v>54.915724705962809</v>
      </c>
      <c r="AT150">
        <v>59.163703894302742</v>
      </c>
      <c r="AU150">
        <v>30.901071139878098</v>
      </c>
      <c r="AV150">
        <v>31.395119472550739</v>
      </c>
      <c r="AW150">
        <v>52.654255423361462</v>
      </c>
      <c r="AX150">
        <v>43.108949372351013</v>
      </c>
      <c r="AY150">
        <v>86.937439718403539</v>
      </c>
      <c r="AZ150">
        <v>46.784212731511268</v>
      </c>
      <c r="BA150">
        <v>48.674325630233973</v>
      </c>
      <c r="BB150">
        <v>56.128190702922844</v>
      </c>
      <c r="BC150">
        <v>35.66251893358276</v>
      </c>
      <c r="BD150">
        <v>69.768559307668497</v>
      </c>
      <c r="BE150">
        <v>28.350896531775589</v>
      </c>
      <c r="BF150">
        <v>58.970237337868816</v>
      </c>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row>
    <row r="151">
      <c r="A151" t="s">
        <v>442</v>
      </c>
      <c r="B151">
        <v>2016</v>
      </c>
      <c r="C151" t="s">
        <v>448</v>
      </c>
      <c r="D151">
        <v>19</v>
      </c>
      <c r="E151" t="s">
        <v>59</v>
      </c>
      <c r="F151" t="s">
        <v>16</v>
      </c>
      <c r="G151" t="s">
        <v>455</v>
      </c>
      <c r="H151">
        <v>9.0923138893821527</v>
      </c>
      <c r="I151">
        <v>7.3839325964898812</v>
      </c>
      <c r="J151">
        <v>8.6049530739551727</v>
      </c>
      <c r="K151">
        <v>7.7849249594914021</v>
      </c>
      <c r="L151">
        <v>7.9996184265207484</v>
      </c>
      <c r="M151">
        <v>9.4014426410663816</v>
      </c>
      <c r="N151">
        <v>8.1867721294709632</v>
      </c>
      <c r="O151">
        <v>7.3743044026937152</v>
      </c>
      <c r="P151">
        <v>8.1543538565779983</v>
      </c>
      <c r="Q151">
        <v>7.5479828285840931</v>
      </c>
      <c r="R151">
        <v>10.396957073988141</v>
      </c>
      <c r="S151">
        <v>8.2786492331806532</v>
      </c>
      <c r="T151">
        <v>7.2800480802541108</v>
      </c>
      <c r="U151">
        <v>7.4970520651114274</v>
      </c>
      <c r="V151">
        <v>7.8394351463012306</v>
      </c>
      <c r="W151" t="s">
        <v>317</v>
      </c>
      <c r="X151" t="s">
        <v>318</v>
      </c>
      <c r="Y151" t="s">
        <v>319</v>
      </c>
      <c r="Z151" t="s">
        <v>320</v>
      </c>
      <c r="AA151" t="s">
        <v>321</v>
      </c>
      <c r="AB151" t="s">
        <v>322</v>
      </c>
      <c r="AC151" t="s">
        <v>323</v>
      </c>
      <c r="AD151" t="s">
        <v>324</v>
      </c>
      <c r="AE151" t="s">
        <v>325</v>
      </c>
      <c r="AF151" t="s">
        <v>326</v>
      </c>
      <c r="AG151" t="s">
        <v>231</v>
      </c>
      <c r="AH151" t="s">
        <v>327</v>
      </c>
      <c r="AI151" t="s">
        <v>328</v>
      </c>
      <c r="AJ151" t="s">
        <v>329</v>
      </c>
      <c r="AK151" t="s">
        <v>330</v>
      </c>
      <c r="AL151" t="s">
        <v>331</v>
      </c>
      <c r="AM151" t="s">
        <v>332</v>
      </c>
      <c r="AN151" t="s">
        <v>333</v>
      </c>
      <c r="AO151">
        <v>4.8774974700959293</v>
      </c>
      <c r="AP151">
        <v>4.8922752357844388</v>
      </c>
      <c r="AQ151">
        <v>4.593238931467484</v>
      </c>
      <c r="AR151">
        <v>7.5216963677370376</v>
      </c>
      <c r="AS151">
        <v>1.443022694444694</v>
      </c>
      <c r="AT151">
        <v>19.31581857389018</v>
      </c>
      <c r="AU151">
        <v>3.8510453235948749</v>
      </c>
      <c r="AV151">
        <v>33.576178509823762</v>
      </c>
      <c r="AW151">
        <v>2.7033325882477479</v>
      </c>
      <c r="AX151">
        <v>6.7950887204121919</v>
      </c>
      <c r="AY151">
        <v>8.9921350967441906</v>
      </c>
      <c r="AZ151">
        <v>9.2655297906166929</v>
      </c>
      <c r="BA151">
        <v>12.49512270950015</v>
      </c>
      <c r="BB151">
        <v>2.2873643515971098</v>
      </c>
      <c r="BC151">
        <v>6.4840239577817549</v>
      </c>
      <c r="BD151">
        <v>5.6835482035579057</v>
      </c>
      <c r="BE151">
        <v>12.193816104138911</v>
      </c>
      <c r="BF151">
        <v>9.6328124150868408</v>
      </c>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row>
    <row r="152">
      <c r="A152" t="s">
        <v>442</v>
      </c>
      <c r="B152">
        <v>2016</v>
      </c>
      <c r="C152" t="s">
        <v>448</v>
      </c>
      <c r="D152">
        <v>20</v>
      </c>
      <c r="E152" t="s">
        <v>59</v>
      </c>
      <c r="F152" t="s">
        <v>22</v>
      </c>
      <c r="G152" t="s">
        <v>456</v>
      </c>
      <c r="H152">
        <v>26.248445082126679</v>
      </c>
      <c r="I152">
        <v>27.18195863565408</v>
      </c>
      <c r="J152">
        <v>13.342306209481571</v>
      </c>
      <c r="K152">
        <v>5.4589612885186014</v>
      </c>
      <c r="L152">
        <v>2.3691111553185422</v>
      </c>
      <c r="M152">
        <v>18.760151081802181</v>
      </c>
      <c r="N152">
        <v>11.219247995864441</v>
      </c>
      <c r="O152">
        <v>5.5273560486868059</v>
      </c>
      <c r="P152">
        <v>4.6815055499023428</v>
      </c>
      <c r="Q152">
        <v>1.3834354519153229</v>
      </c>
      <c r="R152">
        <v>28.592497891681109</v>
      </c>
      <c r="S152">
        <v>24.022215448293501</v>
      </c>
      <c r="T152">
        <v>29.737727484348319</v>
      </c>
      <c r="U152">
        <v>31.389047629751641</v>
      </c>
      <c r="V152">
        <v>20.60538792765993</v>
      </c>
      <c r="W152" t="s">
        <v>317</v>
      </c>
      <c r="X152" t="s">
        <v>318</v>
      </c>
      <c r="Y152" t="s">
        <v>319</v>
      </c>
      <c r="Z152" t="s">
        <v>320</v>
      </c>
      <c r="AA152" t="s">
        <v>321</v>
      </c>
      <c r="AB152" t="s">
        <v>322</v>
      </c>
      <c r="AC152" t="s">
        <v>323</v>
      </c>
      <c r="AD152" t="s">
        <v>324</v>
      </c>
      <c r="AE152" t="s">
        <v>325</v>
      </c>
      <c r="AF152" t="s">
        <v>326</v>
      </c>
      <c r="AG152" t="s">
        <v>231</v>
      </c>
      <c r="AH152" t="s">
        <v>327</v>
      </c>
      <c r="AI152" t="s">
        <v>328</v>
      </c>
      <c r="AJ152" t="s">
        <v>329</v>
      </c>
      <c r="AK152" t="s">
        <v>330</v>
      </c>
      <c r="AL152" t="s">
        <v>331</v>
      </c>
      <c r="AM152" t="s">
        <v>332</v>
      </c>
      <c r="AN152" t="s">
        <v>333</v>
      </c>
      <c r="AO152">
        <v>24.679372759041591</v>
      </c>
      <c r="AP152">
        <v>13.11649057285759</v>
      </c>
      <c r="AQ152">
        <v>23.678213002951161</v>
      </c>
      <c r="AR152">
        <v>2.984825391782985</v>
      </c>
      <c r="AS152">
        <v>16.030966362857171</v>
      </c>
      <c r="AT152">
        <v>12.27442166854105</v>
      </c>
      <c r="AU152">
        <v>27.444728312527911</v>
      </c>
      <c r="AV152">
        <v>24.370235695748519</v>
      </c>
      <c r="AW152">
        <v>20.293348083412081</v>
      </c>
      <c r="AX152">
        <v>18.800398823460171</v>
      </c>
      <c r="AY152">
        <v>4.0704251848525388</v>
      </c>
      <c r="AZ152">
        <v>14.36033608139161</v>
      </c>
      <c r="BA152">
        <v>1.938724165842957</v>
      </c>
      <c r="BB152">
        <v>26.138710348379881</v>
      </c>
      <c r="BC152">
        <v>15.09272787518762</v>
      </c>
      <c r="BD152">
        <v>4.8017627873205289</v>
      </c>
      <c r="BE152">
        <v>36.626341775591662</v>
      </c>
      <c r="BF152">
        <v>26.58086090404786</v>
      </c>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row>
    <row r="153">
      <c r="A153" t="s">
        <v>442</v>
      </c>
      <c r="B153">
        <v>2016</v>
      </c>
      <c r="C153" t="s">
        <v>448</v>
      </c>
      <c r="D153">
        <v>21</v>
      </c>
      <c r="E153" t="s">
        <v>59</v>
      </c>
      <c r="F153" t="s">
        <v>17</v>
      </c>
      <c r="G153" t="s">
        <v>457</v>
      </c>
      <c r="H153">
        <v>43.858172298134242</v>
      </c>
      <c r="I153">
        <v>29.384920779182629</v>
      </c>
      <c r="J153">
        <v>7.6876963665924389</v>
      </c>
      <c r="K153">
        <v>1.7238687875188381</v>
      </c>
      <c r="L153">
        <v>0.42316281736615607</v>
      </c>
      <c r="M153">
        <v>15.04612489657238</v>
      </c>
      <c r="N153">
        <v>3.5280713822277372</v>
      </c>
      <c r="O153">
        <v>1.3947766745586789</v>
      </c>
      <c r="P153">
        <v>0.7879977108253805</v>
      </c>
      <c r="Q153">
        <v>0.23077678683063069</v>
      </c>
      <c r="R153">
        <v>44.810898231124611</v>
      </c>
      <c r="S153">
        <v>46.476706740485909</v>
      </c>
      <c r="T153">
        <v>41.377291826002647</v>
      </c>
      <c r="U153">
        <v>35.784049912728157</v>
      </c>
      <c r="V153">
        <v>26.79954128736507</v>
      </c>
      <c r="W153" t="s">
        <v>317</v>
      </c>
      <c r="X153" t="s">
        <v>318</v>
      </c>
      <c r="Y153" t="s">
        <v>319</v>
      </c>
      <c r="Z153" t="s">
        <v>320</v>
      </c>
      <c r="AA153" t="s">
        <v>321</v>
      </c>
      <c r="AB153" t="s">
        <v>322</v>
      </c>
      <c r="AC153" t="s">
        <v>323</v>
      </c>
      <c r="AD153" t="s">
        <v>324</v>
      </c>
      <c r="AE153" t="s">
        <v>325</v>
      </c>
      <c r="AF153" t="s">
        <v>326</v>
      </c>
      <c r="AG153" t="s">
        <v>231</v>
      </c>
      <c r="AH153" t="s">
        <v>327</v>
      </c>
      <c r="AI153" t="s">
        <v>328</v>
      </c>
      <c r="AJ153" t="s">
        <v>329</v>
      </c>
      <c r="AK153" t="s">
        <v>330</v>
      </c>
      <c r="AL153" t="s">
        <v>331</v>
      </c>
      <c r="AM153" t="s">
        <v>332</v>
      </c>
      <c r="AN153" t="s">
        <v>333</v>
      </c>
      <c r="AO153">
        <v>31.831922031134511</v>
      </c>
      <c r="AP153">
        <v>23.579774319019091</v>
      </c>
      <c r="AQ153">
        <v>21.85917929315119</v>
      </c>
      <c r="AR153">
        <v>11.554684076205531</v>
      </c>
      <c r="AS153">
        <v>27.610286236735082</v>
      </c>
      <c r="AT153">
        <v>9.2460558632659637</v>
      </c>
      <c r="AU153">
        <v>37.803155223999141</v>
      </c>
      <c r="AV153">
        <v>10.658466321876929</v>
      </c>
      <c r="AW153">
        <v>24.349063904979008</v>
      </c>
      <c r="AX153">
        <v>31.295563083776742</v>
      </c>
      <c r="AY153">
        <v>0</v>
      </c>
      <c r="AZ153">
        <v>29.58992139648057</v>
      </c>
      <c r="BA153">
        <v>36.891827494422962</v>
      </c>
      <c r="BB153">
        <v>15.44573459709995</v>
      </c>
      <c r="BC153">
        <v>42.760729233447996</v>
      </c>
      <c r="BD153">
        <v>19.746129701453079</v>
      </c>
      <c r="BE153">
        <v>22.8289455884936</v>
      </c>
      <c r="BF153">
        <v>4.8160893429965466</v>
      </c>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row>
    <row r="154">
      <c r="A154" t="s">
        <v>442</v>
      </c>
      <c r="B154">
        <v>2016</v>
      </c>
      <c r="C154" t="s">
        <v>448</v>
      </c>
      <c r="D154">
        <v>22</v>
      </c>
      <c r="E154" t="s">
        <v>54</v>
      </c>
      <c r="F154" t="s">
        <v>49</v>
      </c>
      <c r="G154" t="s">
        <v>185</v>
      </c>
      <c r="H154">
        <v>30.41580809051154</v>
      </c>
      <c r="I154">
        <v>17.00069554526134</v>
      </c>
      <c r="J154">
        <v>10.89648392384027</v>
      </c>
      <c r="K154">
        <v>8.3873759196374422</v>
      </c>
      <c r="L154">
        <v>8.2294059880310968</v>
      </c>
      <c r="M154">
        <v>14.202921470311839</v>
      </c>
      <c r="N154">
        <v>9.6029498072664463</v>
      </c>
      <c r="O154">
        <v>7.9227260125838637</v>
      </c>
      <c r="P154">
        <v>8.6261620724037726</v>
      </c>
      <c r="Q154">
        <v>7.6718223234642977</v>
      </c>
      <c r="R154">
        <v>39.091295723297897</v>
      </c>
      <c r="S154">
        <v>28.062192460073259</v>
      </c>
      <c r="T154">
        <v>25.203576067692971</v>
      </c>
      <c r="U154">
        <v>22.838134285782822</v>
      </c>
      <c r="V154">
        <v>14.90526589145828</v>
      </c>
      <c r="W154" t="s">
        <v>317</v>
      </c>
      <c r="X154" t="s">
        <v>318</v>
      </c>
      <c r="Y154" t="s">
        <v>319</v>
      </c>
      <c r="Z154" t="s">
        <v>320</v>
      </c>
      <c r="AA154" t="s">
        <v>321</v>
      </c>
      <c r="AB154" t="s">
        <v>322</v>
      </c>
      <c r="AC154" t="s">
        <v>323</v>
      </c>
      <c r="AD154" t="s">
        <v>324</v>
      </c>
      <c r="AE154" t="s">
        <v>325</v>
      </c>
      <c r="AF154" t="s">
        <v>326</v>
      </c>
      <c r="AG154" t="s">
        <v>231</v>
      </c>
      <c r="AH154" t="s">
        <v>327</v>
      </c>
      <c r="AI154" t="s">
        <v>328</v>
      </c>
      <c r="AJ154" t="s">
        <v>329</v>
      </c>
      <c r="AK154" t="s">
        <v>330</v>
      </c>
      <c r="AL154" t="s">
        <v>331</v>
      </c>
      <c r="AM154" t="s">
        <v>332</v>
      </c>
      <c r="AN154" t="s">
        <v>333</v>
      </c>
      <c r="AO154">
        <v>11.21554998375564</v>
      </c>
      <c r="AP154">
        <v>7.7282568357592192</v>
      </c>
      <c r="AQ154">
        <v>8.4337477126325098</v>
      </c>
      <c r="AR154">
        <v>8.8013727991879414</v>
      </c>
      <c r="AS154">
        <v>2.5604236449624511</v>
      </c>
      <c r="AT154">
        <v>24.612558749600851</v>
      </c>
      <c r="AU154">
        <v>11.08146989448141</v>
      </c>
      <c r="AV154">
        <v>51.678478886064958</v>
      </c>
      <c r="AW154">
        <v>4.8834002443907494</v>
      </c>
      <c r="AX154">
        <v>13.61631038310219</v>
      </c>
      <c r="AY154">
        <v>9.3736838864048746</v>
      </c>
      <c r="AZ154">
        <v>16.530905181158939</v>
      </c>
      <c r="BA154">
        <v>20.427064570048831</v>
      </c>
      <c r="BB154">
        <v>3.9156768252262362</v>
      </c>
      <c r="BC154">
        <v>15.384474058749619</v>
      </c>
      <c r="BD154">
        <v>7.5326566626548628</v>
      </c>
      <c r="BE154">
        <v>30.074984656168532</v>
      </c>
      <c r="BF154">
        <v>14.041376367049679</v>
      </c>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row>
    <row r="155">
      <c r="A155" t="s">
        <v>442</v>
      </c>
      <c r="B155">
        <v>2016</v>
      </c>
      <c r="C155" t="s">
        <v>448</v>
      </c>
      <c r="D155">
        <v>23</v>
      </c>
      <c r="E155" t="s">
        <v>54</v>
      </c>
      <c r="F155" t="s">
        <v>48</v>
      </c>
      <c r="G155" t="s">
        <v>185</v>
      </c>
      <c r="H155">
        <v>69.584191909488453</v>
      </c>
      <c r="I155">
        <v>82.999304454738663</v>
      </c>
      <c r="J155">
        <v>89.103516076159721</v>
      </c>
      <c r="K155">
        <v>91.612624080362636</v>
      </c>
      <c r="L155">
        <v>91.770594011968868</v>
      </c>
      <c r="M155">
        <v>85.797078529688022</v>
      </c>
      <c r="N155">
        <v>90.397050192733502</v>
      </c>
      <c r="O155">
        <v>92.077273987416248</v>
      </c>
      <c r="P155">
        <v>91.37383792759627</v>
      </c>
      <c r="Q155">
        <v>92.32817767653566</v>
      </c>
      <c r="R155">
        <v>60.908704276702039</v>
      </c>
      <c r="S155">
        <v>71.937807539926695</v>
      </c>
      <c r="T155">
        <v>74.796423932306979</v>
      </c>
      <c r="U155">
        <v>77.161865714217143</v>
      </c>
      <c r="V155">
        <v>85.094734108541743</v>
      </c>
      <c r="W155" t="s">
        <v>317</v>
      </c>
      <c r="X155" t="s">
        <v>318</v>
      </c>
      <c r="Y155" t="s">
        <v>319</v>
      </c>
      <c r="Z155" t="s">
        <v>320</v>
      </c>
      <c r="AA155" t="s">
        <v>321</v>
      </c>
      <c r="AB155" t="s">
        <v>322</v>
      </c>
      <c r="AC155" t="s">
        <v>323</v>
      </c>
      <c r="AD155" t="s">
        <v>324</v>
      </c>
      <c r="AE155" t="s">
        <v>325</v>
      </c>
      <c r="AF155" t="s">
        <v>326</v>
      </c>
      <c r="AG155" t="s">
        <v>231</v>
      </c>
      <c r="AH155" t="s">
        <v>327</v>
      </c>
      <c r="AI155" t="s">
        <v>328</v>
      </c>
      <c r="AJ155" t="s">
        <v>329</v>
      </c>
      <c r="AK155" t="s">
        <v>330</v>
      </c>
      <c r="AL155" t="s">
        <v>331</v>
      </c>
      <c r="AM155" t="s">
        <v>332</v>
      </c>
      <c r="AN155" t="s">
        <v>333</v>
      </c>
      <c r="AO155">
        <v>88.784450016244378</v>
      </c>
      <c r="AP155">
        <v>92.271743164240803</v>
      </c>
      <c r="AQ155">
        <v>91.566252287367504</v>
      </c>
      <c r="AR155">
        <v>91.198627200811984</v>
      </c>
      <c r="AS155">
        <v>97.439576355037573</v>
      </c>
      <c r="AT155">
        <v>75.387441250399164</v>
      </c>
      <c r="AU155">
        <v>88.918530105518585</v>
      </c>
      <c r="AV155">
        <v>48.321521113935027</v>
      </c>
      <c r="AW155">
        <v>95.116599755609272</v>
      </c>
      <c r="AX155">
        <v>86.383689616897769</v>
      </c>
      <c r="AY155">
        <v>90.626316113595351</v>
      </c>
      <c r="AZ155">
        <v>83.469094818841114</v>
      </c>
      <c r="BA155">
        <v>79.572935429951187</v>
      </c>
      <c r="BB155">
        <v>96.084323174773786</v>
      </c>
      <c r="BC155">
        <v>84.615525941250382</v>
      </c>
      <c r="BD155">
        <v>92.467343337345156</v>
      </c>
      <c r="BE155">
        <v>69.925015343831475</v>
      </c>
      <c r="BF155">
        <v>85.958623632950406</v>
      </c>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row>
    <row r="156">
      <c r="A156" t="s">
        <v>442</v>
      </c>
      <c r="B156">
        <v>2016</v>
      </c>
      <c r="C156" t="s">
        <v>448</v>
      </c>
      <c r="D156">
        <v>29</v>
      </c>
      <c r="E156" t="s">
        <v>57</v>
      </c>
      <c r="F156" t="s">
        <v>49</v>
      </c>
      <c r="G156" t="s">
        <v>458</v>
      </c>
      <c r="H156">
        <v>6.6545878354918431</v>
      </c>
      <c r="I156">
        <v>17.7436024437337</v>
      </c>
      <c r="J156">
        <v>45.556459405414721</v>
      </c>
      <c r="K156">
        <v>56.830297505096127</v>
      </c>
      <c r="L156">
        <v>60.336115479424308</v>
      </c>
      <c r="M156">
        <v>34.255521963221739</v>
      </c>
      <c r="N156">
        <v>50.933516318162972</v>
      </c>
      <c r="O156">
        <v>57.055932609570249</v>
      </c>
      <c r="P156">
        <v>58.225374148515037</v>
      </c>
      <c r="Q156">
        <v>62.627347938346823</v>
      </c>
      <c r="R156">
        <v>2.5804523787859779</v>
      </c>
      <c r="S156">
        <v>7.5871059142970569</v>
      </c>
      <c r="T156">
        <v>5.7075711444091199</v>
      </c>
      <c r="U156">
        <v>9.8386510110319811</v>
      </c>
      <c r="V156">
        <v>23.59903157286255</v>
      </c>
      <c r="W156" t="s">
        <v>317</v>
      </c>
      <c r="X156" t="s">
        <v>318</v>
      </c>
      <c r="Y156" t="s">
        <v>319</v>
      </c>
      <c r="Z156" t="s">
        <v>320</v>
      </c>
      <c r="AA156" t="s">
        <v>321</v>
      </c>
      <c r="AB156" t="s">
        <v>322</v>
      </c>
      <c r="AC156" t="s">
        <v>323</v>
      </c>
      <c r="AD156" t="s">
        <v>324</v>
      </c>
      <c r="AE156" t="s">
        <v>325</v>
      </c>
      <c r="AF156" t="s">
        <v>326</v>
      </c>
      <c r="AG156" t="s">
        <v>231</v>
      </c>
      <c r="AH156" t="s">
        <v>327</v>
      </c>
      <c r="AI156" t="s">
        <v>328</v>
      </c>
      <c r="AJ156" t="s">
        <v>329</v>
      </c>
      <c r="AK156" t="s">
        <v>330</v>
      </c>
      <c r="AL156" t="s">
        <v>331</v>
      </c>
      <c r="AM156" t="s">
        <v>332</v>
      </c>
      <c r="AN156" t="s">
        <v>333</v>
      </c>
      <c r="AO156">
        <v>15.494554265138991</v>
      </c>
      <c r="AP156">
        <v>49.939119300291047</v>
      </c>
      <c r="AQ156">
        <v>12.513339766688819</v>
      </c>
      <c r="AR156">
        <v>51.417618345420642</v>
      </c>
      <c r="AS156">
        <v>36.438414519267909</v>
      </c>
      <c r="AT156">
        <v>55.200692499739382</v>
      </c>
      <c r="AU156">
        <v>13.39699879912714</v>
      </c>
      <c r="AV156">
        <v>21.46234810958676</v>
      </c>
      <c r="AW156">
        <v>24.588113876781449</v>
      </c>
      <c r="AX156">
        <v>19.718042705133708</v>
      </c>
      <c r="AY156">
        <v>56.057133368526387</v>
      </c>
      <c r="AZ156">
        <v>23.10946062717132</v>
      </c>
      <c r="BA156">
        <v>32.261909239766027</v>
      </c>
      <c r="BB156">
        <v>40.248222912008323</v>
      </c>
      <c r="BC156">
        <v>20.922992665130089</v>
      </c>
      <c r="BD156">
        <v>48.303218829040958</v>
      </c>
      <c r="BE156">
        <v>23.182301187761709</v>
      </c>
      <c r="BF156">
        <v>34.331948762259543</v>
      </c>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row>
    <row r="157">
      <c r="A157" t="s">
        <v>442</v>
      </c>
      <c r="B157">
        <v>2016</v>
      </c>
      <c r="C157" t="s">
        <v>448</v>
      </c>
      <c r="D157">
        <v>30</v>
      </c>
      <c r="E157" t="s">
        <v>57</v>
      </c>
      <c r="F157" t="s">
        <v>48</v>
      </c>
      <c r="G157" t="s">
        <v>185</v>
      </c>
      <c r="H157">
        <v>93.345412164508119</v>
      </c>
      <c r="I157">
        <v>82.256397556266094</v>
      </c>
      <c r="J157">
        <v>54.443540594584981</v>
      </c>
      <c r="K157">
        <v>43.169702494904058</v>
      </c>
      <c r="L157">
        <v>39.663884520575543</v>
      </c>
      <c r="M157">
        <v>65.744478036778062</v>
      </c>
      <c r="N157">
        <v>49.066483681836878</v>
      </c>
      <c r="O157">
        <v>42.944067390429858</v>
      </c>
      <c r="P157">
        <v>41.77462585148502</v>
      </c>
      <c r="Q157">
        <v>37.372652061653334</v>
      </c>
      <c r="R157">
        <v>97.419547621213994</v>
      </c>
      <c r="S157">
        <v>92.412894085702874</v>
      </c>
      <c r="T157">
        <v>94.292428855590856</v>
      </c>
      <c r="U157">
        <v>90.161348988968172</v>
      </c>
      <c r="V157">
        <v>76.400968427137556</v>
      </c>
      <c r="W157" t="s">
        <v>317</v>
      </c>
      <c r="X157" t="s">
        <v>318</v>
      </c>
      <c r="Y157" t="s">
        <v>319</v>
      </c>
      <c r="Z157" t="s">
        <v>320</v>
      </c>
      <c r="AA157" t="s">
        <v>321</v>
      </c>
      <c r="AB157" t="s">
        <v>322</v>
      </c>
      <c r="AC157" t="s">
        <v>323</v>
      </c>
      <c r="AD157" t="s">
        <v>324</v>
      </c>
      <c r="AE157" t="s">
        <v>325</v>
      </c>
      <c r="AF157" t="s">
        <v>326</v>
      </c>
      <c r="AG157" t="s">
        <v>231</v>
      </c>
      <c r="AH157" t="s">
        <v>327</v>
      </c>
      <c r="AI157" t="s">
        <v>328</v>
      </c>
      <c r="AJ157" t="s">
        <v>329</v>
      </c>
      <c r="AK157" t="s">
        <v>330</v>
      </c>
      <c r="AL157" t="s">
        <v>331</v>
      </c>
      <c r="AM157" t="s">
        <v>332</v>
      </c>
      <c r="AN157" t="s">
        <v>333</v>
      </c>
      <c r="AO157">
        <v>84.505445734860899</v>
      </c>
      <c r="AP157">
        <v>50.060880699708903</v>
      </c>
      <c r="AQ157">
        <v>87.486660233311142</v>
      </c>
      <c r="AR157">
        <v>48.582381654579329</v>
      </c>
      <c r="AS157">
        <v>63.561585480731807</v>
      </c>
      <c r="AT157">
        <v>44.799307500260511</v>
      </c>
      <c r="AU157">
        <v>86.603001200872825</v>
      </c>
      <c r="AV157">
        <v>78.537651890413173</v>
      </c>
      <c r="AW157">
        <v>75.411886123218622</v>
      </c>
      <c r="AX157">
        <v>80.281957294866359</v>
      </c>
      <c r="AY157">
        <v>43.942866631473997</v>
      </c>
      <c r="AZ157">
        <v>76.890539372828727</v>
      </c>
      <c r="BA157">
        <v>67.738090760233931</v>
      </c>
      <c r="BB157">
        <v>59.751777087991442</v>
      </c>
      <c r="BC157">
        <v>79.077007334869862</v>
      </c>
      <c r="BD157">
        <v>51.696781170959042</v>
      </c>
      <c r="BE157">
        <v>76.817698812238135</v>
      </c>
      <c r="BF157">
        <v>65.668051237740315</v>
      </c>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row>
    <row r="158">
      <c r="A158" t="s">
        <v>442</v>
      </c>
      <c r="B158">
        <v>2016</v>
      </c>
      <c r="C158" t="s">
        <v>448</v>
      </c>
      <c r="D158">
        <v>31</v>
      </c>
      <c r="E158" t="s">
        <v>102</v>
      </c>
      <c r="F158" t="s">
        <v>49</v>
      </c>
      <c r="G158" t="s">
        <v>459</v>
      </c>
      <c r="H158">
        <v>0.39462939777575762</v>
      </c>
      <c r="I158">
        <v>1.009829208841049</v>
      </c>
      <c r="J158">
        <v>13.201988437687159</v>
      </c>
      <c r="K158">
        <v>23.766579304734279</v>
      </c>
      <c r="L158">
        <v>40.071269017284308</v>
      </c>
      <c r="M158">
        <v>4.7544526064048593</v>
      </c>
      <c r="N158">
        <v>16.274815950389829</v>
      </c>
      <c r="O158">
        <v>23.57809193368486</v>
      </c>
      <c r="P158">
        <v>28.139707566634431</v>
      </c>
      <c r="Q158">
        <v>46.387867711882762</v>
      </c>
      <c r="R158">
        <v>0.060870219930010502</v>
      </c>
      <c r="S158">
        <v>0.36937552021376008</v>
      </c>
      <c r="T158">
        <v>0.047104675024856997</v>
      </c>
      <c r="U158">
        <v>0.87100801421945373</v>
      </c>
      <c r="V158">
        <v>3.3123903948987219</v>
      </c>
      <c r="W158" t="s">
        <v>317</v>
      </c>
      <c r="X158" t="s">
        <v>318</v>
      </c>
      <c r="Y158" t="s">
        <v>319</v>
      </c>
      <c r="Z158" t="s">
        <v>320</v>
      </c>
      <c r="AA158" t="s">
        <v>321</v>
      </c>
      <c r="AB158" t="s">
        <v>322</v>
      </c>
      <c r="AC158" t="s">
        <v>323</v>
      </c>
      <c r="AD158" t="s">
        <v>324</v>
      </c>
      <c r="AE158" t="s">
        <v>325</v>
      </c>
      <c r="AF158" t="s">
        <v>326</v>
      </c>
      <c r="AG158" t="s">
        <v>231</v>
      </c>
      <c r="AH158" t="s">
        <v>327</v>
      </c>
      <c r="AI158" t="s">
        <v>328</v>
      </c>
      <c r="AJ158" t="s">
        <v>329</v>
      </c>
      <c r="AK158" t="s">
        <v>330</v>
      </c>
      <c r="AL158" t="s">
        <v>331</v>
      </c>
      <c r="AM158" t="s">
        <v>332</v>
      </c>
      <c r="AN158" t="s">
        <v>333</v>
      </c>
      <c r="AO158">
        <v>3.8789995876810832</v>
      </c>
      <c r="AP158">
        <v>15.886284834124289</v>
      </c>
      <c r="AQ158">
        <v>3.1595793022187491</v>
      </c>
      <c r="AR158">
        <v>15.0380049969563</v>
      </c>
      <c r="AS158">
        <v>7.7149815561938606</v>
      </c>
      <c r="AT158">
        <v>8.1006847367058814</v>
      </c>
      <c r="AU158">
        <v>2.8792841494330981</v>
      </c>
      <c r="AV158">
        <v>3.1061189442175312</v>
      </c>
      <c r="AW158">
        <v>7.5720288615548457</v>
      </c>
      <c r="AX158">
        <v>7.3504643185042351</v>
      </c>
      <c r="AY158">
        <v>32.011778032758357</v>
      </c>
      <c r="AZ158">
        <v>5.8577071887583534</v>
      </c>
      <c r="BA158">
        <v>6.2522885442208507</v>
      </c>
      <c r="BB158">
        <v>12.462989350654899</v>
      </c>
      <c r="BC158">
        <v>2.866990970160836</v>
      </c>
      <c r="BD158">
        <v>21.572453619570801</v>
      </c>
      <c r="BE158">
        <v>2.9802513262341339</v>
      </c>
      <c r="BF158">
        <v>4.3873658776323659</v>
      </c>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row>
    <row r="159">
      <c r="A159" t="s">
        <v>442</v>
      </c>
      <c r="B159">
        <v>2016</v>
      </c>
      <c r="C159" t="s">
        <v>448</v>
      </c>
      <c r="D159">
        <v>32</v>
      </c>
      <c r="E159" t="s">
        <v>102</v>
      </c>
      <c r="F159" t="s">
        <v>48</v>
      </c>
      <c r="G159" t="s">
        <v>185</v>
      </c>
      <c r="H159">
        <v>99.605370602224255</v>
      </c>
      <c r="I159">
        <v>98.990170791158931</v>
      </c>
      <c r="J159">
        <v>86.798011562313022</v>
      </c>
      <c r="K159">
        <v>76.233420695265735</v>
      </c>
      <c r="L159">
        <v>59.928730982715749</v>
      </c>
      <c r="M159">
        <v>95.245547393595004</v>
      </c>
      <c r="N159">
        <v>83.725184049609993</v>
      </c>
      <c r="O159">
        <v>76.421908066315225</v>
      </c>
      <c r="P159">
        <v>71.86029243336553</v>
      </c>
      <c r="Q159">
        <v>53.612132288117458</v>
      </c>
      <c r="R159">
        <v>99.939129780069976</v>
      </c>
      <c r="S159">
        <v>99.630624479786263</v>
      </c>
      <c r="T159">
        <v>99.952895324975159</v>
      </c>
      <c r="U159">
        <v>99.128991985780559</v>
      </c>
      <c r="V159">
        <v>96.687609605101358</v>
      </c>
      <c r="W159" t="s">
        <v>317</v>
      </c>
      <c r="X159" t="s">
        <v>318</v>
      </c>
      <c r="Y159" t="s">
        <v>319</v>
      </c>
      <c r="Z159" t="s">
        <v>320</v>
      </c>
      <c r="AA159" t="s">
        <v>321</v>
      </c>
      <c r="AB159" t="s">
        <v>322</v>
      </c>
      <c r="AC159" t="s">
        <v>323</v>
      </c>
      <c r="AD159" t="s">
        <v>324</v>
      </c>
      <c r="AE159" t="s">
        <v>325</v>
      </c>
      <c r="AF159" t="s">
        <v>326</v>
      </c>
      <c r="AG159" t="s">
        <v>231</v>
      </c>
      <c r="AH159" t="s">
        <v>327</v>
      </c>
      <c r="AI159" t="s">
        <v>328</v>
      </c>
      <c r="AJ159" t="s">
        <v>329</v>
      </c>
      <c r="AK159" t="s">
        <v>330</v>
      </c>
      <c r="AL159" t="s">
        <v>331</v>
      </c>
      <c r="AM159" t="s">
        <v>332</v>
      </c>
      <c r="AN159" t="s">
        <v>333</v>
      </c>
      <c r="AO159">
        <v>96.121000412318907</v>
      </c>
      <c r="AP159">
        <v>84.113715165875718</v>
      </c>
      <c r="AQ159">
        <v>96.840420697781255</v>
      </c>
      <c r="AR159">
        <v>84.961995003043626</v>
      </c>
      <c r="AS159">
        <v>92.28501844380601</v>
      </c>
      <c r="AT159">
        <v>91.899315263294</v>
      </c>
      <c r="AU159">
        <v>97.120715850566938</v>
      </c>
      <c r="AV159">
        <v>96.893881055782416</v>
      </c>
      <c r="AW159">
        <v>92.427971138445074</v>
      </c>
      <c r="AX159">
        <v>92.649535681495792</v>
      </c>
      <c r="AY159">
        <v>67.98822196724204</v>
      </c>
      <c r="AZ159">
        <v>94.142292811241674</v>
      </c>
      <c r="BA159">
        <v>93.74771145577914</v>
      </c>
      <c r="BB159">
        <v>87.537010649345092</v>
      </c>
      <c r="BC159">
        <v>97.133009029839187</v>
      </c>
      <c r="BD159">
        <v>78.427546380428964</v>
      </c>
      <c r="BE159">
        <v>97.019748673765832</v>
      </c>
      <c r="BF159">
        <v>95.612634122367581</v>
      </c>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row>
    <row r="160">
      <c r="A160" t="s">
        <v>442</v>
      </c>
      <c r="B160">
        <v>2016</v>
      </c>
      <c r="C160" t="s">
        <v>448</v>
      </c>
      <c r="D160">
        <v>35</v>
      </c>
      <c r="E160" t="s">
        <v>55</v>
      </c>
      <c r="F160" t="s">
        <v>49</v>
      </c>
      <c r="G160" t="s">
        <v>185</v>
      </c>
      <c r="H160">
        <v>5.7756966649848422</v>
      </c>
      <c r="I160">
        <v>14.975053702076011</v>
      </c>
      <c r="J160">
        <v>40.300374355594073</v>
      </c>
      <c r="K160">
        <v>53.183304067566297</v>
      </c>
      <c r="L160">
        <v>66.227101952290539</v>
      </c>
      <c r="M160">
        <v>30.10727582941022</v>
      </c>
      <c r="N160">
        <v>45.472940042087053</v>
      </c>
      <c r="O160">
        <v>52.480973693544087</v>
      </c>
      <c r="P160">
        <v>58.255841101111571</v>
      </c>
      <c r="Q160">
        <v>70.710115586629243</v>
      </c>
      <c r="R160">
        <v>4.915297565596811</v>
      </c>
      <c r="S160">
        <v>4.2111730027748271</v>
      </c>
      <c r="T160">
        <v>7.2538194337925921</v>
      </c>
      <c r="U160">
        <v>8.9121952944231886</v>
      </c>
      <c r="V160">
        <v>16.30881684755558</v>
      </c>
      <c r="W160" t="s">
        <v>317</v>
      </c>
      <c r="X160" t="s">
        <v>318</v>
      </c>
      <c r="Y160" t="s">
        <v>319</v>
      </c>
      <c r="Z160" t="s">
        <v>320</v>
      </c>
      <c r="AA160" t="s">
        <v>321</v>
      </c>
      <c r="AB160" t="s">
        <v>322</v>
      </c>
      <c r="AC160" t="s">
        <v>323</v>
      </c>
      <c r="AD160" t="s">
        <v>324</v>
      </c>
      <c r="AE160" t="s">
        <v>325</v>
      </c>
      <c r="AF160" t="s">
        <v>326</v>
      </c>
      <c r="AG160" t="s">
        <v>231</v>
      </c>
      <c r="AH160" t="s">
        <v>327</v>
      </c>
      <c r="AI160" t="s">
        <v>328</v>
      </c>
      <c r="AJ160" t="s">
        <v>329</v>
      </c>
      <c r="AK160" t="s">
        <v>330</v>
      </c>
      <c r="AL160" t="s">
        <v>331</v>
      </c>
      <c r="AM160" t="s">
        <v>332</v>
      </c>
      <c r="AN160" t="s">
        <v>333</v>
      </c>
      <c r="AO160">
        <v>13.047334664477949</v>
      </c>
      <c r="AP160">
        <v>44.622564019163157</v>
      </c>
      <c r="AQ160">
        <v>22.671726358384628</v>
      </c>
      <c r="AR160">
        <v>60.894094912064531</v>
      </c>
      <c r="AS160">
        <v>31.27920427134103</v>
      </c>
      <c r="AT160">
        <v>35.726651449011143</v>
      </c>
      <c r="AU160">
        <v>9.2479574619577871</v>
      </c>
      <c r="AV160">
        <v>18.35108580454531</v>
      </c>
      <c r="AW160">
        <v>41.255345741171944</v>
      </c>
      <c r="AX160">
        <v>21.467073670953759</v>
      </c>
      <c r="AY160">
        <v>54.422767192456753</v>
      </c>
      <c r="AZ160">
        <v>18.757708090000129</v>
      </c>
      <c r="BA160">
        <v>24.497524796552021</v>
      </c>
      <c r="BB160">
        <v>39.53077910537035</v>
      </c>
      <c r="BC160">
        <v>12.14673221816725</v>
      </c>
      <c r="BD160">
        <v>56.080870509487369</v>
      </c>
      <c r="BE160">
        <v>8.5443344217452601</v>
      </c>
      <c r="BF160">
        <v>17.0161961338293</v>
      </c>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row>
    <row r="161">
      <c r="A161" t="s">
        <v>442</v>
      </c>
      <c r="B161">
        <v>2016</v>
      </c>
      <c r="C161" t="s">
        <v>448</v>
      </c>
      <c r="D161">
        <v>36</v>
      </c>
      <c r="E161" t="s">
        <v>55</v>
      </c>
      <c r="F161" t="s">
        <v>48</v>
      </c>
      <c r="G161" t="s">
        <v>185</v>
      </c>
      <c r="H161">
        <v>94.224303335015207</v>
      </c>
      <c r="I161">
        <v>85.024946297924004</v>
      </c>
      <c r="J161">
        <v>59.699625644405756</v>
      </c>
      <c r="K161">
        <v>46.816695932433888</v>
      </c>
      <c r="L161">
        <v>33.772898047709447</v>
      </c>
      <c r="M161">
        <v>69.892724170589545</v>
      </c>
      <c r="N161">
        <v>54.527059957912897</v>
      </c>
      <c r="O161">
        <v>47.519026306456027</v>
      </c>
      <c r="P161">
        <v>41.744158898888529</v>
      </c>
      <c r="Q161">
        <v>29.289884413370839</v>
      </c>
      <c r="R161">
        <v>95.084702434403241</v>
      </c>
      <c r="S161">
        <v>95.788826997225129</v>
      </c>
      <c r="T161">
        <v>92.746180566207343</v>
      </c>
      <c r="U161">
        <v>91.087804705576872</v>
      </c>
      <c r="V161">
        <v>83.691183152444708</v>
      </c>
      <c r="W161" t="s">
        <v>317</v>
      </c>
      <c r="X161" t="s">
        <v>318</v>
      </c>
      <c r="Y161" t="s">
        <v>319</v>
      </c>
      <c r="Z161" t="s">
        <v>320</v>
      </c>
      <c r="AA161" t="s">
        <v>321</v>
      </c>
      <c r="AB161" t="s">
        <v>322</v>
      </c>
      <c r="AC161" t="s">
        <v>323</v>
      </c>
      <c r="AD161" t="s">
        <v>324</v>
      </c>
      <c r="AE161" t="s">
        <v>325</v>
      </c>
      <c r="AF161" t="s">
        <v>326</v>
      </c>
      <c r="AG161" t="s">
        <v>231</v>
      </c>
      <c r="AH161" t="s">
        <v>327</v>
      </c>
      <c r="AI161" t="s">
        <v>328</v>
      </c>
      <c r="AJ161" t="s">
        <v>329</v>
      </c>
      <c r="AK161" t="s">
        <v>330</v>
      </c>
      <c r="AL161" t="s">
        <v>331</v>
      </c>
      <c r="AM161" t="s">
        <v>332</v>
      </c>
      <c r="AN161" t="s">
        <v>333</v>
      </c>
      <c r="AO161">
        <v>86.952665335521957</v>
      </c>
      <c r="AP161">
        <v>55.377435980836779</v>
      </c>
      <c r="AQ161">
        <v>77.328273641615439</v>
      </c>
      <c r="AR161">
        <v>39.105905087935398</v>
      </c>
      <c r="AS161">
        <v>68.720795728658629</v>
      </c>
      <c r="AT161">
        <v>64.273348550988672</v>
      </c>
      <c r="AU161">
        <v>90.752042538042105</v>
      </c>
      <c r="AV161">
        <v>81.64891419545458</v>
      </c>
      <c r="AW161">
        <v>58.744654258828163</v>
      </c>
      <c r="AX161">
        <v>78.532926329046333</v>
      </c>
      <c r="AY161">
        <v>45.577232807543538</v>
      </c>
      <c r="AZ161">
        <v>81.242291909999992</v>
      </c>
      <c r="BA161">
        <v>75.502475203447787</v>
      </c>
      <c r="BB161">
        <v>60.469220894629451</v>
      </c>
      <c r="BC161">
        <v>87.85326778183277</v>
      </c>
      <c r="BD161">
        <v>43.919129490512617</v>
      </c>
      <c r="BE161">
        <v>91.45566557825461</v>
      </c>
      <c r="BF161">
        <v>82.983803866170675</v>
      </c>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row>
    <row r="162">
      <c r="A162" t="s">
        <v>442</v>
      </c>
      <c r="B162">
        <v>2016</v>
      </c>
      <c r="C162" t="s">
        <v>448</v>
      </c>
      <c r="D162">
        <v>37</v>
      </c>
      <c r="E162" t="s">
        <v>233</v>
      </c>
      <c r="F162" t="s">
        <v>49</v>
      </c>
      <c r="G162" t="s">
        <v>460</v>
      </c>
      <c r="H162">
        <v>11.6356359268418</v>
      </c>
      <c r="I162">
        <v>26.019877239622861</v>
      </c>
      <c r="J162">
        <v>47.502834940494338</v>
      </c>
      <c r="K162">
        <v>56.32112848140396</v>
      </c>
      <c r="L162">
        <v>67.630527864396839</v>
      </c>
      <c r="M162">
        <v>38.451966270200657</v>
      </c>
      <c r="N162">
        <v>50.663877830771973</v>
      </c>
      <c r="O162">
        <v>55.818416796954587</v>
      </c>
      <c r="P162">
        <v>60.474032142269422</v>
      </c>
      <c r="Q162">
        <v>71.532006805228946</v>
      </c>
      <c r="R162">
        <v>9.5403891034085255</v>
      </c>
      <c r="S162">
        <v>8.3827200925692864</v>
      </c>
      <c r="T162">
        <v>13.44974721047465</v>
      </c>
      <c r="U162">
        <v>17.075958848743561</v>
      </c>
      <c r="V162">
        <v>27.961153010676171</v>
      </c>
      <c r="W162" t="s">
        <v>317</v>
      </c>
      <c r="X162" t="s">
        <v>318</v>
      </c>
      <c r="Y162" t="s">
        <v>319</v>
      </c>
      <c r="Z162" t="s">
        <v>320</v>
      </c>
      <c r="AA162" t="s">
        <v>321</v>
      </c>
      <c r="AB162" t="s">
        <v>322</v>
      </c>
      <c r="AC162" t="s">
        <v>323</v>
      </c>
      <c r="AD162" t="s">
        <v>324</v>
      </c>
      <c r="AE162" t="s">
        <v>325</v>
      </c>
      <c r="AF162" t="s">
        <v>326</v>
      </c>
      <c r="AG162" t="s">
        <v>231</v>
      </c>
      <c r="AH162" t="s">
        <v>327</v>
      </c>
      <c r="AI162" t="s">
        <v>328</v>
      </c>
      <c r="AJ162" t="s">
        <v>329</v>
      </c>
      <c r="AK162" t="s">
        <v>330</v>
      </c>
      <c r="AL162" t="s">
        <v>331</v>
      </c>
      <c r="AM162" t="s">
        <v>332</v>
      </c>
      <c r="AN162" t="s">
        <v>333</v>
      </c>
      <c r="AO162">
        <v>26.51393237468486</v>
      </c>
      <c r="AP162">
        <v>68.168365883956284</v>
      </c>
      <c r="AQ162">
        <v>29.842498854876801</v>
      </c>
      <c r="AR162">
        <v>70.351805882970353</v>
      </c>
      <c r="AS162">
        <v>45.622896783942821</v>
      </c>
      <c r="AT162">
        <v>44.143225900667368</v>
      </c>
      <c r="AU162">
        <v>22.523054523292281</v>
      </c>
      <c r="AV162">
        <v>20.378559659482811</v>
      </c>
      <c r="AW162">
        <v>62.665310403919271</v>
      </c>
      <c r="AX162">
        <v>36.279025183732728</v>
      </c>
      <c r="AY162">
        <v>56.459312494563299</v>
      </c>
      <c r="AZ162">
        <v>31.441449211908239</v>
      </c>
      <c r="BA162">
        <v>38.853565937163317</v>
      </c>
      <c r="BB162">
        <v>59.555701670607931</v>
      </c>
      <c r="BC162">
        <v>22.19978793322127</v>
      </c>
      <c r="BD162">
        <v>72.720831537480308</v>
      </c>
      <c r="BE162">
        <v>19.73064026643404</v>
      </c>
      <c r="BF162">
        <v>22.439647932405371</v>
      </c>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row>
    <row r="163">
      <c r="A163" t="s">
        <v>442</v>
      </c>
      <c r="B163">
        <v>2016</v>
      </c>
      <c r="C163" t="s">
        <v>448</v>
      </c>
      <c r="D163">
        <v>38</v>
      </c>
      <c r="E163" t="s">
        <v>233</v>
      </c>
      <c r="F163" t="s">
        <v>48</v>
      </c>
      <c r="G163" t="s">
        <v>185</v>
      </c>
      <c r="H163">
        <v>88.364364073158271</v>
      </c>
      <c r="I163">
        <v>73.980122760377256</v>
      </c>
      <c r="J163">
        <v>52.497165059505271</v>
      </c>
      <c r="K163">
        <v>43.67887151859626</v>
      </c>
      <c r="L163">
        <v>32.369472135603118</v>
      </c>
      <c r="M163">
        <v>61.548033729799442</v>
      </c>
      <c r="N163">
        <v>49.336122169228076</v>
      </c>
      <c r="O163">
        <v>44.181583203045491</v>
      </c>
      <c r="P163">
        <v>39.525967857730571</v>
      </c>
      <c r="Q163">
        <v>28.467993194771189</v>
      </c>
      <c r="R163">
        <v>90.459610896591514</v>
      </c>
      <c r="S163">
        <v>91.617279907430685</v>
      </c>
      <c r="T163">
        <v>86.550252789525246</v>
      </c>
      <c r="U163">
        <v>82.924041151256446</v>
      </c>
      <c r="V163">
        <v>72.038846989323957</v>
      </c>
      <c r="W163" t="s">
        <v>317</v>
      </c>
      <c r="X163" t="s">
        <v>318</v>
      </c>
      <c r="Y163" t="s">
        <v>319</v>
      </c>
      <c r="Z163" t="s">
        <v>320</v>
      </c>
      <c r="AA163" t="s">
        <v>321</v>
      </c>
      <c r="AB163" t="s">
        <v>322</v>
      </c>
      <c r="AC163" t="s">
        <v>323</v>
      </c>
      <c r="AD163" t="s">
        <v>324</v>
      </c>
      <c r="AE163" t="s">
        <v>325</v>
      </c>
      <c r="AF163" t="s">
        <v>326</v>
      </c>
      <c r="AG163" t="s">
        <v>231</v>
      </c>
      <c r="AH163" t="s">
        <v>327</v>
      </c>
      <c r="AI163" t="s">
        <v>328</v>
      </c>
      <c r="AJ163" t="s">
        <v>329</v>
      </c>
      <c r="AK163" t="s">
        <v>330</v>
      </c>
      <c r="AL163" t="s">
        <v>331</v>
      </c>
      <c r="AM163" t="s">
        <v>332</v>
      </c>
      <c r="AN163" t="s">
        <v>333</v>
      </c>
      <c r="AO163">
        <v>73.486067625315002</v>
      </c>
      <c r="AP163">
        <v>31.831634116043709</v>
      </c>
      <c r="AQ163">
        <v>70.157501145123263</v>
      </c>
      <c r="AR163">
        <v>29.64819411702965</v>
      </c>
      <c r="AS163">
        <v>54.377103216057321</v>
      </c>
      <c r="AT163">
        <v>55.856774099332434</v>
      </c>
      <c r="AU163">
        <v>77.476945476707641</v>
      </c>
      <c r="AV163">
        <v>79.62144034051731</v>
      </c>
      <c r="AW163">
        <v>37.334689596080707</v>
      </c>
      <c r="AX163">
        <v>63.720974816267109</v>
      </c>
      <c r="AY163">
        <v>43.54068750543702</v>
      </c>
      <c r="AZ163">
        <v>68.55855078809175</v>
      </c>
      <c r="BA163">
        <v>61.14643406283664</v>
      </c>
      <c r="BB163">
        <v>40.444298329392083</v>
      </c>
      <c r="BC163">
        <v>77.800212066778826</v>
      </c>
      <c r="BD163">
        <v>27.279168462519781</v>
      </c>
      <c r="BE163">
        <v>80.269359733566006</v>
      </c>
      <c r="BF163">
        <v>77.560352067594678</v>
      </c>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row>
    <row r="164">
      <c r="A164" t="s">
        <v>442</v>
      </c>
      <c r="B164">
        <v>2016</v>
      </c>
      <c r="C164" t="s">
        <v>448</v>
      </c>
      <c r="D164">
        <v>41</v>
      </c>
      <c r="E164" t="s">
        <v>56</v>
      </c>
      <c r="F164" t="s">
        <v>49</v>
      </c>
      <c r="G164" t="s">
        <v>185</v>
      </c>
      <c r="H164">
        <v>30.414051388112071</v>
      </c>
      <c r="I164">
        <v>21.500823338238661</v>
      </c>
      <c r="J164">
        <v>13.188669162988919</v>
      </c>
      <c r="K164">
        <v>8.5164251171456709</v>
      </c>
      <c r="L164">
        <v>8.1975401642125636</v>
      </c>
      <c r="M164">
        <v>17.31415061918176</v>
      </c>
      <c r="N164">
        <v>10.10613428493394</v>
      </c>
      <c r="O164">
        <v>7.9772160805765724</v>
      </c>
      <c r="P164">
        <v>8.6173666731791929</v>
      </c>
      <c r="Q164">
        <v>7.6138874157191587</v>
      </c>
      <c r="R164">
        <v>35.501561052418943</v>
      </c>
      <c r="S164">
        <v>29.502384573371518</v>
      </c>
      <c r="T164">
        <v>25.746622687587571</v>
      </c>
      <c r="U164">
        <v>24.80315864049895</v>
      </c>
      <c r="V164">
        <v>20.884413839385932</v>
      </c>
      <c r="W164" t="s">
        <v>317</v>
      </c>
      <c r="X164" t="s">
        <v>318</v>
      </c>
      <c r="Y164" t="s">
        <v>319</v>
      </c>
      <c r="Z164" t="s">
        <v>320</v>
      </c>
      <c r="AA164" t="s">
        <v>321</v>
      </c>
      <c r="AB164" t="s">
        <v>322</v>
      </c>
      <c r="AC164" t="s">
        <v>323</v>
      </c>
      <c r="AD164" t="s">
        <v>324</v>
      </c>
      <c r="AE164" t="s">
        <v>325</v>
      </c>
      <c r="AF164" t="s">
        <v>326</v>
      </c>
      <c r="AG164" t="s">
        <v>231</v>
      </c>
      <c r="AH164" t="s">
        <v>327</v>
      </c>
      <c r="AI164" t="s">
        <v>328</v>
      </c>
      <c r="AJ164" t="s">
        <v>329</v>
      </c>
      <c r="AK164" t="s">
        <v>330</v>
      </c>
      <c r="AL164" t="s">
        <v>331</v>
      </c>
      <c r="AM164" t="s">
        <v>332</v>
      </c>
      <c r="AN164" t="s">
        <v>333</v>
      </c>
      <c r="AO164">
        <v>22.75103413259605</v>
      </c>
      <c r="AP164">
        <v>10.00023838159853</v>
      </c>
      <c r="AQ164">
        <v>12.56747206709956</v>
      </c>
      <c r="AR164">
        <v>13.163762547542181</v>
      </c>
      <c r="AS164">
        <v>4.8004857228128914</v>
      </c>
      <c r="AT164">
        <v>26.27994770091798</v>
      </c>
      <c r="AU164">
        <v>17.95872994868828</v>
      </c>
      <c r="AV164">
        <v>53.282289977919092</v>
      </c>
      <c r="AW164">
        <v>7.5456638325274312</v>
      </c>
      <c r="AX164">
        <v>20.778939450666169</v>
      </c>
      <c r="AY164">
        <v>9.1933098426354416</v>
      </c>
      <c r="AZ164">
        <v>22.834999006910241</v>
      </c>
      <c r="BA164">
        <v>28.29797337378794</v>
      </c>
      <c r="BB164">
        <v>7.5680101056178746</v>
      </c>
      <c r="BC164">
        <v>23.42319200315012</v>
      </c>
      <c r="BD164">
        <v>14.377308297216111</v>
      </c>
      <c r="BE164">
        <v>47.173853310048493</v>
      </c>
      <c r="BF164">
        <v>14.63254408642155</v>
      </c>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row>
    <row r="165">
      <c r="A165" t="s">
        <v>442</v>
      </c>
      <c r="B165">
        <v>2016</v>
      </c>
      <c r="C165" t="s">
        <v>448</v>
      </c>
      <c r="D165">
        <v>42</v>
      </c>
      <c r="E165" t="s">
        <v>56</v>
      </c>
      <c r="F165" t="s">
        <v>48</v>
      </c>
      <c r="G165" t="s">
        <v>461</v>
      </c>
      <c r="H165">
        <v>69.585948611887915</v>
      </c>
      <c r="I165">
        <v>78.499176661761396</v>
      </c>
      <c r="J165">
        <v>86.811330837011127</v>
      </c>
      <c r="K165">
        <v>91.483574882854384</v>
      </c>
      <c r="L165">
        <v>91.802459835787417</v>
      </c>
      <c r="M165">
        <v>82.685849380818084</v>
      </c>
      <c r="N165">
        <v>89.893865715065928</v>
      </c>
      <c r="O165">
        <v>92.022783919423489</v>
      </c>
      <c r="P165">
        <v>91.382633326820965</v>
      </c>
      <c r="Q165">
        <v>92.386112584280838</v>
      </c>
      <c r="R165">
        <v>64.49843894758105</v>
      </c>
      <c r="S165">
        <v>70.497615426628485</v>
      </c>
      <c r="T165">
        <v>74.253377312412269</v>
      </c>
      <c r="U165">
        <v>75.196841359501079</v>
      </c>
      <c r="V165">
        <v>79.115586160614043</v>
      </c>
      <c r="W165" t="s">
        <v>317</v>
      </c>
      <c r="X165" t="s">
        <v>318</v>
      </c>
      <c r="Y165" t="s">
        <v>319</v>
      </c>
      <c r="Z165" t="s">
        <v>320</v>
      </c>
      <c r="AA165" t="s">
        <v>321</v>
      </c>
      <c r="AB165" t="s">
        <v>322</v>
      </c>
      <c r="AC165" t="s">
        <v>323</v>
      </c>
      <c r="AD165" t="s">
        <v>324</v>
      </c>
      <c r="AE165" t="s">
        <v>325</v>
      </c>
      <c r="AF165" t="s">
        <v>326</v>
      </c>
      <c r="AG165" t="s">
        <v>231</v>
      </c>
      <c r="AH165" t="s">
        <v>327</v>
      </c>
      <c r="AI165" t="s">
        <v>328</v>
      </c>
      <c r="AJ165" t="s">
        <v>329</v>
      </c>
      <c r="AK165" t="s">
        <v>330</v>
      </c>
      <c r="AL165" t="s">
        <v>331</v>
      </c>
      <c r="AM165" t="s">
        <v>332</v>
      </c>
      <c r="AN165" t="s">
        <v>333</v>
      </c>
      <c r="AO165">
        <v>77.248965867403811</v>
      </c>
      <c r="AP165">
        <v>89.999761618401493</v>
      </c>
      <c r="AQ165">
        <v>87.432527932900371</v>
      </c>
      <c r="AR165">
        <v>86.836237452457866</v>
      </c>
      <c r="AS165">
        <v>95.199514277186978</v>
      </c>
      <c r="AT165">
        <v>73.720052299081942</v>
      </c>
      <c r="AU165">
        <v>82.041270051311727</v>
      </c>
      <c r="AV165">
        <v>46.717710022080887</v>
      </c>
      <c r="AW165">
        <v>92.454336167472619</v>
      </c>
      <c r="AX165">
        <v>79.22106054933387</v>
      </c>
      <c r="AY165">
        <v>90.806690157364756</v>
      </c>
      <c r="AZ165">
        <v>77.165000993089919</v>
      </c>
      <c r="BA165">
        <v>71.702026626212046</v>
      </c>
      <c r="BB165">
        <v>92.43198989438207</v>
      </c>
      <c r="BC165">
        <v>76.576807996849965</v>
      </c>
      <c r="BD165">
        <v>85.622691702783854</v>
      </c>
      <c r="BE165">
        <v>52.826146689951322</v>
      </c>
      <c r="BF165">
        <v>85.367455913578453</v>
      </c>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row>
    <row r="166">
      <c r="A166" t="s">
        <v>442</v>
      </c>
      <c r="B166">
        <v>2016</v>
      </c>
      <c r="C166" t="s">
        <v>448</v>
      </c>
      <c r="D166">
        <v>43</v>
      </c>
      <c r="E166" t="s">
        <v>53</v>
      </c>
      <c r="F166" t="s">
        <v>49</v>
      </c>
      <c r="G166" t="s">
        <v>470</v>
      </c>
      <c r="H166">
        <v>64.672238518425488</v>
      </c>
      <c r="I166">
        <v>59.345014927307894</v>
      </c>
      <c r="J166">
        <v>46.045864781745813</v>
      </c>
      <c r="K166">
        <v>38.723094280206283</v>
      </c>
      <c r="L166">
        <v>35.434257214967083</v>
      </c>
      <c r="M166">
        <v>53.463169333550837</v>
      </c>
      <c r="N166">
        <v>42.216060538084292</v>
      </c>
      <c r="O166">
        <v>37.619176627834932</v>
      </c>
      <c r="P166">
        <v>36.762174227770423</v>
      </c>
      <c r="Q166">
        <v>36.71025355305995</v>
      </c>
      <c r="R166">
        <v>60.245848469821247</v>
      </c>
      <c r="S166">
        <v>73.79865194853582</v>
      </c>
      <c r="T166">
        <v>55.400594355689833</v>
      </c>
      <c r="U166">
        <v>77.060565392815377</v>
      </c>
      <c r="V166">
        <v>56.736249517222049</v>
      </c>
      <c r="W166" t="s">
        <v>317</v>
      </c>
      <c r="X166" t="s">
        <v>318</v>
      </c>
      <c r="Y166" t="s">
        <v>319</v>
      </c>
      <c r="Z166" t="s">
        <v>320</v>
      </c>
      <c r="AA166" t="s">
        <v>321</v>
      </c>
      <c r="AB166" t="s">
        <v>322</v>
      </c>
      <c r="AC166" t="s">
        <v>323</v>
      </c>
      <c r="AD166" t="s">
        <v>324</v>
      </c>
      <c r="AE166" t="s">
        <v>325</v>
      </c>
      <c r="AF166" t="s">
        <v>326</v>
      </c>
      <c r="AG166" t="s">
        <v>231</v>
      </c>
      <c r="AH166" t="s">
        <v>327</v>
      </c>
      <c r="AI166" t="s">
        <v>328</v>
      </c>
      <c r="AJ166" t="s">
        <v>329</v>
      </c>
      <c r="AK166" t="s">
        <v>330</v>
      </c>
      <c r="AL166" t="s">
        <v>331</v>
      </c>
      <c r="AM166" t="s">
        <v>332</v>
      </c>
      <c r="AN166" t="s">
        <v>333</v>
      </c>
      <c r="AO166">
        <v>46.862270997681001</v>
      </c>
      <c r="AP166">
        <v>57.540823231552977</v>
      </c>
      <c r="AQ166">
        <v>61.432272724716633</v>
      </c>
      <c r="AR166">
        <v>48.95365595329654</v>
      </c>
      <c r="AS166">
        <v>53.185250814620403</v>
      </c>
      <c r="AT166">
        <v>41.06569483371684</v>
      </c>
      <c r="AU166">
        <v>80.297504643110173</v>
      </c>
      <c r="AV166">
        <v>39.291505613953603</v>
      </c>
      <c r="AW166">
        <v>62.550186415311813</v>
      </c>
      <c r="AX166">
        <v>51.051512537976052</v>
      </c>
      <c r="AY166">
        <v>30.69135416426052</v>
      </c>
      <c r="AZ166">
        <v>50.380047712691912</v>
      </c>
      <c r="BA166">
        <v>39.822431850169757</v>
      </c>
      <c r="BB166">
        <v>65.322055133515391</v>
      </c>
      <c r="BC166">
        <v>68.966685621495259</v>
      </c>
      <c r="BD166">
        <v>28.222713738692612</v>
      </c>
      <c r="BE166">
        <v>56.175519771681948</v>
      </c>
      <c r="BF166">
        <v>13.271807962898921</v>
      </c>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row>
    <row r="167">
      <c r="A167" t="s">
        <v>442</v>
      </c>
      <c r="B167">
        <v>2016</v>
      </c>
      <c r="C167" t="s">
        <v>448</v>
      </c>
      <c r="D167">
        <v>44</v>
      </c>
      <c r="E167" t="s">
        <v>53</v>
      </c>
      <c r="F167" t="s">
        <v>48</v>
      </c>
      <c r="G167" t="s">
        <v>185</v>
      </c>
      <c r="H167">
        <v>35.327761481574669</v>
      </c>
      <c r="I167">
        <v>40.65498507269222</v>
      </c>
      <c r="J167">
        <v>53.954135218254272</v>
      </c>
      <c r="K167">
        <v>61.276905719793518</v>
      </c>
      <c r="L167">
        <v>64.565742785033279</v>
      </c>
      <c r="M167">
        <v>46.536830666449248</v>
      </c>
      <c r="N167">
        <v>57.783939461915587</v>
      </c>
      <c r="O167">
        <v>62.380823372164841</v>
      </c>
      <c r="P167">
        <v>63.237825772229527</v>
      </c>
      <c r="Q167">
        <v>63.2897464469401</v>
      </c>
      <c r="R167">
        <v>39.754151530178767</v>
      </c>
      <c r="S167">
        <v>26.20134805146418</v>
      </c>
      <c r="T167">
        <v>44.599405644310259</v>
      </c>
      <c r="U167">
        <v>22.939434607184619</v>
      </c>
      <c r="V167">
        <v>43.263750482777937</v>
      </c>
      <c r="W167" t="s">
        <v>317</v>
      </c>
      <c r="X167" t="s">
        <v>318</v>
      </c>
      <c r="Y167" t="s">
        <v>319</v>
      </c>
      <c r="Z167" t="s">
        <v>320</v>
      </c>
      <c r="AA167" t="s">
        <v>321</v>
      </c>
      <c r="AB167" t="s">
        <v>322</v>
      </c>
      <c r="AC167" t="s">
        <v>323</v>
      </c>
      <c r="AD167" t="s">
        <v>324</v>
      </c>
      <c r="AE167" t="s">
        <v>325</v>
      </c>
      <c r="AF167" t="s">
        <v>326</v>
      </c>
      <c r="AG167" t="s">
        <v>231</v>
      </c>
      <c r="AH167" t="s">
        <v>327</v>
      </c>
      <c r="AI167" t="s">
        <v>328</v>
      </c>
      <c r="AJ167" t="s">
        <v>329</v>
      </c>
      <c r="AK167" t="s">
        <v>330</v>
      </c>
      <c r="AL167" t="s">
        <v>331</v>
      </c>
      <c r="AM167" t="s">
        <v>332</v>
      </c>
      <c r="AN167" t="s">
        <v>333</v>
      </c>
      <c r="AO167">
        <v>53.137729002319048</v>
      </c>
      <c r="AP167">
        <v>42.45917676844671</v>
      </c>
      <c r="AQ167">
        <v>38.567727275283453</v>
      </c>
      <c r="AR167">
        <v>51.046344046703339</v>
      </c>
      <c r="AS167">
        <v>46.814749185379583</v>
      </c>
      <c r="AT167">
        <v>58.934305166282932</v>
      </c>
      <c r="AU167">
        <v>19.702495356889798</v>
      </c>
      <c r="AV167">
        <v>60.708494386046397</v>
      </c>
      <c r="AW167">
        <v>37.449813584688243</v>
      </c>
      <c r="AX167">
        <v>48.948487462023976</v>
      </c>
      <c r="AY167">
        <v>69.308645835739568</v>
      </c>
      <c r="AZ167">
        <v>49.619952287308152</v>
      </c>
      <c r="BA167">
        <v>60.17756814983013</v>
      </c>
      <c r="BB167">
        <v>34.67794486648458</v>
      </c>
      <c r="BC167">
        <v>31.03331437850477</v>
      </c>
      <c r="BD167">
        <v>71.77728626130731</v>
      </c>
      <c r="BE167">
        <v>43.824480228318023</v>
      </c>
      <c r="BF167">
        <v>86.728192037101124</v>
      </c>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row>
    <row r="168">
      <c r="A168" t="s">
        <v>442</v>
      </c>
      <c r="B168">
        <v>2016</v>
      </c>
      <c r="C168" t="s">
        <v>448</v>
      </c>
      <c r="D168">
        <v>45</v>
      </c>
      <c r="E168" t="s">
        <v>52</v>
      </c>
      <c r="F168" t="s">
        <v>49</v>
      </c>
      <c r="G168" t="s">
        <v>185</v>
      </c>
      <c r="H168">
        <v>64.672238518425488</v>
      </c>
      <c r="I168">
        <v>59.345014927307894</v>
      </c>
      <c r="J168">
        <v>46.045864781745813</v>
      </c>
      <c r="K168">
        <v>38.723094280206283</v>
      </c>
      <c r="L168">
        <v>35.434257214967083</v>
      </c>
      <c r="M168">
        <v>53.463169333550837</v>
      </c>
      <c r="N168">
        <v>42.216060538084292</v>
      </c>
      <c r="O168">
        <v>37.619176627834932</v>
      </c>
      <c r="P168">
        <v>36.762174227770423</v>
      </c>
      <c r="Q168">
        <v>36.71025355305995</v>
      </c>
      <c r="R168">
        <v>60.245848469821247</v>
      </c>
      <c r="S168">
        <v>73.79865194853582</v>
      </c>
      <c r="T168">
        <v>55.400594355689833</v>
      </c>
      <c r="U168">
        <v>77.060565392815377</v>
      </c>
      <c r="V168">
        <v>56.736249517222049</v>
      </c>
      <c r="W168" t="s">
        <v>317</v>
      </c>
      <c r="X168" t="s">
        <v>318</v>
      </c>
      <c r="Y168" t="s">
        <v>319</v>
      </c>
      <c r="Z168" t="s">
        <v>320</v>
      </c>
      <c r="AA168" t="s">
        <v>321</v>
      </c>
      <c r="AB168" t="s">
        <v>322</v>
      </c>
      <c r="AC168" t="s">
        <v>323</v>
      </c>
      <c r="AD168" t="s">
        <v>324</v>
      </c>
      <c r="AE168" t="s">
        <v>325</v>
      </c>
      <c r="AF168" t="s">
        <v>326</v>
      </c>
      <c r="AG168" t="s">
        <v>231</v>
      </c>
      <c r="AH168" t="s">
        <v>327</v>
      </c>
      <c r="AI168" t="s">
        <v>328</v>
      </c>
      <c r="AJ168" t="s">
        <v>329</v>
      </c>
      <c r="AK168" t="s">
        <v>330</v>
      </c>
      <c r="AL168" t="s">
        <v>331</v>
      </c>
      <c r="AM168" t="s">
        <v>332</v>
      </c>
      <c r="AN168" t="s">
        <v>333</v>
      </c>
      <c r="AO168">
        <v>46.862270997681001</v>
      </c>
      <c r="AP168">
        <v>57.540823231552977</v>
      </c>
      <c r="AQ168">
        <v>61.432272724716633</v>
      </c>
      <c r="AR168">
        <v>48.95365595329654</v>
      </c>
      <c r="AS168">
        <v>53.185250814620403</v>
      </c>
      <c r="AT168">
        <v>41.06569483371684</v>
      </c>
      <c r="AU168">
        <v>80.297504643110173</v>
      </c>
      <c r="AV168">
        <v>39.291505613953603</v>
      </c>
      <c r="AW168">
        <v>62.550186415311813</v>
      </c>
      <c r="AX168">
        <v>51.051512537976052</v>
      </c>
      <c r="AY168">
        <v>30.69135416426052</v>
      </c>
      <c r="AZ168">
        <v>50.380047712691912</v>
      </c>
      <c r="BA168">
        <v>39.822431850169757</v>
      </c>
      <c r="BB168">
        <v>65.322055133515391</v>
      </c>
      <c r="BC168">
        <v>68.966685621495259</v>
      </c>
      <c r="BD168">
        <v>28.222713738692612</v>
      </c>
      <c r="BE168">
        <v>56.175519771681948</v>
      </c>
      <c r="BF168">
        <v>13.271807962898921</v>
      </c>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row>
    <row r="169">
      <c r="A169" t="s">
        <v>442</v>
      </c>
      <c r="B169">
        <v>2016</v>
      </c>
      <c r="C169" t="s">
        <v>448</v>
      </c>
      <c r="D169">
        <v>46</v>
      </c>
      <c r="E169" t="s">
        <v>52</v>
      </c>
      <c r="F169" t="s">
        <v>48</v>
      </c>
      <c r="G169" t="s">
        <v>185</v>
      </c>
      <c r="H169">
        <v>35.327761481574669</v>
      </c>
      <c r="I169">
        <v>40.65498507269222</v>
      </c>
      <c r="J169">
        <v>53.954135218254272</v>
      </c>
      <c r="K169">
        <v>61.276905719793518</v>
      </c>
      <c r="L169">
        <v>64.565742785033279</v>
      </c>
      <c r="M169">
        <v>46.536830666449248</v>
      </c>
      <c r="N169">
        <v>57.783939461915587</v>
      </c>
      <c r="O169">
        <v>62.380823372164841</v>
      </c>
      <c r="P169">
        <v>63.237825772229527</v>
      </c>
      <c r="Q169">
        <v>63.2897464469401</v>
      </c>
      <c r="R169">
        <v>39.754151530178767</v>
      </c>
      <c r="S169">
        <v>26.20134805146418</v>
      </c>
      <c r="T169">
        <v>44.599405644310259</v>
      </c>
      <c r="U169">
        <v>22.939434607184619</v>
      </c>
      <c r="V169">
        <v>43.263750482777937</v>
      </c>
      <c r="W169" t="s">
        <v>317</v>
      </c>
      <c r="X169" t="s">
        <v>318</v>
      </c>
      <c r="Y169" t="s">
        <v>319</v>
      </c>
      <c r="Z169" t="s">
        <v>320</v>
      </c>
      <c r="AA169" t="s">
        <v>321</v>
      </c>
      <c r="AB169" t="s">
        <v>322</v>
      </c>
      <c r="AC169" t="s">
        <v>323</v>
      </c>
      <c r="AD169" t="s">
        <v>324</v>
      </c>
      <c r="AE169" t="s">
        <v>325</v>
      </c>
      <c r="AF169" t="s">
        <v>326</v>
      </c>
      <c r="AG169" t="s">
        <v>231</v>
      </c>
      <c r="AH169" t="s">
        <v>327</v>
      </c>
      <c r="AI169" t="s">
        <v>328</v>
      </c>
      <c r="AJ169" t="s">
        <v>329</v>
      </c>
      <c r="AK169" t="s">
        <v>330</v>
      </c>
      <c r="AL169" t="s">
        <v>331</v>
      </c>
      <c r="AM169" t="s">
        <v>332</v>
      </c>
      <c r="AN169" t="s">
        <v>333</v>
      </c>
      <c r="AO169">
        <v>53.137729002319048</v>
      </c>
      <c r="AP169">
        <v>42.45917676844671</v>
      </c>
      <c r="AQ169">
        <v>38.567727275283453</v>
      </c>
      <c r="AR169">
        <v>51.046344046703339</v>
      </c>
      <c r="AS169">
        <v>46.814749185379583</v>
      </c>
      <c r="AT169">
        <v>58.934305166282932</v>
      </c>
      <c r="AU169">
        <v>19.702495356889798</v>
      </c>
      <c r="AV169">
        <v>60.708494386046397</v>
      </c>
      <c r="AW169">
        <v>37.449813584688243</v>
      </c>
      <c r="AX169">
        <v>48.948487462023976</v>
      </c>
      <c r="AY169">
        <v>69.308645835739568</v>
      </c>
      <c r="AZ169">
        <v>49.619952287308152</v>
      </c>
      <c r="BA169">
        <v>60.17756814983013</v>
      </c>
      <c r="BB169">
        <v>34.67794486648458</v>
      </c>
      <c r="BC169">
        <v>31.03331437850477</v>
      </c>
      <c r="BD169">
        <v>71.77728626130731</v>
      </c>
      <c r="BE169">
        <v>43.824480228318023</v>
      </c>
      <c r="BF169">
        <v>86.728192037101124</v>
      </c>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row>
    <row r="170">
      <c r="A170" t="s">
        <v>442</v>
      </c>
      <c r="B170">
        <v>2016</v>
      </c>
      <c r="C170" t="s">
        <v>448</v>
      </c>
      <c r="D170">
        <v>58</v>
      </c>
      <c r="E170" t="s">
        <v>234</v>
      </c>
      <c r="F170" t="s">
        <v>235</v>
      </c>
      <c r="G170" t="s">
        <v>185</v>
      </c>
      <c r="H170">
        <v>0.078334257713665603</v>
      </c>
      <c r="I170">
        <v>0.47558637717923391</v>
      </c>
      <c r="J170">
        <v>2.1495639566537181</v>
      </c>
      <c r="K170">
        <v>3.8785826949976379</v>
      </c>
      <c r="L170">
        <v>16.00894334426804</v>
      </c>
      <c r="M170">
        <v>0.96588650096484829</v>
      </c>
      <c r="N170">
        <v>2.432586455557646</v>
      </c>
      <c r="O170">
        <v>3.116570703348736</v>
      </c>
      <c r="P170">
        <v>5.6913099619832597</v>
      </c>
      <c r="Q170">
        <v>21.76237298747839</v>
      </c>
      <c r="R170">
        <v>0</v>
      </c>
      <c r="S170">
        <v>0.13855319053547779</v>
      </c>
      <c r="T170">
        <v>0.047104675024856997</v>
      </c>
      <c r="U170">
        <v>0.85601851866852074</v>
      </c>
      <c r="V170">
        <v>0.92080378818163566</v>
      </c>
      <c r="W170" t="s">
        <v>317</v>
      </c>
      <c r="X170" t="s">
        <v>318</v>
      </c>
      <c r="Y170" t="s">
        <v>319</v>
      </c>
      <c r="Z170" t="s">
        <v>320</v>
      </c>
      <c r="AA170" t="s">
        <v>321</v>
      </c>
      <c r="AB170" t="s">
        <v>322</v>
      </c>
      <c r="AC170" t="s">
        <v>323</v>
      </c>
      <c r="AD170" t="s">
        <v>324</v>
      </c>
      <c r="AE170" t="s">
        <v>325</v>
      </c>
      <c r="AF170" t="s">
        <v>326</v>
      </c>
      <c r="AG170" t="s">
        <v>231</v>
      </c>
      <c r="AH170" t="s">
        <v>327</v>
      </c>
      <c r="AI170" t="s">
        <v>328</v>
      </c>
      <c r="AJ170" t="s">
        <v>329</v>
      </c>
      <c r="AK170" t="s">
        <v>330</v>
      </c>
      <c r="AL170" t="s">
        <v>331</v>
      </c>
      <c r="AM170" t="s">
        <v>332</v>
      </c>
      <c r="AN170" t="s">
        <v>333</v>
      </c>
      <c r="AO170">
        <v>2.1280242870050801</v>
      </c>
      <c r="AP170">
        <v>3.363909608412762</v>
      </c>
      <c r="AQ170">
        <v>1.22765824579004</v>
      </c>
      <c r="AR170">
        <v>4.0373851191967969</v>
      </c>
      <c r="AS170">
        <v>3.3134964529678479</v>
      </c>
      <c r="AT170">
        <v>1.1947198870108759</v>
      </c>
      <c r="AU170">
        <v>1.546561931882467</v>
      </c>
      <c r="AV170">
        <v>0.079874131304536203</v>
      </c>
      <c r="AW170">
        <v>1.5315728118785921</v>
      </c>
      <c r="AX170">
        <v>3.0507231105283772</v>
      </c>
      <c r="AY170">
        <v>9.1077303418456008</v>
      </c>
      <c r="AZ170">
        <v>2.8069753478098272</v>
      </c>
      <c r="BA170">
        <v>2.73005732349865</v>
      </c>
      <c r="BB170">
        <v>2.6571604981945378</v>
      </c>
      <c r="BC170">
        <v>2.841236138617016</v>
      </c>
      <c r="BD170">
        <v>2.9378689014346842</v>
      </c>
      <c r="BE170">
        <v>2.034018822815896</v>
      </c>
      <c r="BF170">
        <v>0</v>
      </c>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row>
    <row r="171">
      <c r="A171" t="s">
        <v>442</v>
      </c>
      <c r="B171">
        <v>2016</v>
      </c>
      <c r="C171" t="s">
        <v>448</v>
      </c>
      <c r="D171">
        <v>59</v>
      </c>
      <c r="E171" t="s">
        <v>234</v>
      </c>
      <c r="F171" t="s">
        <v>236</v>
      </c>
      <c r="G171" t="s">
        <v>185</v>
      </c>
      <c r="H171">
        <v>0.31629514006209197</v>
      </c>
      <c r="I171">
        <v>0.53424283166181552</v>
      </c>
      <c r="J171">
        <v>11.05242448103343</v>
      </c>
      <c r="K171">
        <v>19.82886993675293</v>
      </c>
      <c r="L171">
        <v>22.818995258878079</v>
      </c>
      <c r="M171">
        <v>3.788566105440009</v>
      </c>
      <c r="N171">
        <v>13.84222949483217</v>
      </c>
      <c r="O171">
        <v>20.439528289914911</v>
      </c>
      <c r="P171">
        <v>21.966099094260841</v>
      </c>
      <c r="Q171">
        <v>23.108460720653891</v>
      </c>
      <c r="R171">
        <v>0.060870219930010502</v>
      </c>
      <c r="S171">
        <v>0.23082232967828231</v>
      </c>
      <c r="T171">
        <v>0</v>
      </c>
      <c r="U171">
        <v>0.0149894955509331</v>
      </c>
      <c r="V171">
        <v>2.3915866067170861</v>
      </c>
      <c r="W171" t="s">
        <v>317</v>
      </c>
      <c r="X171" t="s">
        <v>318</v>
      </c>
      <c r="Y171" t="s">
        <v>319</v>
      </c>
      <c r="Z171" t="s">
        <v>320</v>
      </c>
      <c r="AA171" t="s">
        <v>321</v>
      </c>
      <c r="AB171" t="s">
        <v>322</v>
      </c>
      <c r="AC171" t="s">
        <v>323</v>
      </c>
      <c r="AD171" t="s">
        <v>324</v>
      </c>
      <c r="AE171" t="s">
        <v>325</v>
      </c>
      <c r="AF171" t="s">
        <v>326</v>
      </c>
      <c r="AG171" t="s">
        <v>231</v>
      </c>
      <c r="AH171" t="s">
        <v>327</v>
      </c>
      <c r="AI171" t="s">
        <v>328</v>
      </c>
      <c r="AJ171" t="s">
        <v>329</v>
      </c>
      <c r="AK171" t="s">
        <v>330</v>
      </c>
      <c r="AL171" t="s">
        <v>331</v>
      </c>
      <c r="AM171" t="s">
        <v>332</v>
      </c>
      <c r="AN171" t="s">
        <v>333</v>
      </c>
      <c r="AO171">
        <v>1.750975300676004</v>
      </c>
      <c r="AP171">
        <v>12.52237522571153</v>
      </c>
      <c r="AQ171">
        <v>1.9319210564287099</v>
      </c>
      <c r="AR171">
        <v>10.671402223322691</v>
      </c>
      <c r="AS171">
        <v>4.4014851032260101</v>
      </c>
      <c r="AT171">
        <v>6.814457364493026</v>
      </c>
      <c r="AU171">
        <v>1.332722217550631</v>
      </c>
      <c r="AV171">
        <v>3.026244812912994</v>
      </c>
      <c r="AW171">
        <v>6.009305894418433</v>
      </c>
      <c r="AX171">
        <v>4.2072560001641728</v>
      </c>
      <c r="AY171">
        <v>22.191912484293962</v>
      </c>
      <c r="AZ171">
        <v>3.0507318409485258</v>
      </c>
      <c r="BA171">
        <v>3.5222312207222002</v>
      </c>
      <c r="BB171">
        <v>9.8058288524603654</v>
      </c>
      <c r="BC171">
        <v>0.025754831543820599</v>
      </c>
      <c r="BD171">
        <v>18.419411991259931</v>
      </c>
      <c r="BE171">
        <v>0.94623250341823828</v>
      </c>
      <c r="BF171">
        <v>4.3548927745503514</v>
      </c>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row>
    <row r="172">
      <c r="A172" t="s">
        <v>442</v>
      </c>
      <c r="B172">
        <v>2016</v>
      </c>
      <c r="C172" t="s">
        <v>448</v>
      </c>
      <c r="D172">
        <v>60</v>
      </c>
      <c r="E172" t="s">
        <v>234</v>
      </c>
      <c r="F172" t="s">
        <v>334</v>
      </c>
      <c r="G172" t="s">
        <v>185</v>
      </c>
      <c r="H172">
        <v>0.69159644341128634</v>
      </c>
      <c r="I172">
        <v>4.6916421652984903</v>
      </c>
      <c r="J172">
        <v>17.282216529841239</v>
      </c>
      <c r="K172">
        <v>21.040390421775111</v>
      </c>
      <c r="L172">
        <v>13.75391459542436</v>
      </c>
      <c r="M172">
        <v>13.131356885568231</v>
      </c>
      <c r="N172">
        <v>19.78591908912227</v>
      </c>
      <c r="O172">
        <v>21.21093893563712</v>
      </c>
      <c r="P172">
        <v>20.641471125080589</v>
      </c>
      <c r="Q172">
        <v>11.17326101946027</v>
      </c>
      <c r="R172">
        <v>0.0041552986789426998</v>
      </c>
      <c r="S172">
        <v>0.1733121531924092</v>
      </c>
      <c r="T172">
        <v>0.83986248487633208</v>
      </c>
      <c r="U172">
        <v>0.81740277390454708</v>
      </c>
      <c r="V172">
        <v>3.958872618501085</v>
      </c>
      <c r="W172" t="s">
        <v>317</v>
      </c>
      <c r="X172" t="s">
        <v>318</v>
      </c>
      <c r="Y172" t="s">
        <v>319</v>
      </c>
      <c r="Z172" t="s">
        <v>320</v>
      </c>
      <c r="AA172" t="s">
        <v>321</v>
      </c>
      <c r="AB172" t="s">
        <v>322</v>
      </c>
      <c r="AC172" t="s">
        <v>323</v>
      </c>
      <c r="AD172" t="s">
        <v>324</v>
      </c>
      <c r="AE172" t="s">
        <v>325</v>
      </c>
      <c r="AF172" t="s">
        <v>326</v>
      </c>
      <c r="AG172" t="s">
        <v>231</v>
      </c>
      <c r="AH172" t="s">
        <v>327</v>
      </c>
      <c r="AI172" t="s">
        <v>328</v>
      </c>
      <c r="AJ172" t="s">
        <v>329</v>
      </c>
      <c r="AK172" t="s">
        <v>330</v>
      </c>
      <c r="AL172" t="s">
        <v>331</v>
      </c>
      <c r="AM172" t="s">
        <v>332</v>
      </c>
      <c r="AN172" t="s">
        <v>333</v>
      </c>
      <c r="AO172">
        <v>2.2453813004544769</v>
      </c>
      <c r="AP172">
        <v>25.583457770699201</v>
      </c>
      <c r="AQ172">
        <v>2.7966774669561381</v>
      </c>
      <c r="AR172">
        <v>33.579045961670829</v>
      </c>
      <c r="AS172">
        <v>9.0890850844312165</v>
      </c>
      <c r="AT172">
        <v>21.874534034664329</v>
      </c>
      <c r="AU172">
        <v>2.3453505624900508</v>
      </c>
      <c r="AV172">
        <v>2.8942691100191178</v>
      </c>
      <c r="AW172">
        <v>9.9494037768237806</v>
      </c>
      <c r="AX172">
        <v>4.5688538946869688</v>
      </c>
      <c r="AY172">
        <v>14.01893832410223</v>
      </c>
      <c r="AZ172">
        <v>9.3094264871793122</v>
      </c>
      <c r="BA172">
        <v>17.149363444716489</v>
      </c>
      <c r="BB172">
        <v>17.137434920931451</v>
      </c>
      <c r="BC172">
        <v>0.18621798814401311</v>
      </c>
      <c r="BD172">
        <v>22.261543176957598</v>
      </c>
      <c r="BE172">
        <v>4.5760102956311552</v>
      </c>
      <c r="BF172">
        <v>6.7448758513694598</v>
      </c>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row>
    <row r="173">
      <c r="A173" t="s">
        <v>442</v>
      </c>
      <c r="B173">
        <v>2016</v>
      </c>
      <c r="C173" t="s">
        <v>448</v>
      </c>
      <c r="D173">
        <v>61</v>
      </c>
      <c r="E173" t="s">
        <v>234</v>
      </c>
      <c r="F173" t="s">
        <v>335</v>
      </c>
      <c r="G173" t="s">
        <v>185</v>
      </c>
      <c r="H173">
        <v>5.5425838455032457</v>
      </c>
      <c r="I173">
        <v>12.042131069594181</v>
      </c>
      <c r="J173">
        <v>15.06341329218845</v>
      </c>
      <c r="K173">
        <v>11.76038891263121</v>
      </c>
      <c r="L173">
        <v>6.068686288998042</v>
      </c>
      <c r="M173">
        <v>16.329702002903371</v>
      </c>
      <c r="N173">
        <v>14.859066143357991</v>
      </c>
      <c r="O173">
        <v>12.13555859889521</v>
      </c>
      <c r="P173">
        <v>9.0780198608771272</v>
      </c>
      <c r="Q173">
        <v>4.4854132011452732</v>
      </c>
      <c r="R173">
        <v>2.5154268601770249</v>
      </c>
      <c r="S173">
        <v>7.0444182408908871</v>
      </c>
      <c r="T173">
        <v>4.8206039845079331</v>
      </c>
      <c r="U173">
        <v>8.150240222907982</v>
      </c>
      <c r="V173">
        <v>16.298626860841139</v>
      </c>
      <c r="W173" t="s">
        <v>317</v>
      </c>
      <c r="X173" t="s">
        <v>318</v>
      </c>
      <c r="Y173" t="s">
        <v>319</v>
      </c>
      <c r="Z173" t="s">
        <v>320</v>
      </c>
      <c r="AA173" t="s">
        <v>321</v>
      </c>
      <c r="AB173" t="s">
        <v>322</v>
      </c>
      <c r="AC173" t="s">
        <v>323</v>
      </c>
      <c r="AD173" t="s">
        <v>324</v>
      </c>
      <c r="AE173" t="s">
        <v>325</v>
      </c>
      <c r="AF173" t="s">
        <v>326</v>
      </c>
      <c r="AG173" t="s">
        <v>231</v>
      </c>
      <c r="AH173" t="s">
        <v>327</v>
      </c>
      <c r="AI173" t="s">
        <v>328</v>
      </c>
      <c r="AJ173" t="s">
        <v>329</v>
      </c>
      <c r="AK173" t="s">
        <v>330</v>
      </c>
      <c r="AL173" t="s">
        <v>331</v>
      </c>
      <c r="AM173" t="s">
        <v>332</v>
      </c>
      <c r="AN173" t="s">
        <v>333</v>
      </c>
      <c r="AO173">
        <v>9.3701733770034288</v>
      </c>
      <c r="AP173">
        <v>8.4693766954674334</v>
      </c>
      <c r="AQ173">
        <v>6.5570829975139437</v>
      </c>
      <c r="AR173">
        <v>1.7941587784063679</v>
      </c>
      <c r="AS173">
        <v>19.63434787864286</v>
      </c>
      <c r="AT173">
        <v>25.22547372836905</v>
      </c>
      <c r="AU173">
        <v>8.1723640872039773</v>
      </c>
      <c r="AV173">
        <v>15.431790592512</v>
      </c>
      <c r="AW173">
        <v>6.9931336556779158</v>
      </c>
      <c r="AX173">
        <v>7.7987244919425089</v>
      </c>
      <c r="AY173">
        <v>9.752132156219707</v>
      </c>
      <c r="AZ173">
        <v>7.9423269512336718</v>
      </c>
      <c r="BA173">
        <v>8.8602572508286492</v>
      </c>
      <c r="BB173">
        <v>10.64779864042195</v>
      </c>
      <c r="BC173">
        <v>17.869783706825249</v>
      </c>
      <c r="BD173">
        <v>4.1923476872175511</v>
      </c>
      <c r="BE173">
        <v>15.31027400075636</v>
      </c>
      <c r="BF173">
        <v>22.86789852963377</v>
      </c>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row>
    <row r="174">
      <c r="A174" t="s">
        <v>442</v>
      </c>
      <c r="B174">
        <v>2016</v>
      </c>
      <c r="C174" t="s">
        <v>448</v>
      </c>
      <c r="D174">
        <v>62</v>
      </c>
      <c r="E174" t="s">
        <v>234</v>
      </c>
      <c r="F174" t="s">
        <v>239</v>
      </c>
      <c r="G174" t="s">
        <v>185</v>
      </c>
      <c r="H174">
        <v>8.5610030003046305</v>
      </c>
      <c r="I174">
        <v>13.361425939142711</v>
      </c>
      <c r="J174">
        <v>12.792349397967101</v>
      </c>
      <c r="K174">
        <v>7.7196338044087653</v>
      </c>
      <c r="L174">
        <v>4.0675950938296994</v>
      </c>
      <c r="M174">
        <v>16.740351415458669</v>
      </c>
      <c r="N174">
        <v>12.87346970643442</v>
      </c>
      <c r="O174">
        <v>8.5404071594834523</v>
      </c>
      <c r="P174">
        <v>5.8155653206826781</v>
      </c>
      <c r="Q174">
        <v>2.7098209619835658</v>
      </c>
      <c r="R174">
        <v>7.6683415451228374</v>
      </c>
      <c r="S174">
        <v>8.7119199499523408</v>
      </c>
      <c r="T174">
        <v>9.8864047682797018</v>
      </c>
      <c r="U174">
        <v>10.773142187079459</v>
      </c>
      <c r="V174">
        <v>9.1210307813766232</v>
      </c>
      <c r="W174" t="s">
        <v>317</v>
      </c>
      <c r="X174" t="s">
        <v>318</v>
      </c>
      <c r="Y174" t="s">
        <v>319</v>
      </c>
      <c r="Z174" t="s">
        <v>320</v>
      </c>
      <c r="AA174" t="s">
        <v>321</v>
      </c>
      <c r="AB174" t="s">
        <v>322</v>
      </c>
      <c r="AC174" t="s">
        <v>323</v>
      </c>
      <c r="AD174" t="s">
        <v>324</v>
      </c>
      <c r="AE174" t="s">
        <v>325</v>
      </c>
      <c r="AF174" t="s">
        <v>326</v>
      </c>
      <c r="AG174" t="s">
        <v>231</v>
      </c>
      <c r="AH174" t="s">
        <v>327</v>
      </c>
      <c r="AI174" t="s">
        <v>328</v>
      </c>
      <c r="AJ174" t="s">
        <v>329</v>
      </c>
      <c r="AK174" t="s">
        <v>330</v>
      </c>
      <c r="AL174" t="s">
        <v>331</v>
      </c>
      <c r="AM174" t="s">
        <v>332</v>
      </c>
      <c r="AN174" t="s">
        <v>333</v>
      </c>
      <c r="AO174">
        <v>6.1846495520504643</v>
      </c>
      <c r="AP174">
        <v>7.6827085359541414</v>
      </c>
      <c r="AQ174">
        <v>24.324987888573968</v>
      </c>
      <c r="AR174">
        <v>26.317896815298319</v>
      </c>
      <c r="AS174">
        <v>15.0673510798915</v>
      </c>
      <c r="AT174">
        <v>5.5959104054876843</v>
      </c>
      <c r="AU174">
        <v>8.4856220379165421</v>
      </c>
      <c r="AV174">
        <v>10.85191962593249</v>
      </c>
      <c r="AW174">
        <v>22.8507864713754</v>
      </c>
      <c r="AX174">
        <v>11.967415671072381</v>
      </c>
      <c r="AY174">
        <v>2.8233953137220849</v>
      </c>
      <c r="AZ174">
        <v>2.758332462030717</v>
      </c>
      <c r="BA174">
        <v>0.13891456138557509</v>
      </c>
      <c r="BB174">
        <v>14.39217057471356</v>
      </c>
      <c r="BC174">
        <v>6.6039323180039551</v>
      </c>
      <c r="BD174">
        <v>2.3832361536344231</v>
      </c>
      <c r="BE174">
        <v>12.847459877368131</v>
      </c>
      <c r="BF174">
        <v>13.563035763091939</v>
      </c>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row>
    <row r="175">
      <c r="A175" t="s">
        <v>442</v>
      </c>
      <c r="B175">
        <v>2016</v>
      </c>
      <c r="C175" t="s">
        <v>448</v>
      </c>
      <c r="D175">
        <v>63</v>
      </c>
      <c r="E175" t="s">
        <v>234</v>
      </c>
      <c r="F175" t="s">
        <v>240</v>
      </c>
      <c r="G175" t="s">
        <v>185</v>
      </c>
      <c r="H175">
        <v>13.95571591391321</v>
      </c>
      <c r="I175">
        <v>16.074350837614311</v>
      </c>
      <c r="J175">
        <v>7.7685507388657138</v>
      </c>
      <c r="K175">
        <v>1.7994607631975721</v>
      </c>
      <c r="L175">
        <v>0.59079069782147797</v>
      </c>
      <c r="M175">
        <v>13.903238595860349</v>
      </c>
      <c r="N175">
        <v>5.5470693106136792</v>
      </c>
      <c r="O175">
        <v>1.554415052535935</v>
      </c>
      <c r="P175">
        <v>1.5068325107875391</v>
      </c>
      <c r="Q175">
        <v>0.29384914766179032</v>
      </c>
      <c r="R175">
        <v>16.665140168975789</v>
      </c>
      <c r="S175">
        <v>11.0820240082788</v>
      </c>
      <c r="T175">
        <v>16.008333464108919</v>
      </c>
      <c r="U175">
        <v>16.570466853663209</v>
      </c>
      <c r="V175">
        <v>11.383492635038881</v>
      </c>
      <c r="W175" t="s">
        <v>317</v>
      </c>
      <c r="X175" t="s">
        <v>318</v>
      </c>
      <c r="Y175" t="s">
        <v>319</v>
      </c>
      <c r="Z175" t="s">
        <v>320</v>
      </c>
      <c r="AA175" t="s">
        <v>321</v>
      </c>
      <c r="AB175" t="s">
        <v>322</v>
      </c>
      <c r="AC175" t="s">
        <v>323</v>
      </c>
      <c r="AD175" t="s">
        <v>324</v>
      </c>
      <c r="AE175" t="s">
        <v>325</v>
      </c>
      <c r="AF175" t="s">
        <v>326</v>
      </c>
      <c r="AG175" t="s">
        <v>231</v>
      </c>
      <c r="AH175" t="s">
        <v>327</v>
      </c>
      <c r="AI175" t="s">
        <v>328</v>
      </c>
      <c r="AJ175" t="s">
        <v>329</v>
      </c>
      <c r="AK175" t="s">
        <v>330</v>
      </c>
      <c r="AL175" t="s">
        <v>331</v>
      </c>
      <c r="AM175" t="s">
        <v>332</v>
      </c>
      <c r="AN175" t="s">
        <v>333</v>
      </c>
      <c r="AO175">
        <v>12.749337180676131</v>
      </c>
      <c r="AP175">
        <v>9.915909761439039</v>
      </c>
      <c r="AQ175">
        <v>12.542312727735361</v>
      </c>
      <c r="AR175">
        <v>1.9008730696645091</v>
      </c>
      <c r="AS175">
        <v>14.828137975226911</v>
      </c>
      <c r="AT175">
        <v>2.9163395263481968</v>
      </c>
      <c r="AU175">
        <v>18.65534167237784</v>
      </c>
      <c r="AV175">
        <v>11.88926366355266</v>
      </c>
      <c r="AW175">
        <v>9.5117533167592505</v>
      </c>
      <c r="AX175">
        <v>14.76224692705749</v>
      </c>
      <c r="AY175">
        <v>0.071092658899232497</v>
      </c>
      <c r="AZ175">
        <v>1.6505636186538051</v>
      </c>
      <c r="BA175">
        <v>1.2667070903433999</v>
      </c>
      <c r="BB175">
        <v>18.95733871947165</v>
      </c>
      <c r="BC175">
        <v>8.986000295965491</v>
      </c>
      <c r="BD175">
        <v>2.904108784979373</v>
      </c>
      <c r="BE175">
        <v>13.840533845442669</v>
      </c>
      <c r="BF175">
        <v>20.578616881579229</v>
      </c>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row>
    <row r="176">
      <c r="A176" t="s">
        <v>442</v>
      </c>
      <c r="B176">
        <v>2016</v>
      </c>
      <c r="C176" t="s">
        <v>448</v>
      </c>
      <c r="D176">
        <v>64</v>
      </c>
      <c r="E176" t="s">
        <v>234</v>
      </c>
      <c r="F176" t="s">
        <v>336</v>
      </c>
      <c r="G176" t="s">
        <v>185</v>
      </c>
      <c r="H176">
        <v>3.0162458334544708</v>
      </c>
      <c r="I176">
        <v>2.5917815704156721</v>
      </c>
      <c r="J176">
        <v>2.7265420588364182</v>
      </c>
      <c r="K176">
        <v>1.006421790645798</v>
      </c>
      <c r="L176">
        <v>0.59034199497961304</v>
      </c>
      <c r="M176">
        <v>2.7513733700542011</v>
      </c>
      <c r="N176">
        <v>2.0954535294802992</v>
      </c>
      <c r="O176">
        <v>0.91573456961183231</v>
      </c>
      <c r="P176">
        <v>0.74863165170691726</v>
      </c>
      <c r="Q176">
        <v>0.32213091783149128</v>
      </c>
      <c r="R176">
        <v>3.1247607723988828</v>
      </c>
      <c r="S176">
        <v>2.7208358044256662</v>
      </c>
      <c r="T176">
        <v>2.306795481616192</v>
      </c>
      <c r="U176">
        <v>2.025933147492478</v>
      </c>
      <c r="V176">
        <v>5.3723302580241263</v>
      </c>
      <c r="W176" t="s">
        <v>317</v>
      </c>
      <c r="X176" t="s">
        <v>318</v>
      </c>
      <c r="Y176" t="s">
        <v>319</v>
      </c>
      <c r="Z176" t="s">
        <v>320</v>
      </c>
      <c r="AA176" t="s">
        <v>321</v>
      </c>
      <c r="AB176" t="s">
        <v>322</v>
      </c>
      <c r="AC176" t="s">
        <v>323</v>
      </c>
      <c r="AD176" t="s">
        <v>324</v>
      </c>
      <c r="AE176" t="s">
        <v>325</v>
      </c>
      <c r="AF176" t="s">
        <v>326</v>
      </c>
      <c r="AG176" t="s">
        <v>231</v>
      </c>
      <c r="AH176" t="s">
        <v>327</v>
      </c>
      <c r="AI176" t="s">
        <v>328</v>
      </c>
      <c r="AJ176" t="s">
        <v>329</v>
      </c>
      <c r="AK176" t="s">
        <v>330</v>
      </c>
      <c r="AL176" t="s">
        <v>331</v>
      </c>
      <c r="AM176" t="s">
        <v>332</v>
      </c>
      <c r="AN176" t="s">
        <v>333</v>
      </c>
      <c r="AO176">
        <v>2.809097356901503</v>
      </c>
      <c r="AP176">
        <v>1.583510960030875</v>
      </c>
      <c r="AQ176">
        <v>3.9040447997366079</v>
      </c>
      <c r="AR176">
        <v>1.773971713401328</v>
      </c>
      <c r="AS176">
        <v>2.908578443256161</v>
      </c>
      <c r="AT176">
        <v>0.19330816560437661</v>
      </c>
      <c r="AU176">
        <v>1.2276126356570021</v>
      </c>
      <c r="AV176">
        <v>1.9865696060390501</v>
      </c>
      <c r="AW176">
        <v>2.5882536256201258</v>
      </c>
      <c r="AX176">
        <v>8.8985188259462671</v>
      </c>
      <c r="AY176">
        <v>0.15262939160218439</v>
      </c>
      <c r="AZ176">
        <v>0.46173790531576753</v>
      </c>
      <c r="BA176">
        <v>0</v>
      </c>
      <c r="BB176">
        <v>1.593465409621929</v>
      </c>
      <c r="BC176">
        <v>3.9726730241907071</v>
      </c>
      <c r="BD176">
        <v>6.8437156755099746</v>
      </c>
      <c r="BE176">
        <v>1.3424327561381859</v>
      </c>
      <c r="BF176">
        <v>0.9677527570348643</v>
      </c>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row>
    <row r="177">
      <c r="A177" t="s">
        <v>442</v>
      </c>
      <c r="B177">
        <v>2016</v>
      </c>
      <c r="C177" t="s">
        <v>448</v>
      </c>
      <c r="D177">
        <v>65</v>
      </c>
      <c r="E177" t="s">
        <v>234</v>
      </c>
      <c r="F177" t="s">
        <v>241</v>
      </c>
      <c r="G177" t="s">
        <v>185</v>
      </c>
      <c r="H177">
        <v>5.7209862425695848</v>
      </c>
      <c r="I177">
        <v>5.7383554723974726</v>
      </c>
      <c r="J177">
        <v>1.7758819467795</v>
      </c>
      <c r="K177">
        <v>0.56660828858261592</v>
      </c>
      <c r="L177">
        <v>0.65367798829373935</v>
      </c>
      <c r="M177">
        <v>4.7427682143735961</v>
      </c>
      <c r="N177">
        <v>1.074989760836299</v>
      </c>
      <c r="O177">
        <v>0.52263548766753321</v>
      </c>
      <c r="P177">
        <v>0.60765024781609367</v>
      </c>
      <c r="Q177">
        <v>0.66688479247143828</v>
      </c>
      <c r="R177">
        <v>3.5960847563171789</v>
      </c>
      <c r="S177">
        <v>7.3177336518821354</v>
      </c>
      <c r="T177">
        <v>6.3790851069965546</v>
      </c>
      <c r="U177">
        <v>5.79885217098753</v>
      </c>
      <c r="V177">
        <v>3.769002720607352</v>
      </c>
      <c r="W177" t="s">
        <v>317</v>
      </c>
      <c r="X177" t="s">
        <v>318</v>
      </c>
      <c r="Y177" t="s">
        <v>319</v>
      </c>
      <c r="Z177" t="s">
        <v>320</v>
      </c>
      <c r="AA177" t="s">
        <v>321</v>
      </c>
      <c r="AB177" t="s">
        <v>322</v>
      </c>
      <c r="AC177" t="s">
        <v>323</v>
      </c>
      <c r="AD177" t="s">
        <v>324</v>
      </c>
      <c r="AE177" t="s">
        <v>325</v>
      </c>
      <c r="AF177" t="s">
        <v>326</v>
      </c>
      <c r="AG177" t="s">
        <v>231</v>
      </c>
      <c r="AH177" t="s">
        <v>327</v>
      </c>
      <c r="AI177" t="s">
        <v>328</v>
      </c>
      <c r="AJ177" t="s">
        <v>329</v>
      </c>
      <c r="AK177" t="s">
        <v>330</v>
      </c>
      <c r="AL177" t="s">
        <v>331</v>
      </c>
      <c r="AM177" t="s">
        <v>332</v>
      </c>
      <c r="AN177" t="s">
        <v>333</v>
      </c>
      <c r="AO177">
        <v>0.56834350985586768</v>
      </c>
      <c r="AP177">
        <v>0.22859240041760531</v>
      </c>
      <c r="AQ177">
        <v>16.235905095225171</v>
      </c>
      <c r="AR177">
        <v>0.64479015784506755</v>
      </c>
      <c r="AS177">
        <v>0.7078962291418518</v>
      </c>
      <c r="AT177">
        <v>12.129474152409539</v>
      </c>
      <c r="AU177">
        <v>6.0372691551383539</v>
      </c>
      <c r="AV177">
        <v>0.49954473718496389</v>
      </c>
      <c r="AW177">
        <v>5.8689097485838584</v>
      </c>
      <c r="AX177">
        <v>1.4500579735643979</v>
      </c>
      <c r="AY177">
        <v>0.14589374429433191</v>
      </c>
      <c r="AZ177">
        <v>13.27090743711585</v>
      </c>
      <c r="BA177">
        <v>0.042610982727291899</v>
      </c>
      <c r="BB177">
        <v>1.633648257949649</v>
      </c>
      <c r="BC177">
        <v>0.70702901055887879</v>
      </c>
      <c r="BD177">
        <v>0.69438387391413015</v>
      </c>
      <c r="BE177">
        <v>4.4503435104409563</v>
      </c>
      <c r="BF177">
        <v>5.9603887239748916</v>
      </c>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row>
    <row r="178">
      <c r="A178" t="s">
        <v>442</v>
      </c>
      <c r="B178">
        <v>2016</v>
      </c>
      <c r="C178" t="s">
        <v>448</v>
      </c>
      <c r="D178">
        <v>66</v>
      </c>
      <c r="E178" t="s">
        <v>234</v>
      </c>
      <c r="F178" t="s">
        <v>242</v>
      </c>
      <c r="G178" t="s">
        <v>185</v>
      </c>
      <c r="H178">
        <v>10.596398730254981</v>
      </c>
      <c r="I178">
        <v>9.4458135542003081</v>
      </c>
      <c r="J178">
        <v>2.010318442676021</v>
      </c>
      <c r="K178">
        <v>0.1458943157324554</v>
      </c>
      <c r="L178">
        <v>0.037668443773738701</v>
      </c>
      <c r="M178">
        <v>3.1931807267770602</v>
      </c>
      <c r="N178">
        <v>0.84001610079257261</v>
      </c>
      <c r="O178">
        <v>0.077872702259158405</v>
      </c>
      <c r="P178">
        <v>0.061407754489121197</v>
      </c>
      <c r="Q178">
        <v>0</v>
      </c>
      <c r="R178">
        <v>10.370390731557899</v>
      </c>
      <c r="S178">
        <v>11.233483254100481</v>
      </c>
      <c r="T178">
        <v>11.835201212415869</v>
      </c>
      <c r="U178">
        <v>13.546808038883739</v>
      </c>
      <c r="V178">
        <v>8.0117270022966487</v>
      </c>
      <c r="W178" t="s">
        <v>317</v>
      </c>
      <c r="X178" t="s">
        <v>318</v>
      </c>
      <c r="Y178" t="s">
        <v>319</v>
      </c>
      <c r="Z178" t="s">
        <v>320</v>
      </c>
      <c r="AA178" t="s">
        <v>321</v>
      </c>
      <c r="AB178" t="s">
        <v>322</v>
      </c>
      <c r="AC178" t="s">
        <v>323</v>
      </c>
      <c r="AD178" t="s">
        <v>324</v>
      </c>
      <c r="AE178" t="s">
        <v>325</v>
      </c>
      <c r="AF178" t="s">
        <v>326</v>
      </c>
      <c r="AG178" t="s">
        <v>231</v>
      </c>
      <c r="AH178" t="s">
        <v>327</v>
      </c>
      <c r="AI178" t="s">
        <v>328</v>
      </c>
      <c r="AJ178" t="s">
        <v>329</v>
      </c>
      <c r="AK178" t="s">
        <v>330</v>
      </c>
      <c r="AL178" t="s">
        <v>331</v>
      </c>
      <c r="AM178" t="s">
        <v>332</v>
      </c>
      <c r="AN178" t="s">
        <v>333</v>
      </c>
      <c r="AO178">
        <v>8.2944945349528663</v>
      </c>
      <c r="AP178">
        <v>1.3381409643766491</v>
      </c>
      <c r="AQ178">
        <v>9.0519570445982662</v>
      </c>
      <c r="AR178">
        <v>0.0678601232092053</v>
      </c>
      <c r="AS178">
        <v>0.27905154083323491</v>
      </c>
      <c r="AT178">
        <v>8.7010206145349986</v>
      </c>
      <c r="AU178">
        <v>4.7609930587357674</v>
      </c>
      <c r="AV178">
        <v>11.731703981321081</v>
      </c>
      <c r="AW178">
        <v>9.4733562556745579</v>
      </c>
      <c r="AX178">
        <v>3.7359113533036359</v>
      </c>
      <c r="AY178">
        <v>0</v>
      </c>
      <c r="AZ178">
        <v>12.39341257646212</v>
      </c>
      <c r="BA178">
        <v>0.32449212065019278</v>
      </c>
      <c r="BB178">
        <v>5.3404405902147554</v>
      </c>
      <c r="BC178">
        <v>3.957128108636645</v>
      </c>
      <c r="BD178">
        <v>0.67013551919227576</v>
      </c>
      <c r="BE178">
        <v>21.43218035795438</v>
      </c>
      <c r="BF178">
        <v>0.99613792506198851</v>
      </c>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row>
    <row r="179">
      <c r="A179" t="s">
        <v>442</v>
      </c>
      <c r="B179">
        <v>2016</v>
      </c>
      <c r="C179" t="s">
        <v>448</v>
      </c>
      <c r="D179">
        <v>67</v>
      </c>
      <c r="E179" t="s">
        <v>234</v>
      </c>
      <c r="F179" t="s">
        <v>337</v>
      </c>
      <c r="G179" t="s">
        <v>185</v>
      </c>
      <c r="H179">
        <v>43.247228910268653</v>
      </c>
      <c r="I179">
        <v>28.618359650675611</v>
      </c>
      <c r="J179">
        <v>7.5102170894017757</v>
      </c>
      <c r="K179">
        <v>1.68720523732605</v>
      </c>
      <c r="L179">
        <v>0.40725445323069132</v>
      </c>
      <c r="M179">
        <v>14.397027795428039</v>
      </c>
      <c r="N179">
        <v>3.4402839801540761</v>
      </c>
      <c r="O179">
        <v>1.363283094992626</v>
      </c>
      <c r="P179">
        <v>0.77050633888314557</v>
      </c>
      <c r="Q179">
        <v>0.2221356869115928</v>
      </c>
      <c r="R179">
        <v>44.288986383387197</v>
      </c>
      <c r="S179">
        <v>45.948320507940508</v>
      </c>
      <c r="T179">
        <v>40.869471591706038</v>
      </c>
      <c r="U179">
        <v>35.333427092031869</v>
      </c>
      <c r="V179">
        <v>26.18930349886362</v>
      </c>
      <c r="W179" t="s">
        <v>317</v>
      </c>
      <c r="X179" t="s">
        <v>318</v>
      </c>
      <c r="Y179" t="s">
        <v>319</v>
      </c>
      <c r="Z179" t="s">
        <v>320</v>
      </c>
      <c r="AA179" t="s">
        <v>321</v>
      </c>
      <c r="AB179" t="s">
        <v>322</v>
      </c>
      <c r="AC179" t="s">
        <v>323</v>
      </c>
      <c r="AD179" t="s">
        <v>324</v>
      </c>
      <c r="AE179" t="s">
        <v>325</v>
      </c>
      <c r="AF179" t="s">
        <v>326</v>
      </c>
      <c r="AG179" t="s">
        <v>231</v>
      </c>
      <c r="AH179" t="s">
        <v>327</v>
      </c>
      <c r="AI179" t="s">
        <v>328</v>
      </c>
      <c r="AJ179" t="s">
        <v>329</v>
      </c>
      <c r="AK179" t="s">
        <v>330</v>
      </c>
      <c r="AL179" t="s">
        <v>331</v>
      </c>
      <c r="AM179" t="s">
        <v>332</v>
      </c>
      <c r="AN179" t="s">
        <v>333</v>
      </c>
      <c r="AO179">
        <v>31.50641364679851</v>
      </c>
      <c r="AP179">
        <v>23.482640752448891</v>
      </c>
      <c r="AQ179">
        <v>20.404410150561102</v>
      </c>
      <c r="AR179">
        <v>11.31099720475912</v>
      </c>
      <c r="AS179">
        <v>27.514488819815131</v>
      </c>
      <c r="AT179">
        <v>9.0196526360314895</v>
      </c>
      <c r="AU179">
        <v>37.52764281814904</v>
      </c>
      <c r="AV179">
        <v>10.470658087683571</v>
      </c>
      <c r="AW179">
        <v>23.553160581286829</v>
      </c>
      <c r="AX179">
        <v>31.071632049906761</v>
      </c>
      <c r="AY179">
        <v>0</v>
      </c>
      <c r="AZ179">
        <v>28.967946272212171</v>
      </c>
      <c r="BA179">
        <v>35.595927135905292</v>
      </c>
      <c r="BB179">
        <v>15.291252462704</v>
      </c>
      <c r="BC179">
        <v>39.637577764136907</v>
      </c>
      <c r="BD179">
        <v>19.149193748497279</v>
      </c>
      <c r="BE179">
        <v>22.050843713103099</v>
      </c>
      <c r="BF179">
        <v>4.7330473545779137</v>
      </c>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row>
    <row r="180">
      <c r="A180" t="s">
        <v>442</v>
      </c>
      <c r="B180">
        <v>2016</v>
      </c>
      <c r="C180" t="s">
        <v>448</v>
      </c>
      <c r="D180">
        <v>68</v>
      </c>
      <c r="E180" t="s">
        <v>234</v>
      </c>
      <c r="F180" t="s">
        <v>244</v>
      </c>
      <c r="G180" t="s">
        <v>185</v>
      </c>
      <c r="H180">
        <v>5.9383595238011981</v>
      </c>
      <c r="I180">
        <v>1.8834565097187459</v>
      </c>
      <c r="J180">
        <v>0.39238773582505088</v>
      </c>
      <c r="K180">
        <v>0.1187969226866791</v>
      </c>
      <c r="L180">
        <v>0.2548325973630628</v>
      </c>
      <c r="M180">
        <v>0.35947206090007572</v>
      </c>
      <c r="N180">
        <v>0.14442908951907099</v>
      </c>
      <c r="O180">
        <v>0.17482312832895139</v>
      </c>
      <c r="P180">
        <v>0.31035649905571822</v>
      </c>
      <c r="Q180">
        <v>0.094701642478709297</v>
      </c>
      <c r="R180">
        <v>10.32694497149939</v>
      </c>
      <c r="S180">
        <v>3.4317295971976329</v>
      </c>
      <c r="T180">
        <v>3.807630262308523</v>
      </c>
      <c r="U180">
        <v>2.8738876035150258</v>
      </c>
      <c r="V180">
        <v>1.7666091816950369</v>
      </c>
      <c r="W180" t="s">
        <v>317</v>
      </c>
      <c r="X180" t="s">
        <v>318</v>
      </c>
      <c r="Y180" t="s">
        <v>319</v>
      </c>
      <c r="Z180" t="s">
        <v>320</v>
      </c>
      <c r="AA180" t="s">
        <v>321</v>
      </c>
      <c r="AB180" t="s">
        <v>322</v>
      </c>
      <c r="AC180" t="s">
        <v>323</v>
      </c>
      <c r="AD180" t="s">
        <v>324</v>
      </c>
      <c r="AE180" t="s">
        <v>325</v>
      </c>
      <c r="AF180" t="s">
        <v>326</v>
      </c>
      <c r="AG180" t="s">
        <v>231</v>
      </c>
      <c r="AH180" t="s">
        <v>327</v>
      </c>
      <c r="AI180" t="s">
        <v>328</v>
      </c>
      <c r="AJ180" t="s">
        <v>329</v>
      </c>
      <c r="AK180" t="s">
        <v>330</v>
      </c>
      <c r="AL180" t="s">
        <v>331</v>
      </c>
      <c r="AM180" t="s">
        <v>332</v>
      </c>
      <c r="AN180" t="s">
        <v>333</v>
      </c>
      <c r="AO180">
        <v>2.384050046365608</v>
      </c>
      <c r="AP180">
        <v>0</v>
      </c>
      <c r="AQ180">
        <v>0.077361057093578003</v>
      </c>
      <c r="AR180">
        <v>0</v>
      </c>
      <c r="AS180">
        <v>0.83681468887557309</v>
      </c>
      <c r="AT180">
        <v>0.3130113034195553</v>
      </c>
      <c r="AU180">
        <v>0.82778470738616095</v>
      </c>
      <c r="AV180">
        <v>25.64344336742705</v>
      </c>
      <c r="AW180">
        <v>0.16854658913399051</v>
      </c>
      <c r="AX180">
        <v>4.9065982177335457</v>
      </c>
      <c r="AY180">
        <v>0.15543151097917371</v>
      </c>
      <c r="AZ180">
        <v>0.62210824818231925</v>
      </c>
      <c r="BA180">
        <v>0.47223508954657761</v>
      </c>
      <c r="BB180">
        <v>0.66125286696509844</v>
      </c>
      <c r="BC180">
        <v>0.99388140974944506</v>
      </c>
      <c r="BD180">
        <v>0.29274706760745028</v>
      </c>
      <c r="BE180">
        <v>0.63906058343266647</v>
      </c>
      <c r="BF180">
        <v>0.258029965555434</v>
      </c>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row>
    <row r="181">
      <c r="A181" t="s">
        <v>442</v>
      </c>
      <c r="B181">
        <v>2016</v>
      </c>
      <c r="C181" t="s">
        <v>448</v>
      </c>
      <c r="D181">
        <v>69</v>
      </c>
      <c r="E181" t="s">
        <v>234</v>
      </c>
      <c r="F181" t="s">
        <v>245</v>
      </c>
      <c r="G181" t="s">
        <v>185</v>
      </c>
      <c r="H181">
        <v>0.92485877387015103</v>
      </c>
      <c r="I181">
        <v>2.747076620195291</v>
      </c>
      <c r="J181">
        <v>11.53984995863555</v>
      </c>
      <c r="K181">
        <v>17.679471610683638</v>
      </c>
      <c r="L181">
        <v>21.196919205778471</v>
      </c>
      <c r="M181">
        <v>7.8111495144110918</v>
      </c>
      <c r="N181">
        <v>12.007954134912641</v>
      </c>
      <c r="O181">
        <v>16.117336698699159</v>
      </c>
      <c r="P181">
        <v>21.526307619905118</v>
      </c>
      <c r="Q181">
        <v>19.84016613367919</v>
      </c>
      <c r="R181">
        <v>0.0843182724482089</v>
      </c>
      <c r="S181">
        <v>0.53324384466058827</v>
      </c>
      <c r="T181">
        <v>1.6227699297222209</v>
      </c>
      <c r="U181">
        <v>1.094562335984171</v>
      </c>
      <c r="V181">
        <v>8.6644882947664534</v>
      </c>
      <c r="W181" t="s">
        <v>317</v>
      </c>
      <c r="X181" t="s">
        <v>318</v>
      </c>
      <c r="Y181" t="s">
        <v>319</v>
      </c>
      <c r="Z181" t="s">
        <v>320</v>
      </c>
      <c r="AA181" t="s">
        <v>321</v>
      </c>
      <c r="AB181" t="s">
        <v>322</v>
      </c>
      <c r="AC181" t="s">
        <v>323</v>
      </c>
      <c r="AD181" t="s">
        <v>324</v>
      </c>
      <c r="AE181" t="s">
        <v>325</v>
      </c>
      <c r="AF181" t="s">
        <v>326</v>
      </c>
      <c r="AG181" t="s">
        <v>231</v>
      </c>
      <c r="AH181" t="s">
        <v>327</v>
      </c>
      <c r="AI181" t="s">
        <v>328</v>
      </c>
      <c r="AJ181" t="s">
        <v>329</v>
      </c>
      <c r="AK181" t="s">
        <v>330</v>
      </c>
      <c r="AL181" t="s">
        <v>331</v>
      </c>
      <c r="AM181" t="s">
        <v>332</v>
      </c>
      <c r="AN181" t="s">
        <v>333</v>
      </c>
      <c r="AO181">
        <v>13.750453541412931</v>
      </c>
      <c r="AP181">
        <v>3.8337196299397638</v>
      </c>
      <c r="AQ181">
        <v>0.43756746708395933</v>
      </c>
      <c r="AR181">
        <v>3.4992732482048781</v>
      </c>
      <c r="AS181">
        <v>0.55111134357978342</v>
      </c>
      <c r="AT181">
        <v>5.1205284027730213</v>
      </c>
      <c r="AU181">
        <v>4.5491860576625696</v>
      </c>
      <c r="AV181">
        <v>4.4321648773896962</v>
      </c>
      <c r="AW181">
        <v>0.15709844165396811</v>
      </c>
      <c r="AX181">
        <v>3.258983705120178</v>
      </c>
      <c r="AY181">
        <v>23.027843337403759</v>
      </c>
      <c r="AZ181">
        <v>16.05971297784118</v>
      </c>
      <c r="BA181">
        <v>28.016554538663101</v>
      </c>
      <c r="BB181">
        <v>0.0826313505441547</v>
      </c>
      <c r="BC181">
        <v>12.54751640250204</v>
      </c>
      <c r="BD181">
        <v>16.668809262922231</v>
      </c>
      <c r="BE181">
        <v>0</v>
      </c>
      <c r="BF181">
        <v>10.605671399338149</v>
      </c>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row>
    <row r="182">
      <c r="A182" t="s">
        <v>442</v>
      </c>
      <c r="B182">
        <v>2016</v>
      </c>
      <c r="C182" t="s">
        <v>448</v>
      </c>
      <c r="D182">
        <v>70</v>
      </c>
      <c r="E182" t="s">
        <v>234</v>
      </c>
      <c r="F182" t="s">
        <v>246</v>
      </c>
      <c r="G182" t="s">
        <v>185</v>
      </c>
      <c r="H182">
        <v>0.0070394948007290997</v>
      </c>
      <c r="I182">
        <v>0.64331048222536225</v>
      </c>
      <c r="J182">
        <v>1.7596953973332079</v>
      </c>
      <c r="K182">
        <v>3.2453721496825541</v>
      </c>
      <c r="L182">
        <v>3.5408319575592131</v>
      </c>
      <c r="M182">
        <v>0.34126157336398377</v>
      </c>
      <c r="N182">
        <v>2.521039001134175</v>
      </c>
      <c r="O182">
        <v>3.4616227189933322</v>
      </c>
      <c r="P182">
        <v>2.8406284616974231</v>
      </c>
      <c r="Q182">
        <v>4.0862213560884584</v>
      </c>
      <c r="R182">
        <v>0</v>
      </c>
      <c r="S182">
        <v>0</v>
      </c>
      <c r="T182">
        <v>0</v>
      </c>
      <c r="U182">
        <v>1.181197814985272</v>
      </c>
      <c r="V182">
        <v>0.65882460904796669</v>
      </c>
      <c r="W182" t="s">
        <v>317</v>
      </c>
      <c r="X182" t="s">
        <v>318</v>
      </c>
      <c r="Y182" t="s">
        <v>319</v>
      </c>
      <c r="Z182" t="s">
        <v>320</v>
      </c>
      <c r="AA182" t="s">
        <v>321</v>
      </c>
      <c r="AB182" t="s">
        <v>322</v>
      </c>
      <c r="AC182" t="s">
        <v>323</v>
      </c>
      <c r="AD182" t="s">
        <v>324</v>
      </c>
      <c r="AE182" t="s">
        <v>325</v>
      </c>
      <c r="AF182" t="s">
        <v>326</v>
      </c>
      <c r="AG182" t="s">
        <v>231</v>
      </c>
      <c r="AH182" t="s">
        <v>327</v>
      </c>
      <c r="AI182" t="s">
        <v>328</v>
      </c>
      <c r="AJ182" t="s">
        <v>329</v>
      </c>
      <c r="AK182" t="s">
        <v>330</v>
      </c>
      <c r="AL182" t="s">
        <v>331</v>
      </c>
      <c r="AM182" t="s">
        <v>332</v>
      </c>
      <c r="AN182" t="s">
        <v>333</v>
      </c>
      <c r="AO182">
        <v>2.0577963971521598</v>
      </c>
      <c r="AP182">
        <v>0</v>
      </c>
      <c r="AQ182">
        <v>0</v>
      </c>
      <c r="AR182">
        <v>0</v>
      </c>
      <c r="AS182">
        <v>0</v>
      </c>
      <c r="AT182">
        <v>0</v>
      </c>
      <c r="AU182">
        <v>0</v>
      </c>
      <c r="AV182">
        <v>0.088987771486949002</v>
      </c>
      <c r="AW182">
        <v>0.2191105658741877</v>
      </c>
      <c r="AX182">
        <v>0</v>
      </c>
      <c r="AY182">
        <v>5.1355867191644844</v>
      </c>
      <c r="AZ182">
        <v>0.098426034505380899</v>
      </c>
      <c r="BA182">
        <v>1.587543484571176</v>
      </c>
      <c r="BB182">
        <v>0.18100387138790411</v>
      </c>
      <c r="BC182">
        <v>0.40648146625555748</v>
      </c>
      <c r="BD182">
        <v>0</v>
      </c>
      <c r="BE182">
        <v>0.074752741374749798</v>
      </c>
      <c r="BF182">
        <v>1.3631579152544939</v>
      </c>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row>
    <row r="183">
      <c r="A183" t="s">
        <v>442</v>
      </c>
      <c r="B183">
        <v>2016</v>
      </c>
      <c r="C183" t="s">
        <v>448</v>
      </c>
      <c r="D183">
        <v>71</v>
      </c>
      <c r="E183" t="s">
        <v>234</v>
      </c>
      <c r="F183" t="s">
        <v>338</v>
      </c>
      <c r="G183" t="s">
        <v>185</v>
      </c>
      <c r="H183">
        <v>0.046885573400443498</v>
      </c>
      <c r="I183">
        <v>0.19811725045608281</v>
      </c>
      <c r="J183">
        <v>2.794376406151506</v>
      </c>
      <c r="K183">
        <v>5.5823294077555854</v>
      </c>
      <c r="L183">
        <v>4.1616953847666247</v>
      </c>
      <c r="M183">
        <v>0.63150549425806768</v>
      </c>
      <c r="N183">
        <v>3.8177955052673842</v>
      </c>
      <c r="O183">
        <v>6.2938760394725621</v>
      </c>
      <c r="P183">
        <v>4.3153617535985402</v>
      </c>
      <c r="Q183">
        <v>4.3974400411301673</v>
      </c>
      <c r="R183">
        <v>0.070629414888811595</v>
      </c>
      <c r="S183">
        <v>0</v>
      </c>
      <c r="T183">
        <v>0.047513011123482503</v>
      </c>
      <c r="U183">
        <v>0.086576266600808402</v>
      </c>
      <c r="V183">
        <v>0.47193697324155731</v>
      </c>
      <c r="W183" t="s">
        <v>317</v>
      </c>
      <c r="X183" t="s">
        <v>318</v>
      </c>
      <c r="Y183" t="s">
        <v>319</v>
      </c>
      <c r="Z183" t="s">
        <v>320</v>
      </c>
      <c r="AA183" t="s">
        <v>321</v>
      </c>
      <c r="AB183" t="s">
        <v>322</v>
      </c>
      <c r="AC183" t="s">
        <v>323</v>
      </c>
      <c r="AD183" t="s">
        <v>324</v>
      </c>
      <c r="AE183" t="s">
        <v>325</v>
      </c>
      <c r="AF183" t="s">
        <v>326</v>
      </c>
      <c r="AG183" t="s">
        <v>231</v>
      </c>
      <c r="AH183" t="s">
        <v>327</v>
      </c>
      <c r="AI183" t="s">
        <v>328</v>
      </c>
      <c r="AJ183" t="s">
        <v>329</v>
      </c>
      <c r="AK183" t="s">
        <v>330</v>
      </c>
      <c r="AL183" t="s">
        <v>331</v>
      </c>
      <c r="AM183" t="s">
        <v>332</v>
      </c>
      <c r="AN183" t="s">
        <v>333</v>
      </c>
      <c r="AO183">
        <v>0.7817440978868242</v>
      </c>
      <c r="AP183">
        <v>0.18724938767480259</v>
      </c>
      <c r="AQ183">
        <v>0</v>
      </c>
      <c r="AR183">
        <v>0</v>
      </c>
      <c r="AS183">
        <v>0</v>
      </c>
      <c r="AT183">
        <v>0.45355796782029989</v>
      </c>
      <c r="AU183">
        <v>0.034380881529332503</v>
      </c>
      <c r="AV183">
        <v>0.62354552498916727</v>
      </c>
      <c r="AW183">
        <v>0</v>
      </c>
      <c r="AX183">
        <v>0</v>
      </c>
      <c r="AY183">
        <v>7.2812358401101589</v>
      </c>
      <c r="AZ183">
        <v>0.59288378070809744</v>
      </c>
      <c r="BA183">
        <v>0</v>
      </c>
      <c r="BB183">
        <v>0</v>
      </c>
      <c r="BC183">
        <v>0.2175283677433669</v>
      </c>
      <c r="BD183">
        <v>0.67251676844813535</v>
      </c>
      <c r="BE183">
        <v>0.034836238603173003</v>
      </c>
      <c r="BF183">
        <v>1.5809665708479379</v>
      </c>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row>
    <row r="184">
      <c r="A184" t="s">
        <v>442</v>
      </c>
      <c r="B184">
        <v>2016</v>
      </c>
      <c r="C184" t="s">
        <v>448</v>
      </c>
      <c r="D184">
        <v>72</v>
      </c>
      <c r="E184" t="s">
        <v>234</v>
      </c>
      <c r="F184" t="s">
        <v>247</v>
      </c>
      <c r="G184" t="s">
        <v>185</v>
      </c>
      <c r="H184">
        <v>0.025778148801554698</v>
      </c>
      <c r="I184">
        <v>0.0016481278418469</v>
      </c>
      <c r="J184">
        <v>0.12679796286977829</v>
      </c>
      <c r="K184">
        <v>0.5430697001743604</v>
      </c>
      <c r="L184">
        <v>4.196264940716353</v>
      </c>
      <c r="M184">
        <v>0.058749971161624802</v>
      </c>
      <c r="N184">
        <v>0.16469957936212529</v>
      </c>
      <c r="O184">
        <v>0.30513433259103873</v>
      </c>
      <c r="P184">
        <v>1.1105030027557741</v>
      </c>
      <c r="Q184">
        <v>5.7993558078749166</v>
      </c>
      <c r="R184">
        <v>0</v>
      </c>
      <c r="S184">
        <v>0</v>
      </c>
      <c r="T184">
        <v>0</v>
      </c>
      <c r="U184">
        <v>0</v>
      </c>
      <c r="V184">
        <v>0.28038996948579709</v>
      </c>
      <c r="W184" t="s">
        <v>317</v>
      </c>
      <c r="X184" t="s">
        <v>318</v>
      </c>
      <c r="Y184" t="s">
        <v>319</v>
      </c>
      <c r="Z184" t="s">
        <v>320</v>
      </c>
      <c r="AA184" t="s">
        <v>321</v>
      </c>
      <c r="AB184" t="s">
        <v>322</v>
      </c>
      <c r="AC184" t="s">
        <v>323</v>
      </c>
      <c r="AD184" t="s">
        <v>324</v>
      </c>
      <c r="AE184" t="s">
        <v>325</v>
      </c>
      <c r="AF184" t="s">
        <v>326</v>
      </c>
      <c r="AG184" t="s">
        <v>231</v>
      </c>
      <c r="AH184" t="s">
        <v>327</v>
      </c>
      <c r="AI184" t="s">
        <v>328</v>
      </c>
      <c r="AJ184" t="s">
        <v>329</v>
      </c>
      <c r="AK184" t="s">
        <v>330</v>
      </c>
      <c r="AL184" t="s">
        <v>331</v>
      </c>
      <c r="AM184" t="s">
        <v>332</v>
      </c>
      <c r="AN184" t="s">
        <v>333</v>
      </c>
      <c r="AO184">
        <v>0.035892332736836202</v>
      </c>
      <c r="AP184">
        <v>0</v>
      </c>
      <c r="AQ184">
        <v>0</v>
      </c>
      <c r="AR184">
        <v>3.4492029879128179</v>
      </c>
      <c r="AS184">
        <v>0</v>
      </c>
      <c r="AT184">
        <v>0.091507485201978794</v>
      </c>
      <c r="AU184">
        <v>0.66879396049816919</v>
      </c>
      <c r="AV184">
        <v>0.030169462838116199</v>
      </c>
      <c r="AW184">
        <v>0.48070298347514079</v>
      </c>
      <c r="AX184">
        <v>0.15536086577148081</v>
      </c>
      <c r="AY184">
        <v>2.256174652731052</v>
      </c>
      <c r="AZ184">
        <v>0</v>
      </c>
      <c r="BA184">
        <v>0.0136824249655399</v>
      </c>
      <c r="BB184">
        <v>0.0390709984900365</v>
      </c>
      <c r="BC184">
        <v>0</v>
      </c>
      <c r="BD184">
        <v>0.82762273602030123</v>
      </c>
      <c r="BE184">
        <v>0.31576556514005172</v>
      </c>
      <c r="BF184">
        <v>0.87774511932449251</v>
      </c>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row>
    <row r="185">
      <c r="A185" t="s">
        <v>442</v>
      </c>
      <c r="B185">
        <v>2016</v>
      </c>
      <c r="C185" t="s">
        <v>448</v>
      </c>
      <c r="D185">
        <v>73</v>
      </c>
      <c r="E185" t="s">
        <v>234</v>
      </c>
      <c r="F185" t="s">
        <v>46</v>
      </c>
      <c r="G185" t="s">
        <v>185</v>
      </c>
      <c r="H185">
        <v>1.3306901678699981</v>
      </c>
      <c r="I185">
        <v>0.95270154138306729</v>
      </c>
      <c r="J185">
        <v>3.2554146049412469</v>
      </c>
      <c r="K185">
        <v>3.39750404296709</v>
      </c>
      <c r="L185">
        <v>1.6515877543189179</v>
      </c>
      <c r="M185">
        <v>0.8544097730763841</v>
      </c>
      <c r="N185">
        <v>4.5529991186228846</v>
      </c>
      <c r="O185">
        <v>3.770262487568413</v>
      </c>
      <c r="P185">
        <v>3.009348796420142</v>
      </c>
      <c r="Q185">
        <v>1.0377855831510541</v>
      </c>
      <c r="R185">
        <v>1.223950604617793</v>
      </c>
      <c r="S185">
        <v>1.433603467264682</v>
      </c>
      <c r="T185">
        <v>1.5292240273133599</v>
      </c>
      <c r="U185">
        <v>0.8764954777445414</v>
      </c>
      <c r="V185">
        <v>0.74097420131519842</v>
      </c>
      <c r="W185" t="s">
        <v>317</v>
      </c>
      <c r="X185" t="s">
        <v>318</v>
      </c>
      <c r="Y185" t="s">
        <v>319</v>
      </c>
      <c r="Z185" t="s">
        <v>320</v>
      </c>
      <c r="AA185" t="s">
        <v>321</v>
      </c>
      <c r="AB185" t="s">
        <v>322</v>
      </c>
      <c r="AC185" t="s">
        <v>323</v>
      </c>
      <c r="AD185" t="s">
        <v>324</v>
      </c>
      <c r="AE185" t="s">
        <v>325</v>
      </c>
      <c r="AF185" t="s">
        <v>326</v>
      </c>
      <c r="AG185" t="s">
        <v>231</v>
      </c>
      <c r="AH185" t="s">
        <v>327</v>
      </c>
      <c r="AI185" t="s">
        <v>328</v>
      </c>
      <c r="AJ185" t="s">
        <v>329</v>
      </c>
      <c r="AK185" t="s">
        <v>330</v>
      </c>
      <c r="AL185" t="s">
        <v>331</v>
      </c>
      <c r="AM185" t="s">
        <v>332</v>
      </c>
      <c r="AN185" t="s">
        <v>333</v>
      </c>
      <c r="AO185">
        <v>3.3831735380711159</v>
      </c>
      <c r="AP185">
        <v>1.808408307427108</v>
      </c>
      <c r="AQ185">
        <v>0.50811400270315199</v>
      </c>
      <c r="AR185">
        <v>0.95314259710793314</v>
      </c>
      <c r="AS185">
        <v>0.86815536011177408</v>
      </c>
      <c r="AT185">
        <v>0.35650432583138558</v>
      </c>
      <c r="AU185">
        <v>3.8283742158221381</v>
      </c>
      <c r="AV185">
        <v>0.3198506474064724</v>
      </c>
      <c r="AW185">
        <v>0.6449052817641695</v>
      </c>
      <c r="AX185">
        <v>0.16771691320188681</v>
      </c>
      <c r="AY185">
        <v>3.8800035246324458</v>
      </c>
      <c r="AZ185">
        <v>0.014508059801341001</v>
      </c>
      <c r="BA185">
        <v>0.27942333147593412</v>
      </c>
      <c r="BB185">
        <v>1.5795019859287489</v>
      </c>
      <c r="BC185">
        <v>1.0472591671270151</v>
      </c>
      <c r="BD185">
        <v>1.082358652404632</v>
      </c>
      <c r="BE185">
        <v>0.1052551883800172</v>
      </c>
      <c r="BF185">
        <v>4.5477824688051367</v>
      </c>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row>
    <row r="186">
      <c r="A186" t="s">
        <v>442</v>
      </c>
      <c r="B186">
        <v>2016</v>
      </c>
      <c r="C186" t="s">
        <v>448</v>
      </c>
      <c r="D186">
        <v>122</v>
      </c>
      <c r="E186" t="s">
        <v>18</v>
      </c>
      <c r="F186" t="s">
        <v>14</v>
      </c>
      <c r="G186" t="s">
        <v>462</v>
      </c>
      <c r="H186">
        <v>20.518331748787691</v>
      </c>
      <c r="I186">
        <v>41.891640497878491</v>
      </c>
      <c r="J186">
        <v>77.555367601397478</v>
      </c>
      <c r="K186">
        <v>94.47374743425668</v>
      </c>
      <c r="L186">
        <v>99.18407347574319</v>
      </c>
      <c r="M186">
        <v>61.332448919264557</v>
      </c>
      <c r="N186">
        <v>83.675678652601121</v>
      </c>
      <c r="O186">
        <v>94.619402359891211</v>
      </c>
      <c r="P186">
        <v>97.42497585116412</v>
      </c>
      <c r="Q186">
        <v>99.546215523456965</v>
      </c>
      <c r="R186">
        <v>8.695467366797331</v>
      </c>
      <c r="S186">
        <v>21.411729294682591</v>
      </c>
      <c r="T186">
        <v>28.483077531143149</v>
      </c>
      <c r="U186">
        <v>32.893960540944981</v>
      </c>
      <c r="V186">
        <v>55.348509804205527</v>
      </c>
      <c r="W186" t="s">
        <v>317</v>
      </c>
      <c r="X186" t="s">
        <v>318</v>
      </c>
      <c r="Y186" t="s">
        <v>319</v>
      </c>
      <c r="Z186" t="s">
        <v>320</v>
      </c>
      <c r="AA186" t="s">
        <v>321</v>
      </c>
      <c r="AB186" t="s">
        <v>322</v>
      </c>
      <c r="AC186" t="s">
        <v>323</v>
      </c>
      <c r="AD186" t="s">
        <v>324</v>
      </c>
      <c r="AE186" t="s">
        <v>325</v>
      </c>
      <c r="AF186" t="s">
        <v>326</v>
      </c>
      <c r="AG186" t="s">
        <v>231</v>
      </c>
      <c r="AH186" t="s">
        <v>327</v>
      </c>
      <c r="AI186" t="s">
        <v>328</v>
      </c>
      <c r="AJ186" t="s">
        <v>329</v>
      </c>
      <c r="AK186" t="s">
        <v>330</v>
      </c>
      <c r="AL186" t="s">
        <v>331</v>
      </c>
      <c r="AM186" t="s">
        <v>332</v>
      </c>
      <c r="AN186" t="s">
        <v>333</v>
      </c>
      <c r="AO186">
        <v>67.281984052713398</v>
      </c>
      <c r="AP186">
        <v>52.098242550939567</v>
      </c>
      <c r="AQ186">
        <v>71.700578598474522</v>
      </c>
      <c r="AR186">
        <v>72.782227981441906</v>
      </c>
      <c r="AS186">
        <v>51.465841819790327</v>
      </c>
      <c r="AT186">
        <v>53.118521169093711</v>
      </c>
      <c r="AU186">
        <v>31.63065767105989</v>
      </c>
      <c r="AV186">
        <v>14.344332257843041</v>
      </c>
      <c r="AW186">
        <v>78.658368740173273</v>
      </c>
      <c r="AX186">
        <v>32.849690618786781</v>
      </c>
      <c r="AY186">
        <v>96.206269723301602</v>
      </c>
      <c r="AZ186">
        <v>50.842114629162339</v>
      </c>
      <c r="BA186">
        <v>49.772173275554927</v>
      </c>
      <c r="BB186">
        <v>58.588900217182768</v>
      </c>
      <c r="BC186">
        <v>60.264208835719387</v>
      </c>
      <c r="BD186">
        <v>45.36004718862165</v>
      </c>
      <c r="BE186">
        <v>59.138208856917068</v>
      </c>
      <c r="BF186">
        <v>73.683344540516032</v>
      </c>
      <c r="BG186">
        <v>3224.366619999998</v>
      </c>
      <c r="BH186">
        <v>6575.0540030000129</v>
      </c>
      <c r="BI186">
        <v>12181.40443800002</v>
      </c>
      <c r="BJ186">
        <v>14838.71424699998</v>
      </c>
      <c r="BK186">
        <v>15578.89649499999</v>
      </c>
      <c r="BL186">
        <v>6209.7021000000123</v>
      </c>
      <c r="BM186">
        <v>8472.1414250000053</v>
      </c>
      <c r="BN186">
        <v>9593.7269590000051</v>
      </c>
      <c r="BO186">
        <v>9847.9865479999971</v>
      </c>
      <c r="BP186">
        <v>10078.77544899999</v>
      </c>
      <c r="BQ186">
        <v>485.22661099999999</v>
      </c>
      <c r="BR186">
        <v>1194.9770889999991</v>
      </c>
      <c r="BS186">
        <v>1590.112257</v>
      </c>
      <c r="BT186">
        <v>1836.5651960000009</v>
      </c>
      <c r="BU186">
        <v>3089.2221689999978</v>
      </c>
      <c r="BV186">
        <v>630.86491600000068</v>
      </c>
      <c r="BW186">
        <v>3397.447546000004</v>
      </c>
      <c r="BX186">
        <v>2719.5103599999989</v>
      </c>
      <c r="BY186">
        <v>1263.4257529999991</v>
      </c>
      <c r="BZ186">
        <v>715.21208699999829</v>
      </c>
      <c r="CA186">
        <v>582.75480900000093</v>
      </c>
      <c r="CB186">
        <v>1860.543389000002</v>
      </c>
      <c r="CC186">
        <v>433.38151599999992</v>
      </c>
      <c r="CD186">
        <v>4332.4207529999858</v>
      </c>
      <c r="CE186">
        <v>2287.4393870000008</v>
      </c>
      <c r="CF186">
        <v>25268.622942999911</v>
      </c>
      <c r="CG186">
        <v>1102.2614730000009</v>
      </c>
      <c r="CH186">
        <v>670.68121200000041</v>
      </c>
      <c r="CI186">
        <v>1854.5469759999989</v>
      </c>
      <c r="CJ186">
        <v>1091.894925999999</v>
      </c>
      <c r="CK186">
        <v>452.39101200000039</v>
      </c>
      <c r="CL186">
        <v>2568.2691240000008</v>
      </c>
      <c r="CM186">
        <v>1166.767621</v>
      </c>
    </row>
    <row r="187">
      <c r="A187" t="s">
        <v>442</v>
      </c>
      <c r="B187">
        <v>2016</v>
      </c>
      <c r="C187" t="s">
        <v>448</v>
      </c>
      <c r="D187">
        <v>123</v>
      </c>
      <c r="E187" t="s">
        <v>18</v>
      </c>
      <c r="F187" t="s">
        <v>51</v>
      </c>
      <c r="G187" t="s">
        <v>185</v>
      </c>
      <c r="H187">
        <v>79.481668251212199</v>
      </c>
      <c r="I187">
        <v>58.108359502121623</v>
      </c>
      <c r="J187">
        <v>22.444632398602401</v>
      </c>
      <c r="K187">
        <v>5.5262525657432571</v>
      </c>
      <c r="L187">
        <v>0.81592652425681766</v>
      </c>
      <c r="M187">
        <v>38.667551080735237</v>
      </c>
      <c r="N187">
        <v>16.32432134739863</v>
      </c>
      <c r="O187">
        <v>5.3805976401088076</v>
      </c>
      <c r="P187">
        <v>2.5750241488358481</v>
      </c>
      <c r="Q187">
        <v>0.45378447654305221</v>
      </c>
      <c r="R187">
        <v>91.304532633202712</v>
      </c>
      <c r="S187">
        <v>78.588270705317328</v>
      </c>
      <c r="T187">
        <v>71.516922468856876</v>
      </c>
      <c r="U187">
        <v>67.106039459055182</v>
      </c>
      <c r="V187">
        <v>44.651490195794658</v>
      </c>
      <c r="W187" t="s">
        <v>317</v>
      </c>
      <c r="X187" t="s">
        <v>318</v>
      </c>
      <c r="Y187" t="s">
        <v>319</v>
      </c>
      <c r="Z187" t="s">
        <v>320</v>
      </c>
      <c r="AA187" t="s">
        <v>321</v>
      </c>
      <c r="AB187" t="s">
        <v>322</v>
      </c>
      <c r="AC187" t="s">
        <v>323</v>
      </c>
      <c r="AD187" t="s">
        <v>324</v>
      </c>
      <c r="AE187" t="s">
        <v>325</v>
      </c>
      <c r="AF187" t="s">
        <v>326</v>
      </c>
      <c r="AG187" t="s">
        <v>231</v>
      </c>
      <c r="AH187" t="s">
        <v>327</v>
      </c>
      <c r="AI187" t="s">
        <v>328</v>
      </c>
      <c r="AJ187" t="s">
        <v>329</v>
      </c>
      <c r="AK187" t="s">
        <v>330</v>
      </c>
      <c r="AL187" t="s">
        <v>331</v>
      </c>
      <c r="AM187" t="s">
        <v>332</v>
      </c>
      <c r="AN187" t="s">
        <v>333</v>
      </c>
      <c r="AO187">
        <v>32.718015947286467</v>
      </c>
      <c r="AP187">
        <v>47.901757449060341</v>
      </c>
      <c r="AQ187">
        <v>28.299421401525429</v>
      </c>
      <c r="AR187">
        <v>27.21777201855792</v>
      </c>
      <c r="AS187">
        <v>48.534158180209353</v>
      </c>
      <c r="AT187">
        <v>46.881478830906147</v>
      </c>
      <c r="AU187">
        <v>68.369342328940192</v>
      </c>
      <c r="AV187">
        <v>85.655667742156837</v>
      </c>
      <c r="AW187">
        <v>21.341631259826659</v>
      </c>
      <c r="AX187">
        <v>67.150309381213376</v>
      </c>
      <c r="AY187">
        <v>3.793730276698462</v>
      </c>
      <c r="AZ187">
        <v>49.157885370837768</v>
      </c>
      <c r="BA187">
        <v>50.227826724445087</v>
      </c>
      <c r="BB187">
        <v>41.411099782816997</v>
      </c>
      <c r="BC187">
        <v>39.735791164280627</v>
      </c>
      <c r="BD187">
        <v>54.639952811378357</v>
      </c>
      <c r="BE187">
        <v>40.861791143082627</v>
      </c>
      <c r="BF187">
        <v>26.316655459484</v>
      </c>
      <c r="BG187">
        <v>12490.19857700001</v>
      </c>
      <c r="BH187">
        <v>9120.3303859999814</v>
      </c>
      <c r="BI187">
        <v>3525.3155670000051</v>
      </c>
      <c r="BJ187">
        <v>867.9922720000003</v>
      </c>
      <c r="BK187">
        <v>128.15802400000001</v>
      </c>
      <c r="BL187">
        <v>3914.9581890000072</v>
      </c>
      <c r="BM187">
        <v>1652.8334319999999</v>
      </c>
      <c r="BN187">
        <v>545.55390700000009</v>
      </c>
      <c r="BO187">
        <v>260.29057699999993</v>
      </c>
      <c r="BP187">
        <v>45.944406999999998</v>
      </c>
      <c r="BQ187">
        <v>5094.998011000006</v>
      </c>
      <c r="BR187">
        <v>4385.9690949999986</v>
      </c>
      <c r="BS187">
        <v>3992.543814000001</v>
      </c>
      <c r="BT187">
        <v>3746.7247630000011</v>
      </c>
      <c r="BU187">
        <v>2492.1786309999989</v>
      </c>
      <c r="BV187">
        <v>306.77823600000022</v>
      </c>
      <c r="BW187">
        <v>3123.7849940000028</v>
      </c>
      <c r="BX187">
        <v>1073.360510999998</v>
      </c>
      <c r="BY187">
        <v>472.47295200000002</v>
      </c>
      <c r="BZ187">
        <v>674.47097599999938</v>
      </c>
      <c r="CA187">
        <v>514.32921399999952</v>
      </c>
      <c r="CB187">
        <v>4021.545463999998</v>
      </c>
      <c r="CC187">
        <v>2587.892030999999</v>
      </c>
      <c r="CD187">
        <v>1175.4747480000001</v>
      </c>
      <c r="CE187">
        <v>4675.911999000009</v>
      </c>
      <c r="CF187">
        <v>996.42507900000021</v>
      </c>
      <c r="CG187">
        <v>1065.747235999999</v>
      </c>
      <c r="CH187">
        <v>676.82115299999941</v>
      </c>
      <c r="CI187">
        <v>1310.8085249999999</v>
      </c>
      <c r="CJ187">
        <v>719.95152000000007</v>
      </c>
      <c r="CK187">
        <v>544.942633</v>
      </c>
      <c r="CL187">
        <v>1774.556222999998</v>
      </c>
      <c r="CM187">
        <v>416.7213320000003</v>
      </c>
    </row>
    <row r="188">
      <c r="A188" t="s">
        <v>442</v>
      </c>
      <c r="B188">
        <v>2016</v>
      </c>
      <c r="C188" t="s">
        <v>448</v>
      </c>
      <c r="D188">
        <v>124</v>
      </c>
      <c r="E188" t="s">
        <v>50</v>
      </c>
      <c r="F188" t="s">
        <v>15</v>
      </c>
      <c r="G188" t="s">
        <v>463</v>
      </c>
      <c r="H188">
        <v>14.88231740860679</v>
      </c>
      <c r="I188">
        <v>27.513112332734259</v>
      </c>
      <c r="J188">
        <v>45.926562660464192</v>
      </c>
      <c r="K188">
        <v>62.37570674124855</v>
      </c>
      <c r="L188">
        <v>87.083535786127925</v>
      </c>
      <c r="M188">
        <v>31.80514405504103</v>
      </c>
      <c r="N188">
        <v>48.197661346547982</v>
      </c>
      <c r="O188">
        <v>58.8566385709983</v>
      </c>
      <c r="P188">
        <v>72.719024647832839</v>
      </c>
      <c r="Q188">
        <v>92.87980995767704</v>
      </c>
      <c r="R188">
        <v>6.789934217096107</v>
      </c>
      <c r="S188">
        <v>16.504745102913891</v>
      </c>
      <c r="T188">
        <v>23.660721943119679</v>
      </c>
      <c r="U188">
        <v>25.938402637777141</v>
      </c>
      <c r="V188">
        <v>43.977707191356039</v>
      </c>
      <c r="W188" t="s">
        <v>317</v>
      </c>
      <c r="X188" t="s">
        <v>318</v>
      </c>
      <c r="Y188" t="s">
        <v>319</v>
      </c>
      <c r="Z188" t="s">
        <v>320</v>
      </c>
      <c r="AA188" t="s">
        <v>321</v>
      </c>
      <c r="AB188" t="s">
        <v>322</v>
      </c>
      <c r="AC188" t="s">
        <v>323</v>
      </c>
      <c r="AD188" t="s">
        <v>324</v>
      </c>
      <c r="AE188" t="s">
        <v>325</v>
      </c>
      <c r="AF188" t="s">
        <v>326</v>
      </c>
      <c r="AG188" t="s">
        <v>231</v>
      </c>
      <c r="AH188" t="s">
        <v>327</v>
      </c>
      <c r="AI188" t="s">
        <v>328</v>
      </c>
      <c r="AJ188" t="s">
        <v>329</v>
      </c>
      <c r="AK188" t="s">
        <v>330</v>
      </c>
      <c r="AL188" t="s">
        <v>331</v>
      </c>
      <c r="AM188" t="s">
        <v>332</v>
      </c>
      <c r="AN188" t="s">
        <v>333</v>
      </c>
      <c r="AO188">
        <v>52.040711539265757</v>
      </c>
      <c r="AP188">
        <v>32.009420538160953</v>
      </c>
      <c r="AQ188">
        <v>47.502405098356967</v>
      </c>
      <c r="AR188">
        <v>38.716411335763929</v>
      </c>
      <c r="AS188">
        <v>39.104765717361182</v>
      </c>
      <c r="AT188">
        <v>33.369538551743098</v>
      </c>
      <c r="AU188">
        <v>25.608821774797509</v>
      </c>
      <c r="AV188">
        <v>12.27344867094881</v>
      </c>
      <c r="AW188">
        <v>59.554267930545549</v>
      </c>
      <c r="AX188">
        <v>21.271186285069071</v>
      </c>
      <c r="AY188">
        <v>71.460237518997801</v>
      </c>
      <c r="AZ188">
        <v>34.862649760693436</v>
      </c>
      <c r="BA188">
        <v>37.61673234614328</v>
      </c>
      <c r="BB188">
        <v>33.003849288648922</v>
      </c>
      <c r="BC188">
        <v>52.320699422008332</v>
      </c>
      <c r="BD188">
        <v>29.132253630127941</v>
      </c>
      <c r="BE188">
        <v>41.033832945435158</v>
      </c>
      <c r="BF188">
        <v>41.159724528877092</v>
      </c>
      <c r="BG188">
        <v>2338.691472</v>
      </c>
      <c r="BH188">
        <v>4318.2887380000011</v>
      </c>
      <c r="BI188">
        <v>7213.5566050000098</v>
      </c>
      <c r="BJ188">
        <v>9797.1691970000029</v>
      </c>
      <c r="BK188">
        <v>13678.258442999981</v>
      </c>
      <c r="BL188">
        <v>3220.1627899999962</v>
      </c>
      <c r="BM188">
        <v>4880.0010930000053</v>
      </c>
      <c r="BN188">
        <v>5967.6398930000078</v>
      </c>
      <c r="BO188">
        <v>7350.6405339999992</v>
      </c>
      <c r="BP188">
        <v>9403.8205609999786</v>
      </c>
      <c r="BQ188">
        <v>378.8935810000001</v>
      </c>
      <c r="BR188">
        <v>921.12094200000013</v>
      </c>
      <c r="BS188">
        <v>1320.8967299999999</v>
      </c>
      <c r="BT188">
        <v>1448.21623</v>
      </c>
      <c r="BU188">
        <v>2454.572100999997</v>
      </c>
      <c r="BV188">
        <v>487.95616800000028</v>
      </c>
      <c r="BW188">
        <v>2087.4087479999989</v>
      </c>
      <c r="BX188">
        <v>1801.704886</v>
      </c>
      <c r="BY188">
        <v>672.07768300000009</v>
      </c>
      <c r="BZ188">
        <v>543.43230599999958</v>
      </c>
      <c r="CA188">
        <v>366.09187599999979</v>
      </c>
      <c r="CB188">
        <v>1506.3336509999999</v>
      </c>
      <c r="CC188">
        <v>370.81445799999989</v>
      </c>
      <c r="CD188">
        <v>3280.186843999998</v>
      </c>
      <c r="CE188">
        <v>1481.1874449999989</v>
      </c>
      <c r="CF188">
        <v>18769.06570099996</v>
      </c>
      <c r="CG188">
        <v>755.82528300000058</v>
      </c>
      <c r="CH188">
        <v>506.8863580000006</v>
      </c>
      <c r="CI188">
        <v>1044.689159</v>
      </c>
      <c r="CJ188">
        <v>947.97073299999977</v>
      </c>
      <c r="CK188">
        <v>290.5457669999999</v>
      </c>
      <c r="CL188">
        <v>1782.0276980000001</v>
      </c>
      <c r="CM188">
        <v>651.75969099999986</v>
      </c>
    </row>
    <row r="189">
      <c r="A189" t="s">
        <v>442</v>
      </c>
      <c r="B189">
        <v>2016</v>
      </c>
      <c r="C189" t="s">
        <v>448</v>
      </c>
      <c r="D189">
        <v>125</v>
      </c>
      <c r="E189" t="s">
        <v>50</v>
      </c>
      <c r="F189" t="s">
        <v>16</v>
      </c>
      <c r="G189" t="s">
        <v>464</v>
      </c>
      <c r="H189">
        <v>5.6360143401809104</v>
      </c>
      <c r="I189">
        <v>14.37852816514415</v>
      </c>
      <c r="J189">
        <v>31.6288049409332</v>
      </c>
      <c r="K189">
        <v>32.098040693008294</v>
      </c>
      <c r="L189">
        <v>12.10053768961521</v>
      </c>
      <c r="M189">
        <v>29.527304864223382</v>
      </c>
      <c r="N189">
        <v>35.478017306053182</v>
      </c>
      <c r="O189">
        <v>35.76276378889294</v>
      </c>
      <c r="P189">
        <v>24.70595120333131</v>
      </c>
      <c r="Q189">
        <v>6.6664055657798453</v>
      </c>
      <c r="R189">
        <v>1.905533149701226</v>
      </c>
      <c r="S189">
        <v>4.9069841917687214</v>
      </c>
      <c r="T189">
        <v>4.8223555880234743</v>
      </c>
      <c r="U189">
        <v>6.9555579031678318</v>
      </c>
      <c r="V189">
        <v>11.37080261284947</v>
      </c>
      <c r="W189" t="s">
        <v>317</v>
      </c>
      <c r="X189" t="s">
        <v>318</v>
      </c>
      <c r="Y189" t="s">
        <v>319</v>
      </c>
      <c r="Z189" t="s">
        <v>320</v>
      </c>
      <c r="AA189" t="s">
        <v>321</v>
      </c>
      <c r="AB189" t="s">
        <v>322</v>
      </c>
      <c r="AC189" t="s">
        <v>323</v>
      </c>
      <c r="AD189" t="s">
        <v>324</v>
      </c>
      <c r="AE189" t="s">
        <v>325</v>
      </c>
      <c r="AF189" t="s">
        <v>326</v>
      </c>
      <c r="AG189" t="s">
        <v>231</v>
      </c>
      <c r="AH189" t="s">
        <v>327</v>
      </c>
      <c r="AI189" t="s">
        <v>328</v>
      </c>
      <c r="AJ189" t="s">
        <v>329</v>
      </c>
      <c r="AK189" t="s">
        <v>330</v>
      </c>
      <c r="AL189" t="s">
        <v>331</v>
      </c>
      <c r="AM189" t="s">
        <v>332</v>
      </c>
      <c r="AN189" t="s">
        <v>333</v>
      </c>
      <c r="AO189">
        <v>15.241272513447599</v>
      </c>
      <c r="AP189">
        <v>20.088822012778529</v>
      </c>
      <c r="AQ189">
        <v>24.198173500117569</v>
      </c>
      <c r="AR189">
        <v>34.065816645678026</v>
      </c>
      <c r="AS189">
        <v>12.36107610242925</v>
      </c>
      <c r="AT189">
        <v>19.748982617350499</v>
      </c>
      <c r="AU189">
        <v>6.0218358962623491</v>
      </c>
      <c r="AV189">
        <v>2.0708835868942241</v>
      </c>
      <c r="AW189">
        <v>19.104100809627941</v>
      </c>
      <c r="AX189">
        <v>11.57850433371768</v>
      </c>
      <c r="AY189">
        <v>24.746032204304019</v>
      </c>
      <c r="AZ189">
        <v>15.97946486846886</v>
      </c>
      <c r="BA189">
        <v>12.155440929411659</v>
      </c>
      <c r="BB189">
        <v>25.58505092853386</v>
      </c>
      <c r="BC189">
        <v>7.9435094137111069</v>
      </c>
      <c r="BD189">
        <v>16.227793558493651</v>
      </c>
      <c r="BE189">
        <v>18.104375911481888</v>
      </c>
      <c r="BF189">
        <v>32.523620011638982</v>
      </c>
      <c r="BG189">
        <v>885.67514800000015</v>
      </c>
      <c r="BH189">
        <v>2256.765265</v>
      </c>
      <c r="BI189">
        <v>4967.847832999998</v>
      </c>
      <c r="BJ189">
        <v>5041.5450500000034</v>
      </c>
      <c r="BK189">
        <v>1900.6380520000021</v>
      </c>
      <c r="BL189">
        <v>2989.539310000001</v>
      </c>
      <c r="BM189">
        <v>3592.140332000004</v>
      </c>
      <c r="BN189">
        <v>3626.0870659999991</v>
      </c>
      <c r="BO189">
        <v>2497.3460140000011</v>
      </c>
      <c r="BP189">
        <v>674.9548880000001</v>
      </c>
      <c r="BQ189">
        <v>106.33302999999999</v>
      </c>
      <c r="BR189">
        <v>273.85614699999979</v>
      </c>
      <c r="BS189">
        <v>269.21552700000018</v>
      </c>
      <c r="BT189">
        <v>388.34896600000002</v>
      </c>
      <c r="BU189">
        <v>634.65006799999981</v>
      </c>
      <c r="BV189">
        <v>142.908748</v>
      </c>
      <c r="BW189">
        <v>1310.0387979999989</v>
      </c>
      <c r="BX189">
        <v>917.80547400000034</v>
      </c>
      <c r="BY189">
        <v>591.34807000000012</v>
      </c>
      <c r="BZ189">
        <v>171.77978100000001</v>
      </c>
      <c r="CA189">
        <v>216.6629329999999</v>
      </c>
      <c r="CB189">
        <v>354.20973800000002</v>
      </c>
      <c r="CC189">
        <v>62.567057999999989</v>
      </c>
      <c r="CD189">
        <v>1052.233909</v>
      </c>
      <c r="CE189">
        <v>806.25194200000021</v>
      </c>
      <c r="CF189">
        <v>6499.5572420000071</v>
      </c>
      <c r="CG189">
        <v>346.43618999999978</v>
      </c>
      <c r="CH189">
        <v>163.79485399999999</v>
      </c>
      <c r="CI189">
        <v>809.85781699999984</v>
      </c>
      <c r="CJ189">
        <v>143.924193</v>
      </c>
      <c r="CK189">
        <v>161.84524499999989</v>
      </c>
      <c r="CL189">
        <v>786.24142600000005</v>
      </c>
      <c r="CM189">
        <v>515.00793000000033</v>
      </c>
    </row>
    <row r="190">
      <c r="A190" t="s">
        <v>442</v>
      </c>
      <c r="B190">
        <v>2016</v>
      </c>
      <c r="C190" t="s">
        <v>448</v>
      </c>
      <c r="D190">
        <v>126</v>
      </c>
      <c r="E190" t="s">
        <v>50</v>
      </c>
      <c r="F190" t="s">
        <v>22</v>
      </c>
      <c r="G190" t="s">
        <v>465</v>
      </c>
      <c r="H190">
        <v>7.847979320709654</v>
      </c>
      <c r="I190">
        <v>9.9399242562889576</v>
      </c>
      <c r="J190">
        <v>7.888140933343105</v>
      </c>
      <c r="K190">
        <v>3.3693436645029631</v>
      </c>
      <c r="L190">
        <v>0.76046701089317148</v>
      </c>
      <c r="M190">
        <v>12.09391554924885</v>
      </c>
      <c r="N190">
        <v>6.8144445467238519</v>
      </c>
      <c r="O190">
        <v>3.066779963090922</v>
      </c>
      <c r="P190">
        <v>2.188448756048524</v>
      </c>
      <c r="Q190">
        <v>0.43884895218774012</v>
      </c>
      <c r="R190">
        <v>4.9735113154016668</v>
      </c>
      <c r="S190">
        <v>8.4597037031740676</v>
      </c>
      <c r="T190">
        <v>9.1737612255999572</v>
      </c>
      <c r="U190">
        <v>7.715664512562002</v>
      </c>
      <c r="V190">
        <v>8.9116765095959636</v>
      </c>
      <c r="W190" t="s">
        <v>317</v>
      </c>
      <c r="X190" t="s">
        <v>318</v>
      </c>
      <c r="Y190" t="s">
        <v>319</v>
      </c>
      <c r="Z190" t="s">
        <v>320</v>
      </c>
      <c r="AA190" t="s">
        <v>321</v>
      </c>
      <c r="AB190" t="s">
        <v>322</v>
      </c>
      <c r="AC190" t="s">
        <v>323</v>
      </c>
      <c r="AD190" t="s">
        <v>324</v>
      </c>
      <c r="AE190" t="s">
        <v>325</v>
      </c>
      <c r="AF190" t="s">
        <v>326</v>
      </c>
      <c r="AG190" t="s">
        <v>231</v>
      </c>
      <c r="AH190" t="s">
        <v>327</v>
      </c>
      <c r="AI190" t="s">
        <v>328</v>
      </c>
      <c r="AJ190" t="s">
        <v>329</v>
      </c>
      <c r="AK190" t="s">
        <v>330</v>
      </c>
      <c r="AL190" t="s">
        <v>331</v>
      </c>
      <c r="AM190" t="s">
        <v>332</v>
      </c>
      <c r="AN190" t="s">
        <v>333</v>
      </c>
      <c r="AO190">
        <v>1.670596107547742</v>
      </c>
      <c r="AP190">
        <v>3.4629887005992201</v>
      </c>
      <c r="AQ190">
        <v>13.477905269820621</v>
      </c>
      <c r="AR190">
        <v>24.68415753556307</v>
      </c>
      <c r="AS190">
        <v>9.1239407297863746</v>
      </c>
      <c r="AT190">
        <v>6.3661354587058714</v>
      </c>
      <c r="AU190">
        <v>1.812765068069605</v>
      </c>
      <c r="AV190">
        <v>0.50258802335450981</v>
      </c>
      <c r="AW190">
        <v>15.883194095479279</v>
      </c>
      <c r="AX190">
        <v>4.8707987748817603</v>
      </c>
      <c r="AY190">
        <v>1.4282236822327239</v>
      </c>
      <c r="AZ190">
        <v>6.5101714496849006</v>
      </c>
      <c r="BA190">
        <v>25.55401080873057</v>
      </c>
      <c r="BB190">
        <v>8.7516039797894223</v>
      </c>
      <c r="BC190">
        <v>24.768687489535761</v>
      </c>
      <c r="BD190">
        <v>0.88183318030948388</v>
      </c>
      <c r="BE190">
        <v>4.1988480178224288</v>
      </c>
      <c r="BF190">
        <v>11.988692857019259</v>
      </c>
      <c r="BG190">
        <v>1233.275826999999</v>
      </c>
      <c r="BH190">
        <v>1560.1093199999989</v>
      </c>
      <c r="BI190">
        <v>1238.9682099999991</v>
      </c>
      <c r="BJ190">
        <v>529.21292100000005</v>
      </c>
      <c r="BK190">
        <v>119.446968</v>
      </c>
      <c r="BL190">
        <v>1224.4678649999989</v>
      </c>
      <c r="BM190">
        <v>689.96079699999973</v>
      </c>
      <c r="BN190">
        <v>310.94943399999983</v>
      </c>
      <c r="BO190">
        <v>221.21446499999999</v>
      </c>
      <c r="BP190">
        <v>44.432226999999997</v>
      </c>
      <c r="BQ190">
        <v>277.53310299999998</v>
      </c>
      <c r="BR190">
        <v>472.13151099999999</v>
      </c>
      <c r="BS190">
        <v>512.13953800000002</v>
      </c>
      <c r="BT190">
        <v>430.78792200000009</v>
      </c>
      <c r="BU190">
        <v>497.39638400000001</v>
      </c>
      <c r="BV190">
        <v>15.66423</v>
      </c>
      <c r="BW190">
        <v>225.82954599999991</v>
      </c>
      <c r="BX190">
        <v>511.19954300000012</v>
      </c>
      <c r="BY190">
        <v>428.49197099999992</v>
      </c>
      <c r="BZ190">
        <v>126.793859</v>
      </c>
      <c r="CA190">
        <v>69.841854999999995</v>
      </c>
      <c r="CB190">
        <v>106.628452</v>
      </c>
      <c r="CC190">
        <v>15.184559</v>
      </c>
      <c r="CD190">
        <v>874.82973299999935</v>
      </c>
      <c r="CE190">
        <v>339.17083400000001</v>
      </c>
      <c r="CF190">
        <v>375.12363599999998</v>
      </c>
      <c r="CG190">
        <v>141.14108400000001</v>
      </c>
      <c r="CH190">
        <v>344.34089999999998</v>
      </c>
      <c r="CI190">
        <v>277.01937800000002</v>
      </c>
      <c r="CJ190">
        <v>448.77058399999981</v>
      </c>
      <c r="CK190">
        <v>8.7948190000000004</v>
      </c>
      <c r="CL190">
        <v>182.348636</v>
      </c>
      <c r="CM190">
        <v>189.83962700000001</v>
      </c>
    </row>
    <row r="191">
      <c r="A191" t="s">
        <v>442</v>
      </c>
      <c r="B191">
        <v>2016</v>
      </c>
      <c r="C191" t="s">
        <v>448</v>
      </c>
      <c r="D191">
        <v>127</v>
      </c>
      <c r="E191" t="s">
        <v>50</v>
      </c>
      <c r="F191" t="s">
        <v>19</v>
      </c>
      <c r="G191" t="s">
        <v>466</v>
      </c>
      <c r="H191">
        <v>71.633688930502416</v>
      </c>
      <c r="I191">
        <v>48.168435245832718</v>
      </c>
      <c r="J191">
        <v>14.556491465259271</v>
      </c>
      <c r="K191">
        <v>2.1569089012402931</v>
      </c>
      <c r="L191">
        <v>0.055459513363646303</v>
      </c>
      <c r="M191">
        <v>26.57363553148636</v>
      </c>
      <c r="N191">
        <v>9.5098768006747676</v>
      </c>
      <c r="O191">
        <v>2.3138176770178829</v>
      </c>
      <c r="P191">
        <v>0.38657539278732422</v>
      </c>
      <c r="Q191">
        <v>0.0149355243553121</v>
      </c>
      <c r="R191">
        <v>86.331021317801074</v>
      </c>
      <c r="S191">
        <v>70.128567002143242</v>
      </c>
      <c r="T191">
        <v>62.343161243256873</v>
      </c>
      <c r="U191">
        <v>59.390374946493118</v>
      </c>
      <c r="V191">
        <v>35.739813686198701</v>
      </c>
      <c r="W191" t="s">
        <v>317</v>
      </c>
      <c r="X191" t="s">
        <v>318</v>
      </c>
      <c r="Y191" t="s">
        <v>319</v>
      </c>
      <c r="Z191" t="s">
        <v>320</v>
      </c>
      <c r="AA191" t="s">
        <v>321</v>
      </c>
      <c r="AB191" t="s">
        <v>322</v>
      </c>
      <c r="AC191" t="s">
        <v>323</v>
      </c>
      <c r="AD191" t="s">
        <v>324</v>
      </c>
      <c r="AE191" t="s">
        <v>325</v>
      </c>
      <c r="AF191" t="s">
        <v>326</v>
      </c>
      <c r="AG191" t="s">
        <v>231</v>
      </c>
      <c r="AH191" t="s">
        <v>327</v>
      </c>
      <c r="AI191" t="s">
        <v>328</v>
      </c>
      <c r="AJ191" t="s">
        <v>329</v>
      </c>
      <c r="AK191" t="s">
        <v>330</v>
      </c>
      <c r="AL191" t="s">
        <v>331</v>
      </c>
      <c r="AM191" t="s">
        <v>332</v>
      </c>
      <c r="AN191" t="s">
        <v>333</v>
      </c>
      <c r="AO191">
        <v>31.047419839738719</v>
      </c>
      <c r="AP191">
        <v>44.438768748461108</v>
      </c>
      <c r="AQ191">
        <v>14.821516131704859</v>
      </c>
      <c r="AR191">
        <v>2.5336144829948428</v>
      </c>
      <c r="AS191">
        <v>39.410217450423033</v>
      </c>
      <c r="AT191">
        <v>40.515343372200242</v>
      </c>
      <c r="AU191">
        <v>66.556577260870569</v>
      </c>
      <c r="AV191">
        <v>85.153079718802346</v>
      </c>
      <c r="AW191">
        <v>5.4584371643473677</v>
      </c>
      <c r="AX191">
        <v>62.279510606331598</v>
      </c>
      <c r="AY191">
        <v>2.3655065944657361</v>
      </c>
      <c r="AZ191">
        <v>42.647713921152892</v>
      </c>
      <c r="BA191">
        <v>24.67381591571456</v>
      </c>
      <c r="BB191">
        <v>32.659495803027582</v>
      </c>
      <c r="BC191">
        <v>14.967103674744861</v>
      </c>
      <c r="BD191">
        <v>53.758119631068887</v>
      </c>
      <c r="BE191">
        <v>36.662943125260227</v>
      </c>
      <c r="BF191">
        <v>14.32796260246471</v>
      </c>
      <c r="BG191">
        <v>11256.922749999991</v>
      </c>
      <c r="BH191">
        <v>7560.221065999991</v>
      </c>
      <c r="BI191">
        <v>2286.3473570000019</v>
      </c>
      <c r="BJ191">
        <v>338.77935100000008</v>
      </c>
      <c r="BK191">
        <v>8.711056000000001</v>
      </c>
      <c r="BL191">
        <v>2690.490324000004</v>
      </c>
      <c r="BM191">
        <v>962.87263499999904</v>
      </c>
      <c r="BN191">
        <v>234.60447300000001</v>
      </c>
      <c r="BO191">
        <v>39.076111999999988</v>
      </c>
      <c r="BP191">
        <v>1.5121800000000001</v>
      </c>
      <c r="BQ191">
        <v>4817.4649080000072</v>
      </c>
      <c r="BR191">
        <v>3913.8375839999981</v>
      </c>
      <c r="BS191">
        <v>3480.4042759999979</v>
      </c>
      <c r="BT191">
        <v>3315.9368409999979</v>
      </c>
      <c r="BU191">
        <v>1994.782246999999</v>
      </c>
      <c r="BV191">
        <v>291.11400600000007</v>
      </c>
      <c r="BW191">
        <v>2897.955448000002</v>
      </c>
      <c r="BX191">
        <v>562.16096799999957</v>
      </c>
      <c r="BY191">
        <v>43.980980999999993</v>
      </c>
      <c r="BZ191">
        <v>547.67711700000007</v>
      </c>
      <c r="CA191">
        <v>444.48735899999912</v>
      </c>
      <c r="CB191">
        <v>3914.9170119999981</v>
      </c>
      <c r="CC191">
        <v>2572.7074720000001</v>
      </c>
      <c r="CD191">
        <v>300.64501500000011</v>
      </c>
      <c r="CE191">
        <v>4336.7411650000076</v>
      </c>
      <c r="CF191">
        <v>621.30144299999984</v>
      </c>
      <c r="CG191">
        <v>924.60615199999893</v>
      </c>
      <c r="CH191">
        <v>332.48025299999989</v>
      </c>
      <c r="CI191">
        <v>1033.789147</v>
      </c>
      <c r="CJ191">
        <v>271.18093599999997</v>
      </c>
      <c r="CK191">
        <v>536.14781400000004</v>
      </c>
      <c r="CL191">
        <v>1592.207586999999</v>
      </c>
      <c r="CM191">
        <v>226.8817049999999</v>
      </c>
    </row>
    <row r="192">
      <c r="A192" t="s">
        <v>442</v>
      </c>
      <c r="B192">
        <v>2016</v>
      </c>
      <c r="C192" t="s">
        <v>448</v>
      </c>
      <c r="D192">
        <v>128</v>
      </c>
      <c r="E192" t="s">
        <v>170</v>
      </c>
      <c r="F192" t="s">
        <v>49</v>
      </c>
      <c r="G192" t="s">
        <v>471</v>
      </c>
      <c r="H192">
        <v>27.468189954156049</v>
      </c>
      <c r="I192">
        <v>34.323144174485883</v>
      </c>
      <c r="J192">
        <v>40.782225549483798</v>
      </c>
      <c r="K192">
        <v>33.97561922199074</v>
      </c>
      <c r="L192">
        <v>12.20008138965431</v>
      </c>
      <c r="M192">
        <v>48.143039100055951</v>
      </c>
      <c r="N192">
        <v>42.399437778507121</v>
      </c>
      <c r="O192">
        <v>37.796438042238819</v>
      </c>
      <c r="P192">
        <v>25.35895029738013</v>
      </c>
      <c r="Q192">
        <v>6.6967945800099056</v>
      </c>
      <c r="R192">
        <v>21.9140969578851</v>
      </c>
      <c r="S192">
        <v>22.917271763693211</v>
      </c>
      <c r="T192">
        <v>16.930598818722281</v>
      </c>
      <c r="U192">
        <v>21.145395047549389</v>
      </c>
      <c r="V192">
        <v>20.544008597654219</v>
      </c>
      <c r="W192" t="s">
        <v>317</v>
      </c>
      <c r="X192" t="s">
        <v>318</v>
      </c>
      <c r="Y192" t="s">
        <v>319</v>
      </c>
      <c r="Z192" t="s">
        <v>320</v>
      </c>
      <c r="AA192" t="s">
        <v>321</v>
      </c>
      <c r="AB192" t="s">
        <v>322</v>
      </c>
      <c r="AC192" t="s">
        <v>323</v>
      </c>
      <c r="AD192" t="s">
        <v>324</v>
      </c>
      <c r="AE192" t="s">
        <v>325</v>
      </c>
      <c r="AF192" t="s">
        <v>326</v>
      </c>
      <c r="AG192" t="s">
        <v>231</v>
      </c>
      <c r="AH192" t="s">
        <v>327</v>
      </c>
      <c r="AI192" t="s">
        <v>328</v>
      </c>
      <c r="AJ192" t="s">
        <v>329</v>
      </c>
      <c r="AK192" t="s">
        <v>330</v>
      </c>
      <c r="AL192" t="s">
        <v>331</v>
      </c>
      <c r="AM192" t="s">
        <v>332</v>
      </c>
      <c r="AN192" t="s">
        <v>333</v>
      </c>
      <c r="AO192">
        <v>22.65282858113477</v>
      </c>
      <c r="AP192">
        <v>38.559500338493137</v>
      </c>
      <c r="AQ192">
        <v>33.748923611381301</v>
      </c>
      <c r="AR192">
        <v>46.805130305112627</v>
      </c>
      <c r="AS192">
        <v>24.018019846468341</v>
      </c>
      <c r="AT192">
        <v>37.179089670969937</v>
      </c>
      <c r="AU192">
        <v>19.037972459775819</v>
      </c>
      <c r="AV192">
        <v>14.436946590957049</v>
      </c>
      <c r="AW192">
        <v>24.28743580067519</v>
      </c>
      <c r="AX192">
        <v>35.2469204903133</v>
      </c>
      <c r="AY192">
        <v>25.72184980820477</v>
      </c>
      <c r="AZ192">
        <v>31.42958349592968</v>
      </c>
      <c r="BA192">
        <v>24.42216228356191</v>
      </c>
      <c r="BB192">
        <v>43.668768032328337</v>
      </c>
      <c r="BC192">
        <v>13.18113946432975</v>
      </c>
      <c r="BD192">
        <v>35.775521773628817</v>
      </c>
      <c r="BE192">
        <v>30.61366967553046</v>
      </c>
      <c r="BF192">
        <v>44.139717346510118</v>
      </c>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row>
    <row r="193">
      <c r="A193" t="s">
        <v>442</v>
      </c>
      <c r="B193">
        <v>2016</v>
      </c>
      <c r="C193" t="s">
        <v>448</v>
      </c>
      <c r="D193">
        <v>129</v>
      </c>
      <c r="E193" t="s">
        <v>170</v>
      </c>
      <c r="F193" t="s">
        <v>48</v>
      </c>
      <c r="G193" t="s">
        <v>185</v>
      </c>
      <c r="H193">
        <v>72.531810045844026</v>
      </c>
      <c r="I193">
        <v>65.67685582551394</v>
      </c>
      <c r="J193">
        <v>59.217774450516089</v>
      </c>
      <c r="K193">
        <v>66.024380778009444</v>
      </c>
      <c r="L193">
        <v>87.799918610345628</v>
      </c>
      <c r="M193">
        <v>51.856960899943807</v>
      </c>
      <c r="N193">
        <v>57.600562221492922</v>
      </c>
      <c r="O193">
        <v>62.203561957761202</v>
      </c>
      <c r="P193">
        <v>74.641049702619895</v>
      </c>
      <c r="Q193">
        <v>93.303205419990022</v>
      </c>
      <c r="R193">
        <v>78.085903042114907</v>
      </c>
      <c r="S193">
        <v>77.082728236306892</v>
      </c>
      <c r="T193">
        <v>83.06940118127774</v>
      </c>
      <c r="U193">
        <v>78.854604952450558</v>
      </c>
      <c r="V193">
        <v>79.455991402345745</v>
      </c>
      <c r="W193" t="s">
        <v>317</v>
      </c>
      <c r="X193" t="s">
        <v>318</v>
      </c>
      <c r="Y193" t="s">
        <v>319</v>
      </c>
      <c r="Z193" t="s">
        <v>320</v>
      </c>
      <c r="AA193" t="s">
        <v>321</v>
      </c>
      <c r="AB193" t="s">
        <v>322</v>
      </c>
      <c r="AC193" t="s">
        <v>323</v>
      </c>
      <c r="AD193" t="s">
        <v>324</v>
      </c>
      <c r="AE193" t="s">
        <v>325</v>
      </c>
      <c r="AF193" t="s">
        <v>326</v>
      </c>
      <c r="AG193" t="s">
        <v>231</v>
      </c>
      <c r="AH193" t="s">
        <v>327</v>
      </c>
      <c r="AI193" t="s">
        <v>328</v>
      </c>
      <c r="AJ193" t="s">
        <v>329</v>
      </c>
      <c r="AK193" t="s">
        <v>330</v>
      </c>
      <c r="AL193" t="s">
        <v>331</v>
      </c>
      <c r="AM193" t="s">
        <v>332</v>
      </c>
      <c r="AN193" t="s">
        <v>333</v>
      </c>
      <c r="AO193">
        <v>77.347171418865173</v>
      </c>
      <c r="AP193">
        <v>61.440499661506678</v>
      </c>
      <c r="AQ193">
        <v>66.251076388618742</v>
      </c>
      <c r="AR193">
        <v>53.194869694887437</v>
      </c>
      <c r="AS193">
        <v>75.981980153531836</v>
      </c>
      <c r="AT193">
        <v>62.820910329029857</v>
      </c>
      <c r="AU193">
        <v>80.962027540224085</v>
      </c>
      <c r="AV193">
        <v>85.563053409042936</v>
      </c>
      <c r="AW193">
        <v>75.712564199325087</v>
      </c>
      <c r="AX193">
        <v>64.753079509686614</v>
      </c>
      <c r="AY193">
        <v>74.278150191795461</v>
      </c>
      <c r="AZ193">
        <v>68.570416504070238</v>
      </c>
      <c r="BA193">
        <v>75.577837716438111</v>
      </c>
      <c r="BB193">
        <v>56.331231967671677</v>
      </c>
      <c r="BC193">
        <v>86.818860535670339</v>
      </c>
      <c r="BD193">
        <v>64.224478226371033</v>
      </c>
      <c r="BE193">
        <v>69.386330324469498</v>
      </c>
      <c r="BF193">
        <v>55.860282653489932</v>
      </c>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row>
    <row r="194">
      <c r="A194" t="s">
        <v>442</v>
      </c>
      <c r="B194">
        <v>2016</v>
      </c>
      <c r="C194" t="s">
        <v>448</v>
      </c>
      <c r="D194">
        <v>135</v>
      </c>
      <c r="E194" t="s">
        <v>45</v>
      </c>
      <c r="F194" t="s">
        <v>44</v>
      </c>
      <c r="G194" t="s">
        <v>467</v>
      </c>
      <c r="H194">
        <v>0.045862936133771501</v>
      </c>
      <c r="I194">
        <v>1.8668546671934609</v>
      </c>
      <c r="J194">
        <v>2.57276807552029</v>
      </c>
      <c r="K194">
        <v>6.1825298437028771</v>
      </c>
      <c r="L194">
        <v>15.14468561958906</v>
      </c>
      <c r="M194">
        <v>2.5889050843985211</v>
      </c>
      <c r="N194">
        <v>2.7880638716335651</v>
      </c>
      <c r="O194">
        <v>5.8364775354473357</v>
      </c>
      <c r="P194">
        <v>7.360186308702926</v>
      </c>
      <c r="Q194">
        <v>19.412933196716821</v>
      </c>
      <c r="R194">
        <v>0</v>
      </c>
      <c r="S194">
        <v>0.013940431861365499</v>
      </c>
      <c r="T194">
        <v>0.36952326522785012</v>
      </c>
      <c r="U194">
        <v>1.095132268769925</v>
      </c>
      <c r="V194">
        <v>2.2564277591388939</v>
      </c>
      <c r="W194" t="s">
        <v>317</v>
      </c>
      <c r="X194" t="s">
        <v>318</v>
      </c>
      <c r="Y194" t="s">
        <v>319</v>
      </c>
      <c r="Z194" t="s">
        <v>320</v>
      </c>
      <c r="AA194" t="s">
        <v>321</v>
      </c>
      <c r="AB194" t="s">
        <v>322</v>
      </c>
      <c r="AC194" t="s">
        <v>323</v>
      </c>
      <c r="AD194" t="s">
        <v>324</v>
      </c>
      <c r="AE194" t="s">
        <v>325</v>
      </c>
      <c r="AF194" t="s">
        <v>326</v>
      </c>
      <c r="AG194" t="s">
        <v>231</v>
      </c>
      <c r="AH194" t="s">
        <v>327</v>
      </c>
      <c r="AI194" t="s">
        <v>328</v>
      </c>
      <c r="AJ194" t="s">
        <v>329</v>
      </c>
      <c r="AK194" t="s">
        <v>330</v>
      </c>
      <c r="AL194" t="s">
        <v>331</v>
      </c>
      <c r="AM194" t="s">
        <v>332</v>
      </c>
      <c r="AN194" t="s">
        <v>333</v>
      </c>
      <c r="AO194">
        <v>0.94835151102345794</v>
      </c>
      <c r="AP194">
        <v>2.7028283061348959</v>
      </c>
      <c r="AQ194">
        <v>2.035352998443801</v>
      </c>
      <c r="AR194">
        <v>11.510684259655561</v>
      </c>
      <c r="AS194">
        <v>6.1167562779744351</v>
      </c>
      <c r="AT194">
        <v>3.190470307304798</v>
      </c>
      <c r="AU194">
        <v>1.588099590715246</v>
      </c>
      <c r="AV194">
        <v>0.1199007618359159</v>
      </c>
      <c r="AW194">
        <v>3.5146284268620218</v>
      </c>
      <c r="AX194">
        <v>6.7052253450649006</v>
      </c>
      <c r="AY194">
        <v>7.2096398278574974</v>
      </c>
      <c r="AZ194">
        <v>5.0607845136659062</v>
      </c>
      <c r="BA194">
        <v>4.1707857039642384</v>
      </c>
      <c r="BB194">
        <v>5.5753476645591986</v>
      </c>
      <c r="BC194">
        <v>9.5401712094094435</v>
      </c>
      <c r="BD194">
        <v>3.114366707241687</v>
      </c>
      <c r="BE194">
        <v>5.9708746560375836</v>
      </c>
      <c r="BF194">
        <v>0.96263696510928598</v>
      </c>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row>
    <row r="195">
      <c r="A195" t="s">
        <v>442</v>
      </c>
      <c r="B195">
        <v>2016</v>
      </c>
      <c r="C195" t="s">
        <v>448</v>
      </c>
      <c r="D195">
        <v>136</v>
      </c>
      <c r="E195" t="s">
        <v>45</v>
      </c>
      <c r="F195" t="s">
        <v>43</v>
      </c>
      <c r="G195" t="s">
        <v>468</v>
      </c>
      <c r="H195">
        <v>4.3736484935084823</v>
      </c>
      <c r="I195">
        <v>15.363731280707061</v>
      </c>
      <c r="J195">
        <v>43.10942061006061</v>
      </c>
      <c r="K195">
        <v>65.904148450715752</v>
      </c>
      <c r="L195">
        <v>71.992309069287657</v>
      </c>
      <c r="M195">
        <v>26.4342947773543</v>
      </c>
      <c r="N195">
        <v>48.565790517498243</v>
      </c>
      <c r="O195">
        <v>64.0589626704203</v>
      </c>
      <c r="P195">
        <v>73.579694462521957</v>
      </c>
      <c r="Q195">
        <v>69.920252952034019</v>
      </c>
      <c r="R195">
        <v>1.4568889158956859</v>
      </c>
      <c r="S195">
        <v>2.2621738651045908</v>
      </c>
      <c r="T195">
        <v>9.8134769011816552</v>
      </c>
      <c r="U195">
        <v>11.098709713277859</v>
      </c>
      <c r="V195">
        <v>27.74029084239935</v>
      </c>
      <c r="W195" t="s">
        <v>317</v>
      </c>
      <c r="X195" t="s">
        <v>318</v>
      </c>
      <c r="Y195" t="s">
        <v>319</v>
      </c>
      <c r="Z195" t="s">
        <v>320</v>
      </c>
      <c r="AA195" t="s">
        <v>321</v>
      </c>
      <c r="AB195" t="s">
        <v>322</v>
      </c>
      <c r="AC195" t="s">
        <v>323</v>
      </c>
      <c r="AD195" t="s">
        <v>324</v>
      </c>
      <c r="AE195" t="s">
        <v>325</v>
      </c>
      <c r="AF195" t="s">
        <v>326</v>
      </c>
      <c r="AG195" t="s">
        <v>231</v>
      </c>
      <c r="AH195" t="s">
        <v>327</v>
      </c>
      <c r="AI195" t="s">
        <v>328</v>
      </c>
      <c r="AJ195" t="s">
        <v>329</v>
      </c>
      <c r="AK195" t="s">
        <v>330</v>
      </c>
      <c r="AL195" t="s">
        <v>331</v>
      </c>
      <c r="AM195" t="s">
        <v>332</v>
      </c>
      <c r="AN195" t="s">
        <v>333</v>
      </c>
      <c r="AO195">
        <v>33.474964897946528</v>
      </c>
      <c r="AP195">
        <v>39.045245670690292</v>
      </c>
      <c r="AQ195">
        <v>11.795298685769581</v>
      </c>
      <c r="AR195">
        <v>44.37175981417645</v>
      </c>
      <c r="AS195">
        <v>18.348829153140478</v>
      </c>
      <c r="AT195">
        <v>27.39266206595731</v>
      </c>
      <c r="AU195">
        <v>16.233892990463481</v>
      </c>
      <c r="AV195">
        <v>8.0704966368276949</v>
      </c>
      <c r="AW195">
        <v>40.057960642125927</v>
      </c>
      <c r="AX195">
        <v>18.496893616334859</v>
      </c>
      <c r="AY195">
        <v>67.645053662640009</v>
      </c>
      <c r="AZ195">
        <v>29.25572652761889</v>
      </c>
      <c r="BA195">
        <v>27.783899585215231</v>
      </c>
      <c r="BB195">
        <v>38.844043855786758</v>
      </c>
      <c r="BC195">
        <v>4.3657759284530497</v>
      </c>
      <c r="BD195">
        <v>29.811498738719461</v>
      </c>
      <c r="BE195">
        <v>24.662974271804121</v>
      </c>
      <c r="BF195">
        <v>47.362820850699073</v>
      </c>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row>
    <row r="196">
      <c r="A196" t="s">
        <v>442</v>
      </c>
      <c r="B196">
        <v>2016</v>
      </c>
      <c r="C196" t="s">
        <v>448</v>
      </c>
      <c r="D196">
        <v>137</v>
      </c>
      <c r="E196" t="s">
        <v>45</v>
      </c>
      <c r="F196" t="s">
        <v>42</v>
      </c>
      <c r="G196" t="s">
        <v>469</v>
      </c>
      <c r="H196">
        <v>16.098820319145439</v>
      </c>
      <c r="I196">
        <v>24.661054549977891</v>
      </c>
      <c r="J196">
        <v>31.87317891581641</v>
      </c>
      <c r="K196">
        <v>22.3870691398382</v>
      </c>
      <c r="L196">
        <v>12.04707878686648</v>
      </c>
      <c r="M196">
        <v>32.309249057511593</v>
      </c>
      <c r="N196">
        <v>32.321824263469267</v>
      </c>
      <c r="O196">
        <v>24.723962154023639</v>
      </c>
      <c r="P196">
        <v>16.485095079939271</v>
      </c>
      <c r="Q196">
        <v>10.2130293747063</v>
      </c>
      <c r="R196">
        <v>7.2385784509016444</v>
      </c>
      <c r="S196">
        <v>19.135614997716651</v>
      </c>
      <c r="T196">
        <v>18.30007736473366</v>
      </c>
      <c r="U196">
        <v>20.700118558897181</v>
      </c>
      <c r="V196">
        <v>25.3517912026673</v>
      </c>
      <c r="W196" t="s">
        <v>317</v>
      </c>
      <c r="X196" t="s">
        <v>318</v>
      </c>
      <c r="Y196" t="s">
        <v>319</v>
      </c>
      <c r="Z196" t="s">
        <v>320</v>
      </c>
      <c r="AA196" t="s">
        <v>321</v>
      </c>
      <c r="AB196" t="s">
        <v>322</v>
      </c>
      <c r="AC196" t="s">
        <v>323</v>
      </c>
      <c r="AD196" t="s">
        <v>324</v>
      </c>
      <c r="AE196" t="s">
        <v>325</v>
      </c>
      <c r="AF196" t="s">
        <v>326</v>
      </c>
      <c r="AG196" t="s">
        <v>231</v>
      </c>
      <c r="AH196" t="s">
        <v>327</v>
      </c>
      <c r="AI196" t="s">
        <v>328</v>
      </c>
      <c r="AJ196" t="s">
        <v>329</v>
      </c>
      <c r="AK196" t="s">
        <v>330</v>
      </c>
      <c r="AL196" t="s">
        <v>331</v>
      </c>
      <c r="AM196" t="s">
        <v>332</v>
      </c>
      <c r="AN196" t="s">
        <v>333</v>
      </c>
      <c r="AO196">
        <v>32.858667643743402</v>
      </c>
      <c r="AP196">
        <v>10.35016857411434</v>
      </c>
      <c r="AQ196">
        <v>57.869926914261143</v>
      </c>
      <c r="AR196">
        <v>16.899783907609951</v>
      </c>
      <c r="AS196">
        <v>27.000256388675531</v>
      </c>
      <c r="AT196">
        <v>22.535388795831508</v>
      </c>
      <c r="AU196">
        <v>13.80866508988114</v>
      </c>
      <c r="AV196">
        <v>6.1539348591794303</v>
      </c>
      <c r="AW196">
        <v>35.085779671185577</v>
      </c>
      <c r="AX196">
        <v>7.6475716573869912</v>
      </c>
      <c r="AY196">
        <v>21.35157623280444</v>
      </c>
      <c r="AZ196">
        <v>16.52560358787747</v>
      </c>
      <c r="BA196">
        <v>17.817487986375461</v>
      </c>
      <c r="BB196">
        <v>14.169508696836861</v>
      </c>
      <c r="BC196">
        <v>46.358261697856953</v>
      </c>
      <c r="BD196">
        <v>12.43418174266044</v>
      </c>
      <c r="BE196">
        <v>28.504359929075381</v>
      </c>
      <c r="BF196">
        <v>25.357886724707718</v>
      </c>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row>
    <row r="197">
      <c r="A197" t="s">
        <v>442</v>
      </c>
      <c r="B197">
        <v>2016</v>
      </c>
      <c r="C197" t="s">
        <v>448</v>
      </c>
      <c r="D197">
        <v>138</v>
      </c>
      <c r="E197" t="s">
        <v>45</v>
      </c>
      <c r="F197" t="s">
        <v>41</v>
      </c>
      <c r="G197" t="s">
        <v>185</v>
      </c>
      <c r="H197">
        <v>7.847979320709654</v>
      </c>
      <c r="I197">
        <v>9.9399242562889576</v>
      </c>
      <c r="J197">
        <v>7.888140933343105</v>
      </c>
      <c r="K197">
        <v>3.3693436645029631</v>
      </c>
      <c r="L197">
        <v>0.76046701089317148</v>
      </c>
      <c r="M197">
        <v>12.09391554924885</v>
      </c>
      <c r="N197">
        <v>6.8144445467238519</v>
      </c>
      <c r="O197">
        <v>3.066779963090922</v>
      </c>
      <c r="P197">
        <v>2.188448756048524</v>
      </c>
      <c r="Q197">
        <v>0.43884895218774012</v>
      </c>
      <c r="R197">
        <v>4.9735113154016668</v>
      </c>
      <c r="S197">
        <v>8.4597037031740676</v>
      </c>
      <c r="T197">
        <v>9.1737612255999572</v>
      </c>
      <c r="U197">
        <v>7.715664512562002</v>
      </c>
      <c r="V197">
        <v>8.9116765095959636</v>
      </c>
      <c r="W197" t="s">
        <v>317</v>
      </c>
      <c r="X197" t="s">
        <v>318</v>
      </c>
      <c r="Y197" t="s">
        <v>319</v>
      </c>
      <c r="Z197" t="s">
        <v>320</v>
      </c>
      <c r="AA197" t="s">
        <v>321</v>
      </c>
      <c r="AB197" t="s">
        <v>322</v>
      </c>
      <c r="AC197" t="s">
        <v>323</v>
      </c>
      <c r="AD197" t="s">
        <v>324</v>
      </c>
      <c r="AE197" t="s">
        <v>325</v>
      </c>
      <c r="AF197" t="s">
        <v>326</v>
      </c>
      <c r="AG197" t="s">
        <v>231</v>
      </c>
      <c r="AH197" t="s">
        <v>327</v>
      </c>
      <c r="AI197" t="s">
        <v>328</v>
      </c>
      <c r="AJ197" t="s">
        <v>329</v>
      </c>
      <c r="AK197" t="s">
        <v>330</v>
      </c>
      <c r="AL197" t="s">
        <v>331</v>
      </c>
      <c r="AM197" t="s">
        <v>332</v>
      </c>
      <c r="AN197" t="s">
        <v>333</v>
      </c>
      <c r="AO197">
        <v>1.670596107547742</v>
      </c>
      <c r="AP197">
        <v>3.4629887005992201</v>
      </c>
      <c r="AQ197">
        <v>13.477905269820621</v>
      </c>
      <c r="AR197">
        <v>24.68415753556307</v>
      </c>
      <c r="AS197">
        <v>9.1239407297863746</v>
      </c>
      <c r="AT197">
        <v>6.3661354587058714</v>
      </c>
      <c r="AU197">
        <v>1.812765068069605</v>
      </c>
      <c r="AV197">
        <v>0.50258802335450981</v>
      </c>
      <c r="AW197">
        <v>15.883194095479279</v>
      </c>
      <c r="AX197">
        <v>4.8707987748817603</v>
      </c>
      <c r="AY197">
        <v>1.4282236822327239</v>
      </c>
      <c r="AZ197">
        <v>6.5101714496849006</v>
      </c>
      <c r="BA197">
        <v>25.55401080873057</v>
      </c>
      <c r="BB197">
        <v>8.7516039797894223</v>
      </c>
      <c r="BC197">
        <v>24.768687489535761</v>
      </c>
      <c r="BD197">
        <v>0.88183318030948388</v>
      </c>
      <c r="BE197">
        <v>4.1988480178224288</v>
      </c>
      <c r="BF197">
        <v>11.988692857019259</v>
      </c>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row>
    <row r="198">
      <c r="A198" t="s">
        <v>442</v>
      </c>
      <c r="B198">
        <v>2016</v>
      </c>
      <c r="C198" t="s">
        <v>448</v>
      </c>
      <c r="D198">
        <v>139</v>
      </c>
      <c r="E198" t="s">
        <v>45</v>
      </c>
      <c r="F198" t="s">
        <v>19</v>
      </c>
      <c r="G198" t="s">
        <v>185</v>
      </c>
      <c r="H198">
        <v>71.633688930502416</v>
      </c>
      <c r="I198">
        <v>48.168435245832718</v>
      </c>
      <c r="J198">
        <v>14.556491465259271</v>
      </c>
      <c r="K198">
        <v>2.1569089012402931</v>
      </c>
      <c r="L198">
        <v>0.055459513363646303</v>
      </c>
      <c r="M198">
        <v>26.57363553148636</v>
      </c>
      <c r="N198">
        <v>9.5098768006747676</v>
      </c>
      <c r="O198">
        <v>2.3138176770178829</v>
      </c>
      <c r="P198">
        <v>0.38657539278732422</v>
      </c>
      <c r="Q198">
        <v>0.0149355243553121</v>
      </c>
      <c r="R198">
        <v>86.331021317801074</v>
      </c>
      <c r="S198">
        <v>70.128567002143242</v>
      </c>
      <c r="T198">
        <v>62.343161243256873</v>
      </c>
      <c r="U198">
        <v>59.390374946493118</v>
      </c>
      <c r="V198">
        <v>35.739813686198701</v>
      </c>
      <c r="W198" t="s">
        <v>317</v>
      </c>
      <c r="X198" t="s">
        <v>318</v>
      </c>
      <c r="Y198" t="s">
        <v>319</v>
      </c>
      <c r="Z198" t="s">
        <v>320</v>
      </c>
      <c r="AA198" t="s">
        <v>321</v>
      </c>
      <c r="AB198" t="s">
        <v>322</v>
      </c>
      <c r="AC198" t="s">
        <v>323</v>
      </c>
      <c r="AD198" t="s">
        <v>324</v>
      </c>
      <c r="AE198" t="s">
        <v>325</v>
      </c>
      <c r="AF198" t="s">
        <v>326</v>
      </c>
      <c r="AG198" t="s">
        <v>231</v>
      </c>
      <c r="AH198" t="s">
        <v>327</v>
      </c>
      <c r="AI198" t="s">
        <v>328</v>
      </c>
      <c r="AJ198" t="s">
        <v>329</v>
      </c>
      <c r="AK198" t="s">
        <v>330</v>
      </c>
      <c r="AL198" t="s">
        <v>331</v>
      </c>
      <c r="AM198" t="s">
        <v>332</v>
      </c>
      <c r="AN198" t="s">
        <v>333</v>
      </c>
      <c r="AO198">
        <v>31.047419839738719</v>
      </c>
      <c r="AP198">
        <v>44.438768748461108</v>
      </c>
      <c r="AQ198">
        <v>14.821516131704859</v>
      </c>
      <c r="AR198">
        <v>2.5336144829948428</v>
      </c>
      <c r="AS198">
        <v>39.410217450423033</v>
      </c>
      <c r="AT198">
        <v>40.515343372200242</v>
      </c>
      <c r="AU198">
        <v>66.556577260870569</v>
      </c>
      <c r="AV198">
        <v>85.153079718802346</v>
      </c>
      <c r="AW198">
        <v>5.4584371643473677</v>
      </c>
      <c r="AX198">
        <v>62.279510606331598</v>
      </c>
      <c r="AY198">
        <v>2.3655065944657361</v>
      </c>
      <c r="AZ198">
        <v>42.647713921152892</v>
      </c>
      <c r="BA198">
        <v>24.67381591571456</v>
      </c>
      <c r="BB198">
        <v>32.659495803027582</v>
      </c>
      <c r="BC198">
        <v>14.967103674744861</v>
      </c>
      <c r="BD198">
        <v>53.758119631068887</v>
      </c>
      <c r="BE198">
        <v>36.662943125260227</v>
      </c>
      <c r="BF198">
        <v>14.32796260246471</v>
      </c>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row>
    <row r="199">
      <c r="A199" t="s">
        <v>442</v>
      </c>
      <c r="B199">
        <v>2016</v>
      </c>
      <c r="C199" t="s">
        <v>448</v>
      </c>
      <c r="D199">
        <v>148</v>
      </c>
      <c r="E199" t="s">
        <v>107</v>
      </c>
      <c r="F199" t="s">
        <v>49</v>
      </c>
      <c r="G199" t="s">
        <v>185</v>
      </c>
      <c r="H199">
        <v>5.6360143401809104</v>
      </c>
      <c r="I199">
        <v>14.37852816514415</v>
      </c>
      <c r="J199">
        <v>31.6288049409332</v>
      </c>
      <c r="K199">
        <v>32.098040693008294</v>
      </c>
      <c r="L199">
        <v>12.10053768961521</v>
      </c>
      <c r="M199">
        <v>29.527304864223382</v>
      </c>
      <c r="N199">
        <v>35.478017306053182</v>
      </c>
      <c r="O199">
        <v>35.76276378889294</v>
      </c>
      <c r="P199">
        <v>24.70595120333131</v>
      </c>
      <c r="Q199">
        <v>6.6664055657798453</v>
      </c>
      <c r="R199">
        <v>1.905533149701226</v>
      </c>
      <c r="S199">
        <v>4.9069841917687214</v>
      </c>
      <c r="T199">
        <v>4.8223555880234743</v>
      </c>
      <c r="U199">
        <v>6.9555579031678318</v>
      </c>
      <c r="V199">
        <v>11.37080261284947</v>
      </c>
      <c r="W199" t="s">
        <v>317</v>
      </c>
      <c r="X199" t="s">
        <v>318</v>
      </c>
      <c r="Y199" t="s">
        <v>319</v>
      </c>
      <c r="Z199" t="s">
        <v>320</v>
      </c>
      <c r="AA199" t="s">
        <v>321</v>
      </c>
      <c r="AB199" t="s">
        <v>322</v>
      </c>
      <c r="AC199" t="s">
        <v>323</v>
      </c>
      <c r="AD199" t="s">
        <v>324</v>
      </c>
      <c r="AE199" t="s">
        <v>325</v>
      </c>
      <c r="AF199" t="s">
        <v>326</v>
      </c>
      <c r="AG199" t="s">
        <v>231</v>
      </c>
      <c r="AH199" t="s">
        <v>327</v>
      </c>
      <c r="AI199" t="s">
        <v>328</v>
      </c>
      <c r="AJ199" t="s">
        <v>329</v>
      </c>
      <c r="AK199" t="s">
        <v>330</v>
      </c>
      <c r="AL199" t="s">
        <v>331</v>
      </c>
      <c r="AM199" t="s">
        <v>332</v>
      </c>
      <c r="AN199" t="s">
        <v>333</v>
      </c>
      <c r="AO199">
        <v>15.241272513447599</v>
      </c>
      <c r="AP199">
        <v>20.088822012778529</v>
      </c>
      <c r="AQ199">
        <v>24.198173500117569</v>
      </c>
      <c r="AR199">
        <v>34.065816645678026</v>
      </c>
      <c r="AS199">
        <v>12.36107610242925</v>
      </c>
      <c r="AT199">
        <v>19.748982617350499</v>
      </c>
      <c r="AU199">
        <v>6.0218358962623491</v>
      </c>
      <c r="AV199">
        <v>2.0708835868942241</v>
      </c>
      <c r="AW199">
        <v>19.104100809627941</v>
      </c>
      <c r="AX199">
        <v>11.57850433371768</v>
      </c>
      <c r="AY199">
        <v>24.746032204304019</v>
      </c>
      <c r="AZ199">
        <v>15.97946486846886</v>
      </c>
      <c r="BA199">
        <v>12.155440929411659</v>
      </c>
      <c r="BB199">
        <v>25.58505092853386</v>
      </c>
      <c r="BC199">
        <v>7.9435094137111069</v>
      </c>
      <c r="BD199">
        <v>16.227793558493651</v>
      </c>
      <c r="BE199">
        <v>18.104375911481888</v>
      </c>
      <c r="BF199">
        <v>32.523620011638982</v>
      </c>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row>
    <row r="200">
      <c r="A200" t="s">
        <v>442</v>
      </c>
      <c r="B200">
        <v>2016</v>
      </c>
      <c r="C200" t="s">
        <v>448</v>
      </c>
      <c r="D200">
        <v>149</v>
      </c>
      <c r="E200" t="s">
        <v>107</v>
      </c>
      <c r="F200" t="s">
        <v>48</v>
      </c>
      <c r="G200" t="s">
        <v>185</v>
      </c>
      <c r="H200">
        <v>14.88231740860679</v>
      </c>
      <c r="I200">
        <v>27.513112332734259</v>
      </c>
      <c r="J200">
        <v>45.926562660464192</v>
      </c>
      <c r="K200">
        <v>62.37570674124855</v>
      </c>
      <c r="L200">
        <v>87.083535786127925</v>
      </c>
      <c r="M200">
        <v>31.80514405504103</v>
      </c>
      <c r="N200">
        <v>48.197661346547982</v>
      </c>
      <c r="O200">
        <v>58.8566385709983</v>
      </c>
      <c r="P200">
        <v>72.719024647832839</v>
      </c>
      <c r="Q200">
        <v>92.87980995767704</v>
      </c>
      <c r="R200">
        <v>6.789934217096107</v>
      </c>
      <c r="S200">
        <v>16.504745102913891</v>
      </c>
      <c r="T200">
        <v>23.660721943119679</v>
      </c>
      <c r="U200">
        <v>25.938402637777141</v>
      </c>
      <c r="V200">
        <v>43.977707191356039</v>
      </c>
      <c r="W200" t="s">
        <v>317</v>
      </c>
      <c r="X200" t="s">
        <v>318</v>
      </c>
      <c r="Y200" t="s">
        <v>319</v>
      </c>
      <c r="Z200" t="s">
        <v>320</v>
      </c>
      <c r="AA200" t="s">
        <v>321</v>
      </c>
      <c r="AB200" t="s">
        <v>322</v>
      </c>
      <c r="AC200" t="s">
        <v>323</v>
      </c>
      <c r="AD200" t="s">
        <v>324</v>
      </c>
      <c r="AE200" t="s">
        <v>325</v>
      </c>
      <c r="AF200" t="s">
        <v>326</v>
      </c>
      <c r="AG200" t="s">
        <v>231</v>
      </c>
      <c r="AH200" t="s">
        <v>327</v>
      </c>
      <c r="AI200" t="s">
        <v>328</v>
      </c>
      <c r="AJ200" t="s">
        <v>329</v>
      </c>
      <c r="AK200" t="s">
        <v>330</v>
      </c>
      <c r="AL200" t="s">
        <v>331</v>
      </c>
      <c r="AM200" t="s">
        <v>332</v>
      </c>
      <c r="AN200" t="s">
        <v>333</v>
      </c>
      <c r="AO200">
        <v>52.040711539265757</v>
      </c>
      <c r="AP200">
        <v>32.009420538160953</v>
      </c>
      <c r="AQ200">
        <v>47.502405098356967</v>
      </c>
      <c r="AR200">
        <v>38.716411335763929</v>
      </c>
      <c r="AS200">
        <v>39.104765717361182</v>
      </c>
      <c r="AT200">
        <v>33.369538551743098</v>
      </c>
      <c r="AU200">
        <v>25.608821774797509</v>
      </c>
      <c r="AV200">
        <v>12.27344867094881</v>
      </c>
      <c r="AW200">
        <v>59.554267930545549</v>
      </c>
      <c r="AX200">
        <v>21.271186285069071</v>
      </c>
      <c r="AY200">
        <v>71.460237518997801</v>
      </c>
      <c r="AZ200">
        <v>34.862649760693436</v>
      </c>
      <c r="BA200">
        <v>37.61673234614328</v>
      </c>
      <c r="BB200">
        <v>33.003849288648922</v>
      </c>
      <c r="BC200">
        <v>52.320699422008332</v>
      </c>
      <c r="BD200">
        <v>29.132253630127941</v>
      </c>
      <c r="BE200">
        <v>41.033832945435158</v>
      </c>
      <c r="BF200">
        <v>41.159724528877092</v>
      </c>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row>
    <row r="201">
      <c r="A201" t="s">
        <v>442</v>
      </c>
      <c r="B201">
        <v>2016</v>
      </c>
      <c r="C201" t="s">
        <v>448</v>
      </c>
      <c r="D201">
        <v>150</v>
      </c>
      <c r="E201" t="s">
        <v>107</v>
      </c>
      <c r="F201" t="s">
        <v>109</v>
      </c>
      <c r="G201" t="s">
        <v>185</v>
      </c>
      <c r="H201">
        <v>79.481668251212199</v>
      </c>
      <c r="I201">
        <v>58.108359502121623</v>
      </c>
      <c r="J201">
        <v>22.444632398602401</v>
      </c>
      <c r="K201">
        <v>5.5262525657432571</v>
      </c>
      <c r="L201">
        <v>0.81592652425681766</v>
      </c>
      <c r="M201">
        <v>38.667551080735237</v>
      </c>
      <c r="N201">
        <v>16.32432134739863</v>
      </c>
      <c r="O201">
        <v>5.3805976401088076</v>
      </c>
      <c r="P201">
        <v>2.5750241488358481</v>
      </c>
      <c r="Q201">
        <v>0.45378447654305221</v>
      </c>
      <c r="R201">
        <v>91.304532633202712</v>
      </c>
      <c r="S201">
        <v>78.588270705317328</v>
      </c>
      <c r="T201">
        <v>71.516922468856876</v>
      </c>
      <c r="U201">
        <v>67.106039459055182</v>
      </c>
      <c r="V201">
        <v>44.651490195794658</v>
      </c>
      <c r="W201" t="s">
        <v>317</v>
      </c>
      <c r="X201" t="s">
        <v>318</v>
      </c>
      <c r="Y201" t="s">
        <v>319</v>
      </c>
      <c r="Z201" t="s">
        <v>320</v>
      </c>
      <c r="AA201" t="s">
        <v>321</v>
      </c>
      <c r="AB201" t="s">
        <v>322</v>
      </c>
      <c r="AC201" t="s">
        <v>323</v>
      </c>
      <c r="AD201" t="s">
        <v>324</v>
      </c>
      <c r="AE201" t="s">
        <v>325</v>
      </c>
      <c r="AF201" t="s">
        <v>326</v>
      </c>
      <c r="AG201" t="s">
        <v>231</v>
      </c>
      <c r="AH201" t="s">
        <v>327</v>
      </c>
      <c r="AI201" t="s">
        <v>328</v>
      </c>
      <c r="AJ201" t="s">
        <v>329</v>
      </c>
      <c r="AK201" t="s">
        <v>330</v>
      </c>
      <c r="AL201" t="s">
        <v>331</v>
      </c>
      <c r="AM201" t="s">
        <v>332</v>
      </c>
      <c r="AN201" t="s">
        <v>333</v>
      </c>
      <c r="AO201">
        <v>32.718015947286467</v>
      </c>
      <c r="AP201">
        <v>47.901757449060341</v>
      </c>
      <c r="AQ201">
        <v>28.299421401525429</v>
      </c>
      <c r="AR201">
        <v>27.21777201855792</v>
      </c>
      <c r="AS201">
        <v>48.534158180209353</v>
      </c>
      <c r="AT201">
        <v>46.881478830906147</v>
      </c>
      <c r="AU201">
        <v>68.369342328940192</v>
      </c>
      <c r="AV201">
        <v>85.655667742156837</v>
      </c>
      <c r="AW201">
        <v>21.341631259826659</v>
      </c>
      <c r="AX201">
        <v>67.150309381213376</v>
      </c>
      <c r="AY201">
        <v>3.793730276698462</v>
      </c>
      <c r="AZ201">
        <v>49.157885370837768</v>
      </c>
      <c r="BA201">
        <v>50.227826724445087</v>
      </c>
      <c r="BB201">
        <v>41.411099782816997</v>
      </c>
      <c r="BC201">
        <v>39.735791164280627</v>
      </c>
      <c r="BD201">
        <v>54.639952811378357</v>
      </c>
      <c r="BE201">
        <v>40.861791143082627</v>
      </c>
      <c r="BF201">
        <v>26.316655459484</v>
      </c>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row>
    <row r="202">
      <c r="A202" t="s">
        <v>442</v>
      </c>
      <c r="B202">
        <v>2016</v>
      </c>
      <c r="C202" t="s">
        <v>448</v>
      </c>
      <c r="D202">
        <v>151</v>
      </c>
      <c r="E202" t="s">
        <v>108</v>
      </c>
      <c r="F202" t="s">
        <v>49</v>
      </c>
      <c r="G202" t="s">
        <v>185</v>
      </c>
      <c r="H202">
        <v>26.092241466849099</v>
      </c>
      <c r="I202">
        <v>33.915942292139754</v>
      </c>
      <c r="J202">
        <v>41.417292297232358</v>
      </c>
      <c r="K202">
        <v>34.408479245078162</v>
      </c>
      <c r="L202">
        <v>12.301777327981521</v>
      </c>
      <c r="M202">
        <v>47.40891762756452</v>
      </c>
      <c r="N202">
        <v>43.46490614826056</v>
      </c>
      <c r="O202">
        <v>38.260867095852433</v>
      </c>
      <c r="P202">
        <v>25.51822978489189</v>
      </c>
      <c r="Q202">
        <v>6.7242205710529284</v>
      </c>
      <c r="R202">
        <v>20.762301560147691</v>
      </c>
      <c r="S202">
        <v>21.301120394916111</v>
      </c>
      <c r="T202">
        <v>18.61508549693022</v>
      </c>
      <c r="U202">
        <v>20.06724935731868</v>
      </c>
      <c r="V202">
        <v>22.116746826519869</v>
      </c>
      <c r="W202" t="s">
        <v>317</v>
      </c>
      <c r="X202" t="s">
        <v>318</v>
      </c>
      <c r="Y202" t="s">
        <v>319</v>
      </c>
      <c r="Z202" t="s">
        <v>320</v>
      </c>
      <c r="AA202" t="s">
        <v>321</v>
      </c>
      <c r="AB202" t="s">
        <v>322</v>
      </c>
      <c r="AC202" t="s">
        <v>323</v>
      </c>
      <c r="AD202" t="s">
        <v>324</v>
      </c>
      <c r="AE202" t="s">
        <v>325</v>
      </c>
      <c r="AF202" t="s">
        <v>326</v>
      </c>
      <c r="AG202" t="s">
        <v>231</v>
      </c>
      <c r="AH202" t="s">
        <v>327</v>
      </c>
      <c r="AI202" t="s">
        <v>328</v>
      </c>
      <c r="AJ202" t="s">
        <v>329</v>
      </c>
      <c r="AK202" t="s">
        <v>330</v>
      </c>
      <c r="AL202" t="s">
        <v>331</v>
      </c>
      <c r="AM202" t="s">
        <v>332</v>
      </c>
      <c r="AN202" t="s">
        <v>333</v>
      </c>
      <c r="AO202">
        <v>22.75253867673274</v>
      </c>
      <c r="AP202">
        <v>37.763814669904832</v>
      </c>
      <c r="AQ202">
        <v>31.05445190446741</v>
      </c>
      <c r="AR202">
        <v>46.167576586011322</v>
      </c>
      <c r="AS202">
        <v>27.282225748082851</v>
      </c>
      <c r="AT202">
        <v>35.82205792581243</v>
      </c>
      <c r="AU202">
        <v>19.41277350767038</v>
      </c>
      <c r="AV202">
        <v>15.38323757542298</v>
      </c>
      <c r="AW202">
        <v>23.066032433608651</v>
      </c>
      <c r="AX202">
        <v>36.894467677471162</v>
      </c>
      <c r="AY202">
        <v>26.142330058314968</v>
      </c>
      <c r="AZ202">
        <v>32.213128141411737</v>
      </c>
      <c r="BA202">
        <v>34.145495443157422</v>
      </c>
      <c r="BB202">
        <v>44.612550541318967</v>
      </c>
      <c r="BC202">
        <v>20.722667569808859</v>
      </c>
      <c r="BD202">
        <v>35.336260579956928</v>
      </c>
      <c r="BE202">
        <v>30.460071049639389</v>
      </c>
      <c r="BF202">
        <v>43.730939804030882</v>
      </c>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row>
    <row r="203">
      <c r="A203" t="s">
        <v>442</v>
      </c>
      <c r="B203">
        <v>2016</v>
      </c>
      <c r="C203" t="s">
        <v>448</v>
      </c>
      <c r="D203">
        <v>152</v>
      </c>
      <c r="E203" t="s">
        <v>108</v>
      </c>
      <c r="F203" t="s">
        <v>48</v>
      </c>
      <c r="G203" t="s">
        <v>185</v>
      </c>
      <c r="H203">
        <v>73.907758533150954</v>
      </c>
      <c r="I203">
        <v>66.084057707860296</v>
      </c>
      <c r="J203">
        <v>58.582707702767401</v>
      </c>
      <c r="K203">
        <v>65.591520754921945</v>
      </c>
      <c r="L203">
        <v>87.698222672018446</v>
      </c>
      <c r="M203">
        <v>52.591082372435181</v>
      </c>
      <c r="N203">
        <v>56.535093851739369</v>
      </c>
      <c r="O203">
        <v>61.739132904147667</v>
      </c>
      <c r="P203">
        <v>74.481770215108114</v>
      </c>
      <c r="Q203">
        <v>93.275779428947033</v>
      </c>
      <c r="R203">
        <v>79.237698439852309</v>
      </c>
      <c r="S203">
        <v>78.698879605083988</v>
      </c>
      <c r="T203">
        <v>81.384914503069837</v>
      </c>
      <c r="U203">
        <v>79.93275064268137</v>
      </c>
      <c r="V203">
        <v>77.883253173480171</v>
      </c>
      <c r="W203" t="s">
        <v>317</v>
      </c>
      <c r="X203" t="s">
        <v>318</v>
      </c>
      <c r="Y203" t="s">
        <v>319</v>
      </c>
      <c r="Z203" t="s">
        <v>320</v>
      </c>
      <c r="AA203" t="s">
        <v>321</v>
      </c>
      <c r="AB203" t="s">
        <v>322</v>
      </c>
      <c r="AC203" t="s">
        <v>323</v>
      </c>
      <c r="AD203" t="s">
        <v>324</v>
      </c>
      <c r="AE203" t="s">
        <v>325</v>
      </c>
      <c r="AF203" t="s">
        <v>326</v>
      </c>
      <c r="AG203" t="s">
        <v>231</v>
      </c>
      <c r="AH203" t="s">
        <v>327</v>
      </c>
      <c r="AI203" t="s">
        <v>328</v>
      </c>
      <c r="AJ203" t="s">
        <v>329</v>
      </c>
      <c r="AK203" t="s">
        <v>330</v>
      </c>
      <c r="AL203" t="s">
        <v>331</v>
      </c>
      <c r="AM203" t="s">
        <v>332</v>
      </c>
      <c r="AN203" t="s">
        <v>333</v>
      </c>
      <c r="AO203">
        <v>77.247461323267245</v>
      </c>
      <c r="AP203">
        <v>62.236185330095061</v>
      </c>
      <c r="AQ203">
        <v>68.945548095532644</v>
      </c>
      <c r="AR203">
        <v>53.832423413988629</v>
      </c>
      <c r="AS203">
        <v>72.717774251917319</v>
      </c>
      <c r="AT203">
        <v>64.177942074187328</v>
      </c>
      <c r="AU203">
        <v>80.587226492329577</v>
      </c>
      <c r="AV203">
        <v>84.616762424577004</v>
      </c>
      <c r="AW203">
        <v>76.933967566391559</v>
      </c>
      <c r="AX203">
        <v>63.105532322528667</v>
      </c>
      <c r="AY203">
        <v>73.857669941685216</v>
      </c>
      <c r="AZ203">
        <v>67.786871858588341</v>
      </c>
      <c r="BA203">
        <v>65.854504556842642</v>
      </c>
      <c r="BB203">
        <v>55.387449458681061</v>
      </c>
      <c r="BC203">
        <v>79.277332430191166</v>
      </c>
      <c r="BD203">
        <v>64.66373942004293</v>
      </c>
      <c r="BE203">
        <v>69.539928950360476</v>
      </c>
      <c r="BF203">
        <v>56.269060195969132</v>
      </c>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row>
    <row r="204">
      <c r="A204" t="s">
        <v>442</v>
      </c>
      <c r="B204">
        <v>2016</v>
      </c>
      <c r="C204" t="s">
        <v>448</v>
      </c>
      <c r="D204">
        <v>153</v>
      </c>
      <c r="E204" t="s">
        <v>61</v>
      </c>
      <c r="F204" t="s">
        <v>339</v>
      </c>
      <c r="G204" t="s">
        <v>185</v>
      </c>
      <c r="H204">
        <v>0.036251916159204603</v>
      </c>
      <c r="I204">
        <v>1.155766482069305</v>
      </c>
      <c r="J204">
        <v>1.288476619788063</v>
      </c>
      <c r="K204">
        <v>2.6878239972798501</v>
      </c>
      <c r="L204">
        <v>12.46572240919846</v>
      </c>
      <c r="M204">
        <v>1.578186422448167</v>
      </c>
      <c r="N204">
        <v>1.1974793292071839</v>
      </c>
      <c r="O204">
        <v>2.476528516356812</v>
      </c>
      <c r="P204">
        <v>4.0663323622520888</v>
      </c>
      <c r="Q204">
        <v>16.661445551012619</v>
      </c>
      <c r="R204">
        <v>0</v>
      </c>
      <c r="S204">
        <v>0.013940431861365499</v>
      </c>
      <c r="T204">
        <v>0.102401382555096</v>
      </c>
      <c r="U204">
        <v>0.79475231137641977</v>
      </c>
      <c r="V204">
        <v>1.5888685507050531</v>
      </c>
      <c r="W204" t="s">
        <v>317</v>
      </c>
      <c r="X204" t="s">
        <v>318</v>
      </c>
      <c r="Y204" t="s">
        <v>319</v>
      </c>
      <c r="Z204" t="s">
        <v>320</v>
      </c>
      <c r="AA204" t="s">
        <v>321</v>
      </c>
      <c r="AB204" t="s">
        <v>322</v>
      </c>
      <c r="AC204" t="s">
        <v>323</v>
      </c>
      <c r="AD204" t="s">
        <v>324</v>
      </c>
      <c r="AE204" t="s">
        <v>325</v>
      </c>
      <c r="AF204" t="s">
        <v>326</v>
      </c>
      <c r="AG204" t="s">
        <v>231</v>
      </c>
      <c r="AH204" t="s">
        <v>327</v>
      </c>
      <c r="AI204" t="s">
        <v>328</v>
      </c>
      <c r="AJ204" t="s">
        <v>329</v>
      </c>
      <c r="AK204" t="s">
        <v>330</v>
      </c>
      <c r="AL204" t="s">
        <v>331</v>
      </c>
      <c r="AM204" t="s">
        <v>332</v>
      </c>
      <c r="AN204" t="s">
        <v>333</v>
      </c>
      <c r="AO204">
        <v>0.72059791463181133</v>
      </c>
      <c r="AP204">
        <v>2.4493519901377372</v>
      </c>
      <c r="AQ204">
        <v>1.2882828512196931</v>
      </c>
      <c r="AR204">
        <v>10.856724327125971</v>
      </c>
      <c r="AS204">
        <v>1.685730914027838</v>
      </c>
      <c r="AT204">
        <v>0.73687172819214297</v>
      </c>
      <c r="AU204">
        <v>1.3984644920493869</v>
      </c>
      <c r="AV204">
        <v>0.055953688856760699</v>
      </c>
      <c r="AW204">
        <v>1.361067852256628</v>
      </c>
      <c r="AX204">
        <v>3.0291951290019261</v>
      </c>
      <c r="AY204">
        <v>4.9412492180213468</v>
      </c>
      <c r="AZ204">
        <v>3.620297126767682</v>
      </c>
      <c r="BA204">
        <v>2.8845771265121312</v>
      </c>
      <c r="BB204">
        <v>4.2917181010816172</v>
      </c>
      <c r="BC204">
        <v>9.0166220410490645</v>
      </c>
      <c r="BD204">
        <v>1.9643203754546941</v>
      </c>
      <c r="BE204">
        <v>5.0559780202001159</v>
      </c>
      <c r="BF204">
        <v>0.68934633104447085</v>
      </c>
      <c r="BG204">
        <v>5.6968310000000004</v>
      </c>
      <c r="BH204">
        <v>181.40199200000001</v>
      </c>
      <c r="BI204">
        <v>202.37741500000001</v>
      </c>
      <c r="BJ204">
        <v>422.16862700000019</v>
      </c>
      <c r="BK204">
        <v>1957.9978150000011</v>
      </c>
      <c r="BL204">
        <v>159.78601399999999</v>
      </c>
      <c r="BM204">
        <v>121.24448099999999</v>
      </c>
      <c r="BN204">
        <v>251.10218199999991</v>
      </c>
      <c r="BO204">
        <v>411.03614399999998</v>
      </c>
      <c r="BP204">
        <v>1686.924686000001</v>
      </c>
      <c r="BQ204">
        <v>0</v>
      </c>
      <c r="BR204">
        <v>0.77800800000000003</v>
      </c>
      <c r="BS204">
        <v>5.716717</v>
      </c>
      <c r="BT204">
        <v>44.373326000000013</v>
      </c>
      <c r="BU204">
        <v>88.681122000000016</v>
      </c>
      <c r="BV204">
        <v>6.7566369999999996</v>
      </c>
      <c r="BW204">
        <v>159.72793899999999</v>
      </c>
      <c r="BX204">
        <v>48.862904999999998</v>
      </c>
      <c r="BY204">
        <v>188.46173699999991</v>
      </c>
      <c r="BZ204">
        <v>23.42631699999999</v>
      </c>
      <c r="CA204">
        <v>8.0841020000000015</v>
      </c>
      <c r="CB204">
        <v>82.258924000000007</v>
      </c>
      <c r="CC204">
        <v>1.6905140000000001</v>
      </c>
      <c r="CD204">
        <v>74.966194999999999</v>
      </c>
      <c r="CE204">
        <v>210.93350100000001</v>
      </c>
      <c r="CF204">
        <v>1297.821480000001</v>
      </c>
      <c r="CG204">
        <v>78.488357000000022</v>
      </c>
      <c r="CH204">
        <v>38.869744999999988</v>
      </c>
      <c r="CI204">
        <v>135.84813500000001</v>
      </c>
      <c r="CJ204">
        <v>163.367346</v>
      </c>
      <c r="CK204">
        <v>19.590827999999991</v>
      </c>
      <c r="CL204">
        <v>219.572295</v>
      </c>
      <c r="CM204">
        <v>10.915723</v>
      </c>
    </row>
    <row r="205">
      <c r="A205" t="s">
        <v>442</v>
      </c>
      <c r="B205">
        <v>2016</v>
      </c>
      <c r="C205" t="s">
        <v>448</v>
      </c>
      <c r="D205">
        <v>154</v>
      </c>
      <c r="E205" t="s">
        <v>61</v>
      </c>
      <c r="F205" t="s">
        <v>340</v>
      </c>
      <c r="G205" t="s">
        <v>185</v>
      </c>
      <c r="H205">
        <v>1.8301862405642959</v>
      </c>
      <c r="I205">
        <v>6.053947093299195</v>
      </c>
      <c r="J205">
        <v>14.601011657876001</v>
      </c>
      <c r="K205">
        <v>30.6832067764824</v>
      </c>
      <c r="L205">
        <v>49.301067521175341</v>
      </c>
      <c r="M205">
        <v>6.6336137097823862</v>
      </c>
      <c r="N205">
        <v>17.473658245944549</v>
      </c>
      <c r="O205">
        <v>28.744288313119529</v>
      </c>
      <c r="P205">
        <v>41.70108447635188</v>
      </c>
      <c r="Q205">
        <v>49.996267472035157</v>
      </c>
      <c r="R205">
        <v>0.0221628354372004</v>
      </c>
      <c r="S205">
        <v>0.5871607953136283</v>
      </c>
      <c r="T205">
        <v>6.7315309096711866</v>
      </c>
      <c r="U205">
        <v>6.1058438215352657</v>
      </c>
      <c r="V205">
        <v>12.737844521038561</v>
      </c>
      <c r="W205" t="s">
        <v>317</v>
      </c>
      <c r="X205" t="s">
        <v>318</v>
      </c>
      <c r="Y205" t="s">
        <v>319</v>
      </c>
      <c r="Z205" t="s">
        <v>320</v>
      </c>
      <c r="AA205" t="s">
        <v>321</v>
      </c>
      <c r="AB205" t="s">
        <v>322</v>
      </c>
      <c r="AC205" t="s">
        <v>323</v>
      </c>
      <c r="AD205" t="s">
        <v>324</v>
      </c>
      <c r="AE205" t="s">
        <v>325</v>
      </c>
      <c r="AF205" t="s">
        <v>326</v>
      </c>
      <c r="AG205" t="s">
        <v>231</v>
      </c>
      <c r="AH205" t="s">
        <v>327</v>
      </c>
      <c r="AI205" t="s">
        <v>328</v>
      </c>
      <c r="AJ205" t="s">
        <v>329</v>
      </c>
      <c r="AK205" t="s">
        <v>330</v>
      </c>
      <c r="AL205" t="s">
        <v>331</v>
      </c>
      <c r="AM205" t="s">
        <v>332</v>
      </c>
      <c r="AN205" t="s">
        <v>333</v>
      </c>
      <c r="AO205">
        <v>28.87034234960203</v>
      </c>
      <c r="AP205">
        <v>12.524783957481739</v>
      </c>
      <c r="AQ205">
        <v>3.3727152953739461</v>
      </c>
      <c r="AR205">
        <v>9.1570881147699161</v>
      </c>
      <c r="AS205">
        <v>7.0290129167386919</v>
      </c>
      <c r="AT205">
        <v>14.775497190883771</v>
      </c>
      <c r="AU205">
        <v>6.8327529733764214</v>
      </c>
      <c r="AV205">
        <v>4.1992018275199214</v>
      </c>
      <c r="AW205">
        <v>22.588489955448821</v>
      </c>
      <c r="AX205">
        <v>6.9612079317808</v>
      </c>
      <c r="AY205">
        <v>41.360609117869153</v>
      </c>
      <c r="AZ205">
        <v>6.8762533278181666</v>
      </c>
      <c r="BA205">
        <v>5.7416826871394777</v>
      </c>
      <c r="BB205">
        <v>18.849669265000479</v>
      </c>
      <c r="BC205">
        <v>2.2955532513156491</v>
      </c>
      <c r="BD205">
        <v>9.5777269200619308</v>
      </c>
      <c r="BE205">
        <v>6.6244374805155921</v>
      </c>
      <c r="BF205">
        <v>5.7542177877132321</v>
      </c>
      <c r="BG205">
        <v>287.60581000000008</v>
      </c>
      <c r="BH205">
        <v>950.19026699999972</v>
      </c>
      <c r="BI205">
        <v>2293.3400189999979</v>
      </c>
      <c r="BJ205">
        <v>4819.3212390000081</v>
      </c>
      <c r="BK205">
        <v>7743.7455540000065</v>
      </c>
      <c r="BL205">
        <v>671.63085299999955</v>
      </c>
      <c r="BM205">
        <v>1769.203503999998</v>
      </c>
      <c r="BN205">
        <v>2914.4641250000041</v>
      </c>
      <c r="BO205">
        <v>4215.2611830000033</v>
      </c>
      <c r="BP205">
        <v>5061.9820200000049</v>
      </c>
      <c r="BQ205">
        <v>1.2367360000000001</v>
      </c>
      <c r="BR205">
        <v>32.769128000000002</v>
      </c>
      <c r="BS205">
        <v>375.79821900000002</v>
      </c>
      <c r="BT205">
        <v>340.90696500000001</v>
      </c>
      <c r="BU205">
        <v>710.95015600000045</v>
      </c>
      <c r="BV205">
        <v>270.70078799999987</v>
      </c>
      <c r="BW205">
        <v>816.77028700000028</v>
      </c>
      <c r="BX205">
        <v>127.922736</v>
      </c>
      <c r="BY205">
        <v>158.95777400000009</v>
      </c>
      <c r="BZ205">
        <v>97.681002000000021</v>
      </c>
      <c r="CA205">
        <v>162.09961899999999</v>
      </c>
      <c r="CB205">
        <v>401.90860100000032</v>
      </c>
      <c r="CC205">
        <v>126.86937399999999</v>
      </c>
      <c r="CD205">
        <v>1244.1504219999999</v>
      </c>
      <c r="CE205">
        <v>484.73336900000021</v>
      </c>
      <c r="CF205">
        <v>10863.383846999999</v>
      </c>
      <c r="CG205">
        <v>149.07777100000001</v>
      </c>
      <c r="CH205">
        <v>77.369309999999984</v>
      </c>
      <c r="CI205">
        <v>596.65904300000011</v>
      </c>
      <c r="CJ205">
        <v>41.591900000000003</v>
      </c>
      <c r="CK205">
        <v>95.52189299999992</v>
      </c>
      <c r="CL205">
        <v>287.68775000000011</v>
      </c>
      <c r="CM205">
        <v>91.117402999999996</v>
      </c>
    </row>
    <row r="206">
      <c r="A206" t="s">
        <v>442</v>
      </c>
      <c r="B206">
        <v>2016</v>
      </c>
      <c r="C206" t="s">
        <v>448</v>
      </c>
      <c r="D206">
        <v>155</v>
      </c>
      <c r="E206" t="s">
        <v>61</v>
      </c>
      <c r="F206" t="s">
        <v>341</v>
      </c>
      <c r="G206" t="s">
        <v>185</v>
      </c>
      <c r="H206">
        <v>0.38326501716699002</v>
      </c>
      <c r="I206">
        <v>0.75912620581311829</v>
      </c>
      <c r="J206">
        <v>0.5265457522237138</v>
      </c>
      <c r="K206">
        <v>0.207325596620833</v>
      </c>
      <c r="L206">
        <v>0.092844778646177795</v>
      </c>
      <c r="M206">
        <v>0.73548448910333319</v>
      </c>
      <c r="N206">
        <v>0.54110485975303435</v>
      </c>
      <c r="O206">
        <v>0.101386016778283</v>
      </c>
      <c r="P206">
        <v>0.25308902480253281</v>
      </c>
      <c r="Q206">
        <v>0.1114544418067306</v>
      </c>
      <c r="R206">
        <v>0.037649989782078001</v>
      </c>
      <c r="S206">
        <v>0.45631789234970332</v>
      </c>
      <c r="T206">
        <v>0.61033820759616697</v>
      </c>
      <c r="U206">
        <v>0.69169407792886661</v>
      </c>
      <c r="V206">
        <v>0.58349255262227484</v>
      </c>
      <c r="W206" t="s">
        <v>317</v>
      </c>
      <c r="X206" t="s">
        <v>318</v>
      </c>
      <c r="Y206" t="s">
        <v>319</v>
      </c>
      <c r="Z206" t="s">
        <v>320</v>
      </c>
      <c r="AA206" t="s">
        <v>321</v>
      </c>
      <c r="AB206" t="s">
        <v>322</v>
      </c>
      <c r="AC206" t="s">
        <v>323</v>
      </c>
      <c r="AD206" t="s">
        <v>324</v>
      </c>
      <c r="AE206" t="s">
        <v>325</v>
      </c>
      <c r="AF206" t="s">
        <v>326</v>
      </c>
      <c r="AG206" t="s">
        <v>231</v>
      </c>
      <c r="AH206" t="s">
        <v>327</v>
      </c>
      <c r="AI206" t="s">
        <v>328</v>
      </c>
      <c r="AJ206" t="s">
        <v>329</v>
      </c>
      <c r="AK206" t="s">
        <v>330</v>
      </c>
      <c r="AL206" t="s">
        <v>331</v>
      </c>
      <c r="AM206" t="s">
        <v>332</v>
      </c>
      <c r="AN206" t="s">
        <v>333</v>
      </c>
      <c r="AO206">
        <v>0.42831902429336899</v>
      </c>
      <c r="AP206">
        <v>0</v>
      </c>
      <c r="AQ206">
        <v>1.7613595946752181</v>
      </c>
      <c r="AR206">
        <v>0.019342545681546499</v>
      </c>
      <c r="AS206">
        <v>0.78078572653655387</v>
      </c>
      <c r="AT206">
        <v>1.1711520476677271</v>
      </c>
      <c r="AU206">
        <v>0.6922156570150001</v>
      </c>
      <c r="AV206">
        <v>0</v>
      </c>
      <c r="AW206">
        <v>0.2078392009783343</v>
      </c>
      <c r="AX206">
        <v>0.21200028810380081</v>
      </c>
      <c r="AY206">
        <v>0.083616923074362401</v>
      </c>
      <c r="AZ206">
        <v>0.7255924265754421</v>
      </c>
      <c r="BA206">
        <v>0.22730186451286871</v>
      </c>
      <c r="BB206">
        <v>1.4943679465088899</v>
      </c>
      <c r="BC206">
        <v>0.50817054725177335</v>
      </c>
      <c r="BD206">
        <v>0</v>
      </c>
      <c r="BE206">
        <v>0.63263697719225664</v>
      </c>
      <c r="BF206">
        <v>1.433760176033259</v>
      </c>
      <c r="BG206">
        <v>60.228431000000008</v>
      </c>
      <c r="BH206">
        <v>119.14777599999999</v>
      </c>
      <c r="BI206">
        <v>82.703067000000033</v>
      </c>
      <c r="BJ206">
        <v>32.564023000000013</v>
      </c>
      <c r="BK206">
        <v>14.58318</v>
      </c>
      <c r="BL206">
        <v>74.465305999999998</v>
      </c>
      <c r="BM206">
        <v>54.786731000000003</v>
      </c>
      <c r="BN206">
        <v>10.279813000000001</v>
      </c>
      <c r="BO206">
        <v>25.582940000000001</v>
      </c>
      <c r="BP206">
        <v>11.28445</v>
      </c>
      <c r="BQ206">
        <v>2.1009540000000002</v>
      </c>
      <c r="BR206">
        <v>25.466856</v>
      </c>
      <c r="BS206">
        <v>34.073082999999997</v>
      </c>
      <c r="BT206">
        <v>38.619286000000002</v>
      </c>
      <c r="BU206">
        <v>32.567058000000003</v>
      </c>
      <c r="BV206">
        <v>4.0161039999999986</v>
      </c>
      <c r="BW206">
        <v>0</v>
      </c>
      <c r="BX206">
        <v>66.806094999999999</v>
      </c>
      <c r="BY206">
        <v>0.33576699999999998</v>
      </c>
      <c r="BZ206">
        <v>10.850447000000001</v>
      </c>
      <c r="CA206">
        <v>12.848522000000001</v>
      </c>
      <c r="CB206">
        <v>40.716740000000001</v>
      </c>
      <c r="CC206">
        <v>0</v>
      </c>
      <c r="CD206">
        <v>11.447566</v>
      </c>
      <c r="CE206">
        <v>14.762325000000001</v>
      </c>
      <c r="CF206">
        <v>21.962025000000001</v>
      </c>
      <c r="CG206">
        <v>15.730907</v>
      </c>
      <c r="CH206">
        <v>3.0628980000000001</v>
      </c>
      <c r="CI206">
        <v>47.302058000000002</v>
      </c>
      <c r="CJ206">
        <v>9.2072699999999994</v>
      </c>
      <c r="CK206">
        <v>0</v>
      </c>
      <c r="CL206">
        <v>27.474319000000001</v>
      </c>
      <c r="CM206">
        <v>22.703434000000001</v>
      </c>
    </row>
    <row r="207">
      <c r="A207" t="s">
        <v>442</v>
      </c>
      <c r="B207">
        <v>2016</v>
      </c>
      <c r="C207" t="s">
        <v>448</v>
      </c>
      <c r="D207">
        <v>156</v>
      </c>
      <c r="E207" t="s">
        <v>61</v>
      </c>
      <c r="F207" t="s">
        <v>342</v>
      </c>
      <c r="G207" t="s">
        <v>185</v>
      </c>
      <c r="H207">
        <v>0.0096110199745668007</v>
      </c>
      <c r="I207">
        <v>0.71108818512415584</v>
      </c>
      <c r="J207">
        <v>1.2842914557322269</v>
      </c>
      <c r="K207">
        <v>3.4947058464230301</v>
      </c>
      <c r="L207">
        <v>2.6789632103905752</v>
      </c>
      <c r="M207">
        <v>1.0107186619503541</v>
      </c>
      <c r="N207">
        <v>1.59058454242638</v>
      </c>
      <c r="O207">
        <v>3.359949019090521</v>
      </c>
      <c r="P207">
        <v>3.2938539464508412</v>
      </c>
      <c r="Q207">
        <v>2.751487645704203</v>
      </c>
      <c r="R207">
        <v>0</v>
      </c>
      <c r="S207">
        <v>0</v>
      </c>
      <c r="T207">
        <v>0.26712188267275411</v>
      </c>
      <c r="U207">
        <v>0.30037995739350459</v>
      </c>
      <c r="V207">
        <v>0.66755920843384131</v>
      </c>
      <c r="W207" t="s">
        <v>317</v>
      </c>
      <c r="X207" t="s">
        <v>318</v>
      </c>
      <c r="Y207" t="s">
        <v>319</v>
      </c>
      <c r="Z207" t="s">
        <v>320</v>
      </c>
      <c r="AA207" t="s">
        <v>321</v>
      </c>
      <c r="AB207" t="s">
        <v>322</v>
      </c>
      <c r="AC207" t="s">
        <v>323</v>
      </c>
      <c r="AD207" t="s">
        <v>324</v>
      </c>
      <c r="AE207" t="s">
        <v>325</v>
      </c>
      <c r="AF207" t="s">
        <v>326</v>
      </c>
      <c r="AG207" t="s">
        <v>231</v>
      </c>
      <c r="AH207" t="s">
        <v>327</v>
      </c>
      <c r="AI207" t="s">
        <v>328</v>
      </c>
      <c r="AJ207" t="s">
        <v>329</v>
      </c>
      <c r="AK207" t="s">
        <v>330</v>
      </c>
      <c r="AL207" t="s">
        <v>331</v>
      </c>
      <c r="AM207" t="s">
        <v>332</v>
      </c>
      <c r="AN207" t="s">
        <v>333</v>
      </c>
      <c r="AO207">
        <v>0.2277535963916468</v>
      </c>
      <c r="AP207">
        <v>0.25347631599715909</v>
      </c>
      <c r="AQ207">
        <v>0.74707014722410792</v>
      </c>
      <c r="AR207">
        <v>0.65395993252958751</v>
      </c>
      <c r="AS207">
        <v>4.4310253639465929</v>
      </c>
      <c r="AT207">
        <v>2.4535985791126551</v>
      </c>
      <c r="AU207">
        <v>0.1896350986658584</v>
      </c>
      <c r="AV207">
        <v>0.063947072979155098</v>
      </c>
      <c r="AW207">
        <v>2.1535605746053941</v>
      </c>
      <c r="AX207">
        <v>3.6760302160629772</v>
      </c>
      <c r="AY207">
        <v>2.268390609836147</v>
      </c>
      <c r="AZ207">
        <v>1.4404873868982251</v>
      </c>
      <c r="BA207">
        <v>1.286208577452107</v>
      </c>
      <c r="BB207">
        <v>1.2836295634775821</v>
      </c>
      <c r="BC207">
        <v>0.52354916836037479</v>
      </c>
      <c r="BD207">
        <v>1.150046331786992</v>
      </c>
      <c r="BE207">
        <v>0.91489663583746905</v>
      </c>
      <c r="BF207">
        <v>0.27329063406481507</v>
      </c>
      <c r="BG207">
        <v>1.51033</v>
      </c>
      <c r="BH207">
        <v>111.608024</v>
      </c>
      <c r="BI207">
        <v>201.72006300000001</v>
      </c>
      <c r="BJ207">
        <v>548.90319099999977</v>
      </c>
      <c r="BK207">
        <v>420.78621199999998</v>
      </c>
      <c r="BL207">
        <v>102.33183099999999</v>
      </c>
      <c r="BM207">
        <v>161.0462849999999</v>
      </c>
      <c r="BN207">
        <v>340.674668</v>
      </c>
      <c r="BO207">
        <v>332.95188500000012</v>
      </c>
      <c r="BP207">
        <v>278.58041600000001</v>
      </c>
      <c r="BQ207">
        <v>0</v>
      </c>
      <c r="BR207">
        <v>0</v>
      </c>
      <c r="BS207">
        <v>14.912496000000001</v>
      </c>
      <c r="BT207">
        <v>16.771083999999998</v>
      </c>
      <c r="BU207">
        <v>37.259155</v>
      </c>
      <c r="BV207">
        <v>2.135516</v>
      </c>
      <c r="BW207">
        <v>16.529779999999999</v>
      </c>
      <c r="BX207">
        <v>28.335405999999999</v>
      </c>
      <c r="BY207">
        <v>11.352081999999999</v>
      </c>
      <c r="BZ207">
        <v>61.577209000000003</v>
      </c>
      <c r="CA207">
        <v>26.918037999999999</v>
      </c>
      <c r="CB207">
        <v>11.154505</v>
      </c>
      <c r="CC207">
        <v>1.932016</v>
      </c>
      <c r="CD207">
        <v>118.615866</v>
      </c>
      <c r="CE207">
        <v>255.97490099999999</v>
      </c>
      <c r="CF207">
        <v>595.79388300000005</v>
      </c>
      <c r="CG207">
        <v>31.229892</v>
      </c>
      <c r="CH207">
        <v>17.331690999999999</v>
      </c>
      <c r="CI207">
        <v>40.631439</v>
      </c>
      <c r="CJ207">
        <v>9.4859069999999992</v>
      </c>
      <c r="CK207">
        <v>11.469799</v>
      </c>
      <c r="CL207">
        <v>39.732362999999999</v>
      </c>
      <c r="CM207">
        <v>4.3275269999999999</v>
      </c>
    </row>
    <row r="208">
      <c r="A208" t="s">
        <v>442</v>
      </c>
      <c r="B208">
        <v>2016</v>
      </c>
      <c r="C208" t="s">
        <v>448</v>
      </c>
      <c r="D208">
        <v>157</v>
      </c>
      <c r="E208" t="s">
        <v>61</v>
      </c>
      <c r="F208" t="s">
        <v>343</v>
      </c>
      <c r="G208" t="s">
        <v>185</v>
      </c>
      <c r="H208">
        <v>2.5434622529441859</v>
      </c>
      <c r="I208">
        <v>9.3097841874078426</v>
      </c>
      <c r="J208">
        <v>28.50840895218461</v>
      </c>
      <c r="K208">
        <v>35.220941674233387</v>
      </c>
      <c r="L208">
        <v>22.69124154811248</v>
      </c>
      <c r="M208">
        <v>19.800681067571858</v>
      </c>
      <c r="N208">
        <v>31.092132271553691</v>
      </c>
      <c r="O208">
        <v>35.314674357300703</v>
      </c>
      <c r="P208">
        <v>31.87860998617014</v>
      </c>
      <c r="Q208">
        <v>19.92398547999889</v>
      </c>
      <c r="R208">
        <v>1.434726080458486</v>
      </c>
      <c r="S208">
        <v>1.675013069790962</v>
      </c>
      <c r="T208">
        <v>3.0819459915104628</v>
      </c>
      <c r="U208">
        <v>4.9928658917425972</v>
      </c>
      <c r="V208">
        <v>15.0024463213608</v>
      </c>
      <c r="W208" t="s">
        <v>317</v>
      </c>
      <c r="X208" t="s">
        <v>318</v>
      </c>
      <c r="Y208" t="s">
        <v>319</v>
      </c>
      <c r="Z208" t="s">
        <v>320</v>
      </c>
      <c r="AA208" t="s">
        <v>321</v>
      </c>
      <c r="AB208" t="s">
        <v>322</v>
      </c>
      <c r="AC208" t="s">
        <v>323</v>
      </c>
      <c r="AD208" t="s">
        <v>324</v>
      </c>
      <c r="AE208" t="s">
        <v>325</v>
      </c>
      <c r="AF208" t="s">
        <v>326</v>
      </c>
      <c r="AG208" t="s">
        <v>231</v>
      </c>
      <c r="AH208" t="s">
        <v>327</v>
      </c>
      <c r="AI208" t="s">
        <v>328</v>
      </c>
      <c r="AJ208" t="s">
        <v>329</v>
      </c>
      <c r="AK208" t="s">
        <v>330</v>
      </c>
      <c r="AL208" t="s">
        <v>331</v>
      </c>
      <c r="AM208" t="s">
        <v>332</v>
      </c>
      <c r="AN208" t="s">
        <v>333</v>
      </c>
      <c r="AO208">
        <v>4.60462254834448</v>
      </c>
      <c r="AP208">
        <v>26.520461713208508</v>
      </c>
      <c r="AQ208">
        <v>8.4225833903956282</v>
      </c>
      <c r="AR208">
        <v>35.214671699406537</v>
      </c>
      <c r="AS208">
        <v>11.31981623640179</v>
      </c>
      <c r="AT208">
        <v>12.61716487507354</v>
      </c>
      <c r="AU208">
        <v>9.401140017087064</v>
      </c>
      <c r="AV208">
        <v>3.8712948093077761</v>
      </c>
      <c r="AW208">
        <v>17.469470686677099</v>
      </c>
      <c r="AX208">
        <v>11.53568568455408</v>
      </c>
      <c r="AY208">
        <v>26.284444544770871</v>
      </c>
      <c r="AZ208">
        <v>22.37947319980071</v>
      </c>
      <c r="BA208">
        <v>22.042216898075729</v>
      </c>
      <c r="BB208">
        <v>19.99437459078624</v>
      </c>
      <c r="BC208">
        <v>2.0702226771373988</v>
      </c>
      <c r="BD208">
        <v>20.23377181865753</v>
      </c>
      <c r="BE208">
        <v>18.038536791288521</v>
      </c>
      <c r="BF208">
        <v>41.608603062985843</v>
      </c>
      <c r="BG208">
        <v>399.69403399999987</v>
      </c>
      <c r="BH208">
        <v>1461.2064139999991</v>
      </c>
      <c r="BI208">
        <v>4477.735972000004</v>
      </c>
      <c r="BJ208">
        <v>5532.0499420000006</v>
      </c>
      <c r="BK208">
        <v>3564.1256810000041</v>
      </c>
      <c r="BL208">
        <v>2004.751692999997</v>
      </c>
      <c r="BM208">
        <v>3148.0705750000038</v>
      </c>
      <c r="BN208">
        <v>3580.654019999999</v>
      </c>
      <c r="BO208">
        <v>3222.3782410000022</v>
      </c>
      <c r="BP208">
        <v>2017.2477140000019</v>
      </c>
      <c r="BQ208">
        <v>80.060937999999993</v>
      </c>
      <c r="BR208">
        <v>93.481577999999999</v>
      </c>
      <c r="BS208">
        <v>172.05444499999999</v>
      </c>
      <c r="BT208">
        <v>278.76617999999991</v>
      </c>
      <c r="BU208">
        <v>837.34665900000005</v>
      </c>
      <c r="BV208">
        <v>43.174928000000008</v>
      </c>
      <c r="BW208">
        <v>1729.4609789999979</v>
      </c>
      <c r="BX208">
        <v>319.45771200000001</v>
      </c>
      <c r="BY208">
        <v>611.29103000000043</v>
      </c>
      <c r="BZ208">
        <v>157.30956900000001</v>
      </c>
      <c r="CA208">
        <v>138.42089999999999</v>
      </c>
      <c r="CB208">
        <v>552.98340900000005</v>
      </c>
      <c r="CC208">
        <v>116.962406</v>
      </c>
      <c r="CD208">
        <v>962.20019000000002</v>
      </c>
      <c r="CE208">
        <v>803.27032900000017</v>
      </c>
      <c r="CF208">
        <v>6903.6219819999988</v>
      </c>
      <c r="CG208">
        <v>485.18892799999992</v>
      </c>
      <c r="CH208">
        <v>297.01939399999998</v>
      </c>
      <c r="CI208">
        <v>632.8930359999996</v>
      </c>
      <c r="CJ208">
        <v>37.509255999999993</v>
      </c>
      <c r="CK208">
        <v>201.79821399999989</v>
      </c>
      <c r="CL208">
        <v>783.38214800000037</v>
      </c>
      <c r="CM208">
        <v>658.86763300000018</v>
      </c>
    </row>
    <row r="209">
      <c r="A209" t="s">
        <v>442</v>
      </c>
      <c r="B209">
        <v>2016</v>
      </c>
      <c r="C209" t="s">
        <v>448</v>
      </c>
      <c r="D209">
        <v>158</v>
      </c>
      <c r="E209" t="s">
        <v>61</v>
      </c>
      <c r="F209" t="s">
        <v>344</v>
      </c>
      <c r="G209" t="s">
        <v>185</v>
      </c>
      <c r="H209">
        <v>0.65646190465195742</v>
      </c>
      <c r="I209">
        <v>1.306921684210306</v>
      </c>
      <c r="J209">
        <v>2.4298769436171588</v>
      </c>
      <c r="K209">
        <v>0.94432715617738161</v>
      </c>
      <c r="L209">
        <v>0.17183106461718919</v>
      </c>
      <c r="M209">
        <v>2.9721807093808241</v>
      </c>
      <c r="N209">
        <v>2.135063395743102</v>
      </c>
      <c r="O209">
        <v>0.89995765188816901</v>
      </c>
      <c r="P209">
        <v>0.72803194936149918</v>
      </c>
      <c r="Q209">
        <v>0.040881091614076999</v>
      </c>
      <c r="R209">
        <v>0.30472321728700458</v>
      </c>
      <c r="S209">
        <v>0.60277665992272533</v>
      </c>
      <c r="T209">
        <v>0.62034851439086613</v>
      </c>
      <c r="U209">
        <v>0.29479821253897409</v>
      </c>
      <c r="V209">
        <v>1.387445334511727</v>
      </c>
      <c r="W209" t="s">
        <v>317</v>
      </c>
      <c r="X209" t="s">
        <v>318</v>
      </c>
      <c r="Y209" t="s">
        <v>319</v>
      </c>
      <c r="Z209" t="s">
        <v>320</v>
      </c>
      <c r="AA209" t="s">
        <v>321</v>
      </c>
      <c r="AB209" t="s">
        <v>322</v>
      </c>
      <c r="AC209" t="s">
        <v>323</v>
      </c>
      <c r="AD209" t="s">
        <v>324</v>
      </c>
      <c r="AE209" t="s">
        <v>325</v>
      </c>
      <c r="AF209" t="s">
        <v>326</v>
      </c>
      <c r="AG209" t="s">
        <v>231</v>
      </c>
      <c r="AH209" t="s">
        <v>327</v>
      </c>
      <c r="AI209" t="s">
        <v>328</v>
      </c>
      <c r="AJ209" t="s">
        <v>329</v>
      </c>
      <c r="AK209" t="s">
        <v>330</v>
      </c>
      <c r="AL209" t="s">
        <v>331</v>
      </c>
      <c r="AM209" t="s">
        <v>332</v>
      </c>
      <c r="AN209" t="s">
        <v>333</v>
      </c>
      <c r="AO209">
        <v>0.3013803272569513</v>
      </c>
      <c r="AP209">
        <v>0.43266779442280012</v>
      </c>
      <c r="AQ209">
        <v>0.57105769578412857</v>
      </c>
      <c r="AR209">
        <v>8.4166179500663798</v>
      </c>
      <c r="AS209">
        <v>3.023078939258824</v>
      </c>
      <c r="AT209">
        <v>0.45179292525345538</v>
      </c>
      <c r="AU209">
        <v>0</v>
      </c>
      <c r="AV209">
        <v>0.12174481862631539</v>
      </c>
      <c r="AW209">
        <v>2.3406659036394859</v>
      </c>
      <c r="AX209">
        <v>1.9327345920038279</v>
      </c>
      <c r="AY209">
        <v>0.3805140006456007</v>
      </c>
      <c r="AZ209">
        <v>1.91043360794913</v>
      </c>
      <c r="BA209">
        <v>1.2965215092590949</v>
      </c>
      <c r="BB209">
        <v>0.8949731551811545</v>
      </c>
      <c r="BC209">
        <v>4.0981387337721493</v>
      </c>
      <c r="BD209">
        <v>0.13854340590304659</v>
      </c>
      <c r="BE209">
        <v>0.76391080343392648</v>
      </c>
      <c r="BF209">
        <v>3.5572287317371658</v>
      </c>
      <c r="BG209">
        <v>103.160134</v>
      </c>
      <c r="BH209">
        <v>205.12638200000001</v>
      </c>
      <c r="BI209">
        <v>381.65396800000008</v>
      </c>
      <c r="BJ209">
        <v>148.32269500000001</v>
      </c>
      <c r="BK209">
        <v>26.989598999999998</v>
      </c>
      <c r="BL209">
        <v>300.92319999999989</v>
      </c>
      <c r="BM209">
        <v>216.17463200000009</v>
      </c>
      <c r="BN209">
        <v>91.24923400000003</v>
      </c>
      <c r="BO209">
        <v>73.591487000000001</v>
      </c>
      <c r="BP209">
        <v>4.1390960000000003</v>
      </c>
      <c r="BQ209">
        <v>17.004239999999999</v>
      </c>
      <c r="BR209">
        <v>33.640641000000009</v>
      </c>
      <c r="BS209">
        <v>34.631923999999998</v>
      </c>
      <c r="BT209">
        <v>16.459439</v>
      </c>
      <c r="BU209">
        <v>77.438885000000013</v>
      </c>
      <c r="BV209">
        <v>2.8258719999999999</v>
      </c>
      <c r="BW209">
        <v>28.215273</v>
      </c>
      <c r="BX209">
        <v>21.659481</v>
      </c>
      <c r="BY209">
        <v>146.103962</v>
      </c>
      <c r="BZ209">
        <v>42.011215999999997</v>
      </c>
      <c r="CA209">
        <v>4.9565479999999997</v>
      </c>
      <c r="CB209">
        <v>0</v>
      </c>
      <c r="CC209">
        <v>3.6782439999999998</v>
      </c>
      <c r="CD209">
        <v>128.92143200000001</v>
      </c>
      <c r="CE209">
        <v>134.583101</v>
      </c>
      <c r="CF209">
        <v>99.942184999999995</v>
      </c>
      <c r="CG209">
        <v>41.418367000000003</v>
      </c>
      <c r="CH209">
        <v>17.470658</v>
      </c>
      <c r="CI209">
        <v>28.329082</v>
      </c>
      <c r="CJ209">
        <v>74.251981000000015</v>
      </c>
      <c r="CK209">
        <v>1.38174</v>
      </c>
      <c r="CL209">
        <v>33.175311999999998</v>
      </c>
      <c r="CM209">
        <v>56.328324000000002</v>
      </c>
    </row>
    <row r="210">
      <c r="A210" t="s">
        <v>442</v>
      </c>
      <c r="B210">
        <v>2016</v>
      </c>
      <c r="C210" t="s">
        <v>448</v>
      </c>
      <c r="D210">
        <v>159</v>
      </c>
      <c r="E210" t="s">
        <v>61</v>
      </c>
      <c r="F210" t="s">
        <v>345</v>
      </c>
      <c r="G210" t="s">
        <v>185</v>
      </c>
      <c r="H210">
        <v>0.10449133523041861</v>
      </c>
      <c r="I210">
        <v>0.34785771821086731</v>
      </c>
      <c r="J210">
        <v>0.86123760375774006</v>
      </c>
      <c r="K210">
        <v>1.223490168149109</v>
      </c>
      <c r="L210">
        <v>1.6369685015670901</v>
      </c>
      <c r="M210">
        <v>0.50773763793192073</v>
      </c>
      <c r="N210">
        <v>1.2777264025555459</v>
      </c>
      <c r="O210">
        <v>1.233984635138718</v>
      </c>
      <c r="P210">
        <v>1.1676658202027681</v>
      </c>
      <c r="Q210">
        <v>2.036021568318644</v>
      </c>
      <c r="R210">
        <v>0.075362199281733405</v>
      </c>
      <c r="S210">
        <v>0</v>
      </c>
      <c r="T210">
        <v>0.1488429861041318</v>
      </c>
      <c r="U210">
        <v>0.026538188252457899</v>
      </c>
      <c r="V210">
        <v>0.2063546484602938</v>
      </c>
      <c r="W210" t="s">
        <v>317</v>
      </c>
      <c r="X210" t="s">
        <v>318</v>
      </c>
      <c r="Y210" t="s">
        <v>319</v>
      </c>
      <c r="Z210" t="s">
        <v>320</v>
      </c>
      <c r="AA210" t="s">
        <v>321</v>
      </c>
      <c r="AB210" t="s">
        <v>322</v>
      </c>
      <c r="AC210" t="s">
        <v>323</v>
      </c>
      <c r="AD210" t="s">
        <v>324</v>
      </c>
      <c r="AE210" t="s">
        <v>325</v>
      </c>
      <c r="AF210" t="s">
        <v>326</v>
      </c>
      <c r="AG210" t="s">
        <v>231</v>
      </c>
      <c r="AH210" t="s">
        <v>327</v>
      </c>
      <c r="AI210" t="s">
        <v>328</v>
      </c>
      <c r="AJ210" t="s">
        <v>329</v>
      </c>
      <c r="AK210" t="s">
        <v>330</v>
      </c>
      <c r="AL210" t="s">
        <v>331</v>
      </c>
      <c r="AM210" t="s">
        <v>332</v>
      </c>
      <c r="AN210" t="s">
        <v>333</v>
      </c>
      <c r="AO210">
        <v>0</v>
      </c>
      <c r="AP210">
        <v>0.0227349659885</v>
      </c>
      <c r="AQ210">
        <v>0</v>
      </c>
      <c r="AR210">
        <v>0.0942633919414093</v>
      </c>
      <c r="AS210">
        <v>0.27409846902624257</v>
      </c>
      <c r="AT210">
        <v>0.1686943717345519</v>
      </c>
      <c r="AU210">
        <v>0.014133244511871</v>
      </c>
      <c r="AV210">
        <v>0.42394731230869198</v>
      </c>
      <c r="AW210">
        <v>0</v>
      </c>
      <c r="AX210">
        <v>0</v>
      </c>
      <c r="AY210">
        <v>2.046241859332711</v>
      </c>
      <c r="AZ210">
        <v>1.1039255470075711</v>
      </c>
      <c r="BA210">
        <v>0.014150253457996699</v>
      </c>
      <c r="BB210">
        <v>0.090501935693952096</v>
      </c>
      <c r="BC210">
        <v>2.3268416643735841</v>
      </c>
      <c r="BD210">
        <v>0.1108347247224372</v>
      </c>
      <c r="BE210">
        <v>0.14159233928778081</v>
      </c>
      <c r="BF210">
        <v>1.2196311798330559</v>
      </c>
      <c r="BG210">
        <v>16.420359000000001</v>
      </c>
      <c r="BH210">
        <v>54.597605999999992</v>
      </c>
      <c r="BI210">
        <v>135.27217899999999</v>
      </c>
      <c r="BJ210">
        <v>192.17000999999999</v>
      </c>
      <c r="BK210">
        <v>257.11953499999998</v>
      </c>
      <c r="BL210">
        <v>51.406710999999987</v>
      </c>
      <c r="BM210">
        <v>129.36947699999999</v>
      </c>
      <c r="BN210">
        <v>125.11716800000001</v>
      </c>
      <c r="BO210">
        <v>118.030897</v>
      </c>
      <c r="BP210">
        <v>206.14148</v>
      </c>
      <c r="BQ210">
        <v>4.2053799999999999</v>
      </c>
      <c r="BR210">
        <v>0</v>
      </c>
      <c r="BS210">
        <v>8.3093920000000008</v>
      </c>
      <c r="BT210">
        <v>1.4817039999999999</v>
      </c>
      <c r="BU210">
        <v>11.517480000000001</v>
      </c>
      <c r="BV210">
        <v>0</v>
      </c>
      <c r="BW210">
        <v>1.4825999999999999</v>
      </c>
      <c r="BX210">
        <v>0</v>
      </c>
      <c r="BY210">
        <v>1.636317</v>
      </c>
      <c r="BZ210">
        <v>3.8090999999999999</v>
      </c>
      <c r="CA210">
        <v>1.850719</v>
      </c>
      <c r="CB210">
        <v>0.83133000000000001</v>
      </c>
      <c r="CC210">
        <v>12.808608</v>
      </c>
      <c r="CD210">
        <v>0</v>
      </c>
      <c r="CE210">
        <v>0</v>
      </c>
      <c r="CF210">
        <v>537.44640699999991</v>
      </c>
      <c r="CG210">
        <v>23.933202000000001</v>
      </c>
      <c r="CH210">
        <v>0.19067500000000001</v>
      </c>
      <c r="CI210">
        <v>2.8647079999999998</v>
      </c>
      <c r="CJ210">
        <v>42.15879799999999</v>
      </c>
      <c r="CK210">
        <v>1.1053919999999999</v>
      </c>
      <c r="CL210">
        <v>6.149108</v>
      </c>
      <c r="CM210">
        <v>19.312725</v>
      </c>
    </row>
    <row r="211">
      <c r="A211" t="s">
        <v>442</v>
      </c>
      <c r="B211">
        <v>2016</v>
      </c>
      <c r="C211" t="s">
        <v>448</v>
      </c>
      <c r="D211">
        <v>160</v>
      </c>
      <c r="E211" t="s">
        <v>61</v>
      </c>
      <c r="F211" t="s">
        <v>346</v>
      </c>
      <c r="G211" t="s">
        <v>185</v>
      </c>
      <c r="H211">
        <v>0.85958110394163001</v>
      </c>
      <c r="I211">
        <v>3.257298428181878</v>
      </c>
      <c r="J211">
        <v>3.6135063006109669</v>
      </c>
      <c r="K211">
        <v>1.5520559049416851</v>
      </c>
      <c r="L211">
        <v>0.6348229445526129</v>
      </c>
      <c r="M211">
        <v>4.8241292947937442</v>
      </c>
      <c r="N211">
        <v>2.8451793912439851</v>
      </c>
      <c r="O211">
        <v>1.8542939631000841</v>
      </c>
      <c r="P211">
        <v>0.89500583414208679</v>
      </c>
      <c r="Q211">
        <v>0.22788263110635179</v>
      </c>
      <c r="R211">
        <v>0.31910378535296158</v>
      </c>
      <c r="S211">
        <v>0.63933397355261046</v>
      </c>
      <c r="T211">
        <v>1.1072104606459821</v>
      </c>
      <c r="U211">
        <v>2.3513994072325439</v>
      </c>
      <c r="V211">
        <v>4.1698796653342036</v>
      </c>
      <c r="W211" t="s">
        <v>317</v>
      </c>
      <c r="X211" t="s">
        <v>318</v>
      </c>
      <c r="Y211" t="s">
        <v>319</v>
      </c>
      <c r="Z211" t="s">
        <v>320</v>
      </c>
      <c r="AA211" t="s">
        <v>321</v>
      </c>
      <c r="AB211" t="s">
        <v>322</v>
      </c>
      <c r="AC211" t="s">
        <v>323</v>
      </c>
      <c r="AD211" t="s">
        <v>324</v>
      </c>
      <c r="AE211" t="s">
        <v>325</v>
      </c>
      <c r="AF211" t="s">
        <v>326</v>
      </c>
      <c r="AG211" t="s">
        <v>231</v>
      </c>
      <c r="AH211" t="s">
        <v>327</v>
      </c>
      <c r="AI211" t="s">
        <v>328</v>
      </c>
      <c r="AJ211" t="s">
        <v>329</v>
      </c>
      <c r="AK211" t="s">
        <v>330</v>
      </c>
      <c r="AL211" t="s">
        <v>331</v>
      </c>
      <c r="AM211" t="s">
        <v>332</v>
      </c>
      <c r="AN211" t="s">
        <v>333</v>
      </c>
      <c r="AO211">
        <v>6.8803203929334336</v>
      </c>
      <c r="AP211">
        <v>2.6507967771380789</v>
      </c>
      <c r="AQ211">
        <v>1.4725236608246239</v>
      </c>
      <c r="AR211">
        <v>1.214836092639402</v>
      </c>
      <c r="AS211">
        <v>0.44179260462066888</v>
      </c>
      <c r="AT211">
        <v>0.68726486230125217</v>
      </c>
      <c r="AU211">
        <v>3.1158319532443852</v>
      </c>
      <c r="AV211">
        <v>3.1977125042494521</v>
      </c>
      <c r="AW211">
        <v>1.1897293982448069</v>
      </c>
      <c r="AX211">
        <v>2.6086979951236948</v>
      </c>
      <c r="AY211">
        <v>0.61396155021277377</v>
      </c>
      <c r="AZ211">
        <v>7.3840806697608254</v>
      </c>
      <c r="BA211">
        <v>0.73731351113435728</v>
      </c>
      <c r="BB211">
        <v>2.982718875341889</v>
      </c>
      <c r="BC211">
        <v>1.345473732270136</v>
      </c>
      <c r="BD211">
        <v>0.36723959111998061</v>
      </c>
      <c r="BE211">
        <v>2.81860683355728</v>
      </c>
      <c r="BF211">
        <v>7.9678497131896346</v>
      </c>
      <c r="BG211">
        <v>135.07943299999999</v>
      </c>
      <c r="BH211">
        <v>511.24550900000003</v>
      </c>
      <c r="BI211">
        <v>567.56331699999987</v>
      </c>
      <c r="BJ211">
        <v>243.77686600000001</v>
      </c>
      <c r="BK211">
        <v>99.711985999999982</v>
      </c>
      <c r="BL211">
        <v>488.42670299999992</v>
      </c>
      <c r="BM211">
        <v>288.07369799999998</v>
      </c>
      <c r="BN211">
        <v>188.01207299999999</v>
      </c>
      <c r="BO211">
        <v>90.469670000000008</v>
      </c>
      <c r="BP211">
        <v>23.072478</v>
      </c>
      <c r="BQ211">
        <v>17.806708</v>
      </c>
      <c r="BR211">
        <v>35.680885000000004</v>
      </c>
      <c r="BS211">
        <v>61.811751999999977</v>
      </c>
      <c r="BT211">
        <v>131.285447</v>
      </c>
      <c r="BU211">
        <v>232.737697</v>
      </c>
      <c r="BV211">
        <v>64.512852999999978</v>
      </c>
      <c r="BW211">
        <v>172.864622</v>
      </c>
      <c r="BX211">
        <v>55.850920999999992</v>
      </c>
      <c r="BY211">
        <v>21.088324</v>
      </c>
      <c r="BZ211">
        <v>6.1395169999999997</v>
      </c>
      <c r="CA211">
        <v>7.539873</v>
      </c>
      <c r="CB211">
        <v>183.276004</v>
      </c>
      <c r="CC211">
        <v>96.611642000000018</v>
      </c>
      <c r="CD211">
        <v>65.529051999999993</v>
      </c>
      <c r="CE211">
        <v>181.65280799999999</v>
      </c>
      <c r="CF211">
        <v>161.257296</v>
      </c>
      <c r="CG211">
        <v>160.087512</v>
      </c>
      <c r="CH211">
        <v>9.9353169999999995</v>
      </c>
      <c r="CI211">
        <v>94.413656000000003</v>
      </c>
      <c r="CJ211">
        <v>24.377918000000001</v>
      </c>
      <c r="CK211">
        <v>3.662604</v>
      </c>
      <c r="CL211">
        <v>122.407172</v>
      </c>
      <c r="CM211">
        <v>126.17001999999999</v>
      </c>
    </row>
    <row r="212">
      <c r="A212" t="s">
        <v>442</v>
      </c>
      <c r="B212">
        <v>2016</v>
      </c>
      <c r="C212" t="s">
        <v>448</v>
      </c>
      <c r="D212">
        <v>161</v>
      </c>
      <c r="E212" t="s">
        <v>61</v>
      </c>
      <c r="F212" t="s">
        <v>347</v>
      </c>
      <c r="G212" t="s">
        <v>185</v>
      </c>
      <c r="H212">
        <v>0.38648023816525512</v>
      </c>
      <c r="I212">
        <v>0.34049958048466172</v>
      </c>
      <c r="J212">
        <v>0.43762496548049851</v>
      </c>
      <c r="K212">
        <v>0.20757394913160801</v>
      </c>
      <c r="L212">
        <v>0</v>
      </c>
      <c r="M212">
        <v>0.54061898807081832</v>
      </c>
      <c r="N212">
        <v>0.45754620287251019</v>
      </c>
      <c r="O212">
        <v>0.32155170993761079</v>
      </c>
      <c r="P212">
        <v>0</v>
      </c>
      <c r="Q212">
        <v>0</v>
      </c>
      <c r="R212">
        <v>0.26753028795907841</v>
      </c>
      <c r="S212">
        <v>0.1217629193322463</v>
      </c>
      <c r="T212">
        <v>0.4454270455451097</v>
      </c>
      <c r="U212">
        <v>0.1852953021600362</v>
      </c>
      <c r="V212">
        <v>0.44637742195471902</v>
      </c>
      <c r="W212" t="s">
        <v>317</v>
      </c>
      <c r="X212" t="s">
        <v>318</v>
      </c>
      <c r="Y212" t="s">
        <v>319</v>
      </c>
      <c r="Z212" t="s">
        <v>320</v>
      </c>
      <c r="AA212" t="s">
        <v>321</v>
      </c>
      <c r="AB212" t="s">
        <v>322</v>
      </c>
      <c r="AC212" t="s">
        <v>323</v>
      </c>
      <c r="AD212" t="s">
        <v>324</v>
      </c>
      <c r="AE212" t="s">
        <v>325</v>
      </c>
      <c r="AF212" t="s">
        <v>326</v>
      </c>
      <c r="AG212" t="s">
        <v>231</v>
      </c>
      <c r="AH212" t="s">
        <v>327</v>
      </c>
      <c r="AI212" t="s">
        <v>328</v>
      </c>
      <c r="AJ212" t="s">
        <v>329</v>
      </c>
      <c r="AK212" t="s">
        <v>330</v>
      </c>
      <c r="AL212" t="s">
        <v>331</v>
      </c>
      <c r="AM212" t="s">
        <v>332</v>
      </c>
      <c r="AN212" t="s">
        <v>333</v>
      </c>
      <c r="AO212">
        <v>0.22127917167361719</v>
      </c>
      <c r="AP212">
        <v>0.13552392045200681</v>
      </c>
      <c r="AQ212">
        <v>0</v>
      </c>
      <c r="AR212">
        <v>1.9048891450149421</v>
      </c>
      <c r="AS212">
        <v>0</v>
      </c>
      <c r="AT212">
        <v>1.063971195941843</v>
      </c>
      <c r="AU212">
        <v>0.41182509488351682</v>
      </c>
      <c r="AV212">
        <v>0</v>
      </c>
      <c r="AW212">
        <v>0.18593321166207111</v>
      </c>
      <c r="AX212">
        <v>0.70113434312906897</v>
      </c>
      <c r="AY212">
        <v>0.1032007022309495</v>
      </c>
      <c r="AZ212">
        <v>0.058533159702358097</v>
      </c>
      <c r="BA212">
        <v>0.22425289027229281</v>
      </c>
      <c r="BB212">
        <v>0.276770429016023</v>
      </c>
      <c r="BC212">
        <v>0.74846204709778219</v>
      </c>
      <c r="BD212">
        <v>0.061998610304578601</v>
      </c>
      <c r="BE212">
        <v>0.23779091201845601</v>
      </c>
      <c r="BF212">
        <v>0.75231917326801867</v>
      </c>
      <c r="BG212">
        <v>60.733688999999998</v>
      </c>
      <c r="BH212">
        <v>53.442718000000013</v>
      </c>
      <c r="BI212">
        <v>68.736528000000007</v>
      </c>
      <c r="BJ212">
        <v>32.603031000000001</v>
      </c>
      <c r="BK212">
        <v>0</v>
      </c>
      <c r="BL212">
        <v>54.735836000000013</v>
      </c>
      <c r="BM212">
        <v>46.326438000000003</v>
      </c>
      <c r="BN212">
        <v>32.603031000000001</v>
      </c>
      <c r="BO212">
        <v>0</v>
      </c>
      <c r="BP212">
        <v>0</v>
      </c>
      <c r="BQ212">
        <v>14.928791</v>
      </c>
      <c r="BR212">
        <v>6.7955230000000002</v>
      </c>
      <c r="BS212">
        <v>24.86666</v>
      </c>
      <c r="BT212">
        <v>10.345573999999999</v>
      </c>
      <c r="BU212">
        <v>24.914113</v>
      </c>
      <c r="BV212">
        <v>2.0748090000000001</v>
      </c>
      <c r="BW212">
        <v>8.8378300000000003</v>
      </c>
      <c r="BX212">
        <v>0</v>
      </c>
      <c r="BY212">
        <v>33.066946000000002</v>
      </c>
      <c r="BZ212">
        <v>0</v>
      </c>
      <c r="CA212">
        <v>11.672658</v>
      </c>
      <c r="CB212">
        <v>24.223918000000001</v>
      </c>
      <c r="CC212">
        <v>0</v>
      </c>
      <c r="CD212">
        <v>10.241007</v>
      </c>
      <c r="CE212">
        <v>48.822448000000009</v>
      </c>
      <c r="CF212">
        <v>27.105713999999999</v>
      </c>
      <c r="CG212">
        <v>1.269004</v>
      </c>
      <c r="CH212">
        <v>3.0218129999999999</v>
      </c>
      <c r="CI212">
        <v>8.7607680000000006</v>
      </c>
      <c r="CJ212">
        <v>13.560983</v>
      </c>
      <c r="CK212">
        <v>0.61833300000000002</v>
      </c>
      <c r="CL212">
        <v>10.326843999999999</v>
      </c>
      <c r="CM212">
        <v>11.912891</v>
      </c>
    </row>
    <row r="213">
      <c r="A213" t="s">
        <v>442</v>
      </c>
      <c r="B213">
        <v>2016</v>
      </c>
      <c r="C213" t="s">
        <v>448</v>
      </c>
      <c r="D213">
        <v>162</v>
      </c>
      <c r="E213" t="s">
        <v>61</v>
      </c>
      <c r="F213" t="s">
        <v>348</v>
      </c>
      <c r="G213" t="s">
        <v>185</v>
      </c>
      <c r="H213">
        <v>1.0217226947561451</v>
      </c>
      <c r="I213">
        <v>1.3456829521679341</v>
      </c>
      <c r="J213">
        <v>2.6752887354344801</v>
      </c>
      <c r="K213">
        <v>2.711948857545214</v>
      </c>
      <c r="L213">
        <v>1.545616345230947</v>
      </c>
      <c r="M213">
        <v>2.493762455164179</v>
      </c>
      <c r="N213">
        <v>2.813049760840499</v>
      </c>
      <c r="O213">
        <v>3.6916787585515132</v>
      </c>
      <c r="P213">
        <v>1.1096903914770739</v>
      </c>
      <c r="Q213">
        <v>1.538460186705241</v>
      </c>
      <c r="R213">
        <v>0.58704445105758285</v>
      </c>
      <c r="S213">
        <v>0.71195479565656361</v>
      </c>
      <c r="T213">
        <v>0.90796196927317385</v>
      </c>
      <c r="U213">
        <v>0.61819680248492792</v>
      </c>
      <c r="V213">
        <v>2.2118322876938041</v>
      </c>
      <c r="W213" t="s">
        <v>317</v>
      </c>
      <c r="X213" t="s">
        <v>318</v>
      </c>
      <c r="Y213" t="s">
        <v>319</v>
      </c>
      <c r="Z213" t="s">
        <v>320</v>
      </c>
      <c r="AA213" t="s">
        <v>321</v>
      </c>
      <c r="AB213" t="s">
        <v>322</v>
      </c>
      <c r="AC213" t="s">
        <v>323</v>
      </c>
      <c r="AD213" t="s">
        <v>324</v>
      </c>
      <c r="AE213" t="s">
        <v>325</v>
      </c>
      <c r="AF213" t="s">
        <v>326</v>
      </c>
      <c r="AG213" t="s">
        <v>231</v>
      </c>
      <c r="AH213" t="s">
        <v>327</v>
      </c>
      <c r="AI213" t="s">
        <v>328</v>
      </c>
      <c r="AJ213" t="s">
        <v>329</v>
      </c>
      <c r="AK213" t="s">
        <v>330</v>
      </c>
      <c r="AL213" t="s">
        <v>331</v>
      </c>
      <c r="AM213" t="s">
        <v>332</v>
      </c>
      <c r="AN213" t="s">
        <v>333</v>
      </c>
      <c r="AO213">
        <v>0.33343719231898072</v>
      </c>
      <c r="AP213">
        <v>0.22675909667837069</v>
      </c>
      <c r="AQ213">
        <v>0.82319124647046293</v>
      </c>
      <c r="AR213">
        <v>3.672686995869376</v>
      </c>
      <c r="AS213">
        <v>8.4677352076212085</v>
      </c>
      <c r="AT213">
        <v>2.0563501543217679</v>
      </c>
      <c r="AU213">
        <v>0</v>
      </c>
      <c r="AV213">
        <v>0</v>
      </c>
      <c r="AW213">
        <v>0.055778037173040501</v>
      </c>
      <c r="AX213">
        <v>0.1020078925541673</v>
      </c>
      <c r="AY213">
        <v>3.366306896752735</v>
      </c>
      <c r="AZ213">
        <v>0.018021468196971199</v>
      </c>
      <c r="BA213">
        <v>0.2648622438595869</v>
      </c>
      <c r="BB213">
        <v>0.25705327560930991</v>
      </c>
      <c r="BC213">
        <v>16.42026837631915</v>
      </c>
      <c r="BD213">
        <v>0.36387191169109712</v>
      </c>
      <c r="BE213">
        <v>0</v>
      </c>
      <c r="BF213">
        <v>0</v>
      </c>
      <c r="BG213">
        <v>160.559279</v>
      </c>
      <c r="BH213">
        <v>211.21011200000001</v>
      </c>
      <c r="BI213">
        <v>420.20011100000022</v>
      </c>
      <c r="BJ213">
        <v>425.95784800000001</v>
      </c>
      <c r="BK213">
        <v>242.770802</v>
      </c>
      <c r="BL213">
        <v>252.48497699999999</v>
      </c>
      <c r="BM213">
        <v>284.820581</v>
      </c>
      <c r="BN213">
        <v>374.30967800000002</v>
      </c>
      <c r="BO213">
        <v>112.17058</v>
      </c>
      <c r="BP213">
        <v>155.76478399999999</v>
      </c>
      <c r="BQ213">
        <v>32.758398999999997</v>
      </c>
      <c r="BR213">
        <v>39.733814000000002</v>
      </c>
      <c r="BS213">
        <v>50.688394000000002</v>
      </c>
      <c r="BT213">
        <v>34.515720000000002</v>
      </c>
      <c r="BU213">
        <v>123.45122499999999</v>
      </c>
      <c r="BV213">
        <v>3.1264509999999999</v>
      </c>
      <c r="BW213">
        <v>14.787488</v>
      </c>
      <c r="BX213">
        <v>31.222581000000002</v>
      </c>
      <c r="BY213">
        <v>63.754125999999992</v>
      </c>
      <c r="BZ213">
        <v>117.674682</v>
      </c>
      <c r="CA213">
        <v>22.559888999999998</v>
      </c>
      <c r="CB213">
        <v>0</v>
      </c>
      <c r="CC213">
        <v>0</v>
      </c>
      <c r="CD213">
        <v>3.0721959999999999</v>
      </c>
      <c r="CE213">
        <v>7.1031680000000001</v>
      </c>
      <c r="CF213">
        <v>884.16212299999995</v>
      </c>
      <c r="CG213">
        <v>0.39070700000000003</v>
      </c>
      <c r="CH213">
        <v>3.5690249999999999</v>
      </c>
      <c r="CI213">
        <v>8.1366499999999995</v>
      </c>
      <c r="CJ213">
        <v>297.51004900000021</v>
      </c>
      <c r="CK213">
        <v>3.6290170000000002</v>
      </c>
      <c r="CL213">
        <v>0</v>
      </c>
      <c r="CM213">
        <v>0</v>
      </c>
    </row>
    <row r="214">
      <c r="A214" t="s">
        <v>442</v>
      </c>
      <c r="B214">
        <v>2016</v>
      </c>
      <c r="C214" t="s">
        <v>448</v>
      </c>
      <c r="D214">
        <v>163</v>
      </c>
      <c r="E214" t="s">
        <v>61</v>
      </c>
      <c r="F214" t="s">
        <v>349</v>
      </c>
      <c r="G214" t="s">
        <v>185</v>
      </c>
      <c r="H214">
        <v>0.71250344248388686</v>
      </c>
      <c r="I214">
        <v>1.707710339275593</v>
      </c>
      <c r="J214">
        <v>4.3486288721169437</v>
      </c>
      <c r="K214">
        <v>6.2394272523938046</v>
      </c>
      <c r="L214">
        <v>4.9094568817291862</v>
      </c>
      <c r="M214">
        <v>2.7454626927285628</v>
      </c>
      <c r="N214">
        <v>4.9094674013569106</v>
      </c>
      <c r="O214">
        <v>6.7549441627234224</v>
      </c>
      <c r="P214">
        <v>5.4502905607665548</v>
      </c>
      <c r="Q214">
        <v>4.7506930645094254</v>
      </c>
      <c r="R214">
        <v>0.0827443931521364</v>
      </c>
      <c r="S214">
        <v>0.64215810040858812</v>
      </c>
      <c r="T214">
        <v>1.237889601671649</v>
      </c>
      <c r="U214">
        <v>1.5113814725666499</v>
      </c>
      <c r="V214">
        <v>2.2993979755046499</v>
      </c>
      <c r="W214" t="s">
        <v>317</v>
      </c>
      <c r="X214" t="s">
        <v>318</v>
      </c>
      <c r="Y214" t="s">
        <v>319</v>
      </c>
      <c r="Z214" t="s">
        <v>320</v>
      </c>
      <c r="AA214" t="s">
        <v>321</v>
      </c>
      <c r="AB214" t="s">
        <v>322</v>
      </c>
      <c r="AC214" t="s">
        <v>323</v>
      </c>
      <c r="AD214" t="s">
        <v>324</v>
      </c>
      <c r="AE214" t="s">
        <v>325</v>
      </c>
      <c r="AF214" t="s">
        <v>326</v>
      </c>
      <c r="AG214" t="s">
        <v>231</v>
      </c>
      <c r="AH214" t="s">
        <v>327</v>
      </c>
      <c r="AI214" t="s">
        <v>328</v>
      </c>
      <c r="AJ214" t="s">
        <v>329</v>
      </c>
      <c r="AK214" t="s">
        <v>330</v>
      </c>
      <c r="AL214" t="s">
        <v>331</v>
      </c>
      <c r="AM214" t="s">
        <v>332</v>
      </c>
      <c r="AN214" t="s">
        <v>333</v>
      </c>
      <c r="AO214">
        <v>1.7767022522871221</v>
      </c>
      <c r="AP214">
        <v>0.45389483994692731</v>
      </c>
      <c r="AQ214">
        <v>4.0608141494517014</v>
      </c>
      <c r="AR214">
        <v>7.9480347328215686</v>
      </c>
      <c r="AS214">
        <v>6.7901066446256246</v>
      </c>
      <c r="AT214">
        <v>3.54432023298182</v>
      </c>
      <c r="AU214">
        <v>2.6977839669842218</v>
      </c>
      <c r="AV214">
        <v>1.2885279136229091</v>
      </c>
      <c r="AW214">
        <v>2.8501901310854292</v>
      </c>
      <c r="AX214">
        <v>0.9894103597660957</v>
      </c>
      <c r="AY214">
        <v>6.4081652643094733</v>
      </c>
      <c r="AZ214">
        <v>1.9560406203146881</v>
      </c>
      <c r="BA214">
        <v>3.538914827804402</v>
      </c>
      <c r="BB214">
        <v>1.2961087936896449</v>
      </c>
      <c r="BC214">
        <v>0.8638876122507797</v>
      </c>
      <c r="BD214">
        <v>0.8801628265533944</v>
      </c>
      <c r="BE214">
        <v>1.2971806715394449</v>
      </c>
      <c r="BF214">
        <v>1.526969793770327</v>
      </c>
      <c r="BG214">
        <v>111.966818</v>
      </c>
      <c r="BH214">
        <v>268.031702</v>
      </c>
      <c r="BI214">
        <v>683.0269609999998</v>
      </c>
      <c r="BJ214">
        <v>980.00852699999984</v>
      </c>
      <c r="BK214">
        <v>771.13106900000014</v>
      </c>
      <c r="BL214">
        <v>277.96877099999989</v>
      </c>
      <c r="BM214">
        <v>497.08233999999987</v>
      </c>
      <c r="BN214">
        <v>684.90276100000005</v>
      </c>
      <c r="BO214">
        <v>550.93047399999989</v>
      </c>
      <c r="BP214">
        <v>480.99436399999979</v>
      </c>
      <c r="BQ214">
        <v>4.6173229999999998</v>
      </c>
      <c r="BR214">
        <v>35.838498000000001</v>
      </c>
      <c r="BS214">
        <v>69.107118999999997</v>
      </c>
      <c r="BT214">
        <v>84.384810000000002</v>
      </c>
      <c r="BU214">
        <v>128.338617</v>
      </c>
      <c r="BV214">
        <v>16.659127000000002</v>
      </c>
      <c r="BW214">
        <v>29.599537999999999</v>
      </c>
      <c r="BX214">
        <v>154.02143699999991</v>
      </c>
      <c r="BY214">
        <v>137.969832</v>
      </c>
      <c r="BZ214">
        <v>94.360962000000043</v>
      </c>
      <c r="CA214">
        <v>38.884170999999988</v>
      </c>
      <c r="CB214">
        <v>158.68604999999999</v>
      </c>
      <c r="CC214">
        <v>38.929952999999998</v>
      </c>
      <c r="CD214">
        <v>156.98549399999999</v>
      </c>
      <c r="CE214">
        <v>68.896119999999996</v>
      </c>
      <c r="CF214">
        <v>1683.1076839999989</v>
      </c>
      <c r="CG214">
        <v>42.407131</v>
      </c>
      <c r="CH214">
        <v>47.686960999999982</v>
      </c>
      <c r="CI214">
        <v>41.026450999999987</v>
      </c>
      <c r="CJ214">
        <v>15.652317</v>
      </c>
      <c r="CK214">
        <v>8.7781599999999997</v>
      </c>
      <c r="CL214">
        <v>56.334290999999993</v>
      </c>
      <c r="CM214">
        <v>24.179397999999999</v>
      </c>
    </row>
    <row r="215">
      <c r="A215" t="s">
        <v>442</v>
      </c>
      <c r="B215">
        <v>2016</v>
      </c>
      <c r="C215" t="s">
        <v>448</v>
      </c>
      <c r="D215">
        <v>164</v>
      </c>
      <c r="E215" t="s">
        <v>61</v>
      </c>
      <c r="F215" t="s">
        <v>350</v>
      </c>
      <c r="G215" t="s">
        <v>185</v>
      </c>
      <c r="H215">
        <v>0.47811395389000821</v>
      </c>
      <c r="I215">
        <v>0.42162526485416219</v>
      </c>
      <c r="J215">
        <v>0.83617746390201619</v>
      </c>
      <c r="K215">
        <v>0.34544774828742719</v>
      </c>
      <c r="L215">
        <v>0.082966039140161305</v>
      </c>
      <c r="M215">
        <v>0.96433548596268959</v>
      </c>
      <c r="N215">
        <v>0.70921313893786975</v>
      </c>
      <c r="O215">
        <v>0.25316817177909701</v>
      </c>
      <c r="P215">
        <v>0.34763759011998802</v>
      </c>
      <c r="Q215">
        <v>0.019982735609233099</v>
      </c>
      <c r="R215">
        <v>0.72057230172194275</v>
      </c>
      <c r="S215">
        <v>0.1598311774726118</v>
      </c>
      <c r="T215">
        <v>0.59312851407786471</v>
      </c>
      <c r="U215">
        <v>0</v>
      </c>
      <c r="V215">
        <v>0.45539033856877048</v>
      </c>
      <c r="W215" t="s">
        <v>317</v>
      </c>
      <c r="X215" t="s">
        <v>318</v>
      </c>
      <c r="Y215" t="s">
        <v>319</v>
      </c>
      <c r="Z215" t="s">
        <v>320</v>
      </c>
      <c r="AA215" t="s">
        <v>321</v>
      </c>
      <c r="AB215" t="s">
        <v>322</v>
      </c>
      <c r="AC215" t="s">
        <v>323</v>
      </c>
      <c r="AD215" t="s">
        <v>324</v>
      </c>
      <c r="AE215" t="s">
        <v>325</v>
      </c>
      <c r="AF215" t="s">
        <v>326</v>
      </c>
      <c r="AG215" t="s">
        <v>231</v>
      </c>
      <c r="AH215" t="s">
        <v>327</v>
      </c>
      <c r="AI215" t="s">
        <v>328</v>
      </c>
      <c r="AJ215" t="s">
        <v>329</v>
      </c>
      <c r="AK215" t="s">
        <v>330</v>
      </c>
      <c r="AL215" t="s">
        <v>331</v>
      </c>
      <c r="AM215" t="s">
        <v>332</v>
      </c>
      <c r="AN215" t="s">
        <v>333</v>
      </c>
      <c r="AO215">
        <v>0</v>
      </c>
      <c r="AP215">
        <v>0</v>
      </c>
      <c r="AQ215">
        <v>1.6117977141647859</v>
      </c>
      <c r="AR215">
        <v>1.2050697393659251</v>
      </c>
      <c r="AS215">
        <v>0.84395041662819648</v>
      </c>
      <c r="AT215">
        <v>0.18441577468857159</v>
      </c>
      <c r="AU215">
        <v>0.2345396736563036</v>
      </c>
      <c r="AV215">
        <v>0</v>
      </c>
      <c r="AW215">
        <v>0.96915981776176596</v>
      </c>
      <c r="AX215">
        <v>0.26614546606480849</v>
      </c>
      <c r="AY215">
        <v>0.1118764145239229</v>
      </c>
      <c r="AZ215">
        <v>0.2430534516824216</v>
      </c>
      <c r="BA215">
        <v>0.46263391901356721</v>
      </c>
      <c r="BB215">
        <v>0.85541033199733307</v>
      </c>
      <c r="BC215">
        <v>2.3570783878668728</v>
      </c>
      <c r="BD215">
        <v>0.15172024002057999</v>
      </c>
      <c r="BE215">
        <v>0.96161122456486159</v>
      </c>
      <c r="BF215">
        <v>0.28275347242034099</v>
      </c>
      <c r="BG215">
        <v>75.133528999999996</v>
      </c>
      <c r="BH215">
        <v>66.175705999999991</v>
      </c>
      <c r="BI215">
        <v>131.33605299999999</v>
      </c>
      <c r="BJ215">
        <v>54.258463999999996</v>
      </c>
      <c r="BK215">
        <v>13.031521</v>
      </c>
      <c r="BL215">
        <v>97.635691999999977</v>
      </c>
      <c r="BM215">
        <v>71.807652000000004</v>
      </c>
      <c r="BN215">
        <v>25.669432</v>
      </c>
      <c r="BO215">
        <v>35.140171000000009</v>
      </c>
      <c r="BP215">
        <v>2.023196</v>
      </c>
      <c r="BQ215">
        <v>40.209553</v>
      </c>
      <c r="BR215">
        <v>8.9200920000000004</v>
      </c>
      <c r="BS215">
        <v>33.112324999999998</v>
      </c>
      <c r="BT215">
        <v>0</v>
      </c>
      <c r="BU215">
        <v>25.41716000000001</v>
      </c>
      <c r="BV215">
        <v>0</v>
      </c>
      <c r="BW215">
        <v>0</v>
      </c>
      <c r="BX215">
        <v>61.133405999999987</v>
      </c>
      <c r="BY215">
        <v>20.918790000000001</v>
      </c>
      <c r="BZ215">
        <v>11.728236000000001</v>
      </c>
      <c r="CA215">
        <v>2.023196</v>
      </c>
      <c r="CB215">
        <v>13.795832000000001</v>
      </c>
      <c r="CC215">
        <v>0</v>
      </c>
      <c r="CD215">
        <v>53.380310000000001</v>
      </c>
      <c r="CE215">
        <v>18.532644000000001</v>
      </c>
      <c r="CF215">
        <v>29.384394</v>
      </c>
      <c r="CG215">
        <v>5.2694200000000002</v>
      </c>
      <c r="CH215">
        <v>6.2340030000000004</v>
      </c>
      <c r="CI215">
        <v>27.076778000000001</v>
      </c>
      <c r="CJ215">
        <v>42.706640999999998</v>
      </c>
      <c r="CK215">
        <v>1.5131570000000001</v>
      </c>
      <c r="CL215">
        <v>41.761096000000009</v>
      </c>
      <c r="CM215">
        <v>4.4773700000000014</v>
      </c>
    </row>
    <row r="216">
      <c r="A216" t="s">
        <v>442</v>
      </c>
      <c r="B216">
        <v>2016</v>
      </c>
      <c r="C216" t="s">
        <v>448</v>
      </c>
      <c r="D216">
        <v>165</v>
      </c>
      <c r="E216" t="s">
        <v>61</v>
      </c>
      <c r="F216" t="s">
        <v>351</v>
      </c>
      <c r="G216" t="s">
        <v>185</v>
      </c>
      <c r="H216">
        <v>11.911868763364531</v>
      </c>
      <c r="I216">
        <v>15.70448701930165</v>
      </c>
      <c r="J216">
        <v>18.23539986125822</v>
      </c>
      <c r="K216">
        <v>10.151012957880811</v>
      </c>
      <c r="L216">
        <v>3.2372480746464811</v>
      </c>
      <c r="M216">
        <v>18.849254330769121</v>
      </c>
      <c r="N216">
        <v>18.924800160617281</v>
      </c>
      <c r="O216">
        <v>10.74230241172609</v>
      </c>
      <c r="P216">
        <v>7.4546454720393296</v>
      </c>
      <c r="Q216">
        <v>1.639989188457406</v>
      </c>
      <c r="R216">
        <v>5.0063779672702902</v>
      </c>
      <c r="S216">
        <v>15.75222680914494</v>
      </c>
      <c r="T216">
        <v>13.34134208748752</v>
      </c>
      <c r="U216">
        <v>14.26409459025556</v>
      </c>
      <c r="V216">
        <v>13.81020520869961</v>
      </c>
      <c r="W216" t="s">
        <v>317</v>
      </c>
      <c r="X216" t="s">
        <v>318</v>
      </c>
      <c r="Y216" t="s">
        <v>319</v>
      </c>
      <c r="Z216" t="s">
        <v>320</v>
      </c>
      <c r="AA216" t="s">
        <v>321</v>
      </c>
      <c r="AB216" t="s">
        <v>322</v>
      </c>
      <c r="AC216" t="s">
        <v>323</v>
      </c>
      <c r="AD216" t="s">
        <v>324</v>
      </c>
      <c r="AE216" t="s">
        <v>325</v>
      </c>
      <c r="AF216" t="s">
        <v>326</v>
      </c>
      <c r="AG216" t="s">
        <v>231</v>
      </c>
      <c r="AH216" t="s">
        <v>327</v>
      </c>
      <c r="AI216" t="s">
        <v>328</v>
      </c>
      <c r="AJ216" t="s">
        <v>329</v>
      </c>
      <c r="AK216" t="s">
        <v>330</v>
      </c>
      <c r="AL216" t="s">
        <v>331</v>
      </c>
      <c r="AM216" t="s">
        <v>332</v>
      </c>
      <c r="AN216" t="s">
        <v>333</v>
      </c>
      <c r="AO216">
        <v>23.449723760153869</v>
      </c>
      <c r="AP216">
        <v>6.1413693430413874</v>
      </c>
      <c r="AQ216">
        <v>47.657796837239047</v>
      </c>
      <c r="AR216">
        <v>2.1593441421456649</v>
      </c>
      <c r="AS216">
        <v>9.8586308380445331</v>
      </c>
      <c r="AT216">
        <v>12.589254706519389</v>
      </c>
      <c r="AU216">
        <v>5.8491199571819914</v>
      </c>
      <c r="AV216">
        <v>1.2437471289983779</v>
      </c>
      <c r="AW216">
        <v>28.016043091591762</v>
      </c>
      <c r="AX216">
        <v>3.1313062764344051</v>
      </c>
      <c r="AY216">
        <v>8.7414625211303125</v>
      </c>
      <c r="AZ216">
        <v>4.8825724066775464</v>
      </c>
      <c r="BA216">
        <v>12.413722999291361</v>
      </c>
      <c r="BB216">
        <v>8.559417541391646</v>
      </c>
      <c r="BC216">
        <v>22.661003856394149</v>
      </c>
      <c r="BD216">
        <v>10.560352448552949</v>
      </c>
      <c r="BE216">
        <v>20.144063831724651</v>
      </c>
      <c r="BF216">
        <v>11.983134813823989</v>
      </c>
      <c r="BG216">
        <v>1871.898383</v>
      </c>
      <c r="BH216">
        <v>2464.8796039999988</v>
      </c>
      <c r="BI216">
        <v>2864.1831979999961</v>
      </c>
      <c r="BJ216">
        <v>1594.389813999999</v>
      </c>
      <c r="BK216">
        <v>508.47632000000021</v>
      </c>
      <c r="BL216">
        <v>1908.422968000001</v>
      </c>
      <c r="BM216">
        <v>1916.131258000001</v>
      </c>
      <c r="BN216">
        <v>1089.192213</v>
      </c>
      <c r="BO216">
        <v>753.53622299999995</v>
      </c>
      <c r="BP216">
        <v>166.04431099999999</v>
      </c>
      <c r="BQ216">
        <v>279.36713600000002</v>
      </c>
      <c r="BR216">
        <v>879.12330099999986</v>
      </c>
      <c r="BS216">
        <v>744.80124400000022</v>
      </c>
      <c r="BT216">
        <v>796.4057610000001</v>
      </c>
      <c r="BU216">
        <v>770.80290399999967</v>
      </c>
      <c r="BV216">
        <v>219.8747290000002</v>
      </c>
      <c r="BW216">
        <v>400.49297599999989</v>
      </c>
      <c r="BX216">
        <v>1807.5986939999991</v>
      </c>
      <c r="BY216">
        <v>37.484026999999998</v>
      </c>
      <c r="BZ216">
        <v>137.00372300000001</v>
      </c>
      <c r="CA216">
        <v>138.11470199999999</v>
      </c>
      <c r="CB216">
        <v>344.050433</v>
      </c>
      <c r="CC216">
        <v>37.577002999999998</v>
      </c>
      <c r="CD216">
        <v>1543.094377000001</v>
      </c>
      <c r="CE216">
        <v>218.04385900000011</v>
      </c>
      <c r="CF216">
        <v>2295.9493289999991</v>
      </c>
      <c r="CG216">
        <v>105.854595</v>
      </c>
      <c r="CH216">
        <v>167.27521100000001</v>
      </c>
      <c r="CI216">
        <v>270.93599399999999</v>
      </c>
      <c r="CJ216">
        <v>410.58259299999992</v>
      </c>
      <c r="CK216">
        <v>105.32194799999991</v>
      </c>
      <c r="CL216">
        <v>874.8215100000001</v>
      </c>
      <c r="CM216">
        <v>189.75161600000001</v>
      </c>
    </row>
    <row r="217">
      <c r="A217" t="s">
        <v>442</v>
      </c>
      <c r="B217">
        <v>2016</v>
      </c>
      <c r="C217" t="s">
        <v>448</v>
      </c>
      <c r="D217">
        <v>166</v>
      </c>
      <c r="E217" t="s">
        <v>61</v>
      </c>
      <c r="F217" t="s">
        <v>352</v>
      </c>
      <c r="G217" t="s">
        <v>185</v>
      </c>
      <c r="H217">
        <v>5.8324648598929789</v>
      </c>
      <c r="I217">
        <v>5.6688885340302919</v>
      </c>
      <c r="J217">
        <v>2.506805322019229</v>
      </c>
      <c r="K217">
        <v>1.3677624952126359</v>
      </c>
      <c r="L217">
        <v>0.33012774570353581</v>
      </c>
      <c r="M217">
        <v>5.4015725406033752</v>
      </c>
      <c r="N217">
        <v>1.691597820429031</v>
      </c>
      <c r="O217">
        <v>1.134369542771871</v>
      </c>
      <c r="P217">
        <v>0.8856079220325096</v>
      </c>
      <c r="Q217">
        <v>0.092578334347150501</v>
      </c>
      <c r="R217">
        <v>3.4577761124397961</v>
      </c>
      <c r="S217">
        <v>6.9337913544016336</v>
      </c>
      <c r="T217">
        <v>6.8398587006561122</v>
      </c>
      <c r="U217">
        <v>5.4102875404684019</v>
      </c>
      <c r="V217">
        <v>4.8519309704474312</v>
      </c>
      <c r="W217" t="s">
        <v>317</v>
      </c>
      <c r="X217" t="s">
        <v>318</v>
      </c>
      <c r="Y217" t="s">
        <v>319</v>
      </c>
      <c r="Z217" t="s">
        <v>320</v>
      </c>
      <c r="AA217" t="s">
        <v>321</v>
      </c>
      <c r="AB217" t="s">
        <v>322</v>
      </c>
      <c r="AC217" t="s">
        <v>323</v>
      </c>
      <c r="AD217" t="s">
        <v>324</v>
      </c>
      <c r="AE217" t="s">
        <v>325</v>
      </c>
      <c r="AF217" t="s">
        <v>326</v>
      </c>
      <c r="AG217" t="s">
        <v>231</v>
      </c>
      <c r="AH217" t="s">
        <v>327</v>
      </c>
      <c r="AI217" t="s">
        <v>328</v>
      </c>
      <c r="AJ217" t="s">
        <v>329</v>
      </c>
      <c r="AK217" t="s">
        <v>330</v>
      </c>
      <c r="AL217" t="s">
        <v>331</v>
      </c>
      <c r="AM217" t="s">
        <v>332</v>
      </c>
      <c r="AN217" t="s">
        <v>333</v>
      </c>
      <c r="AO217">
        <v>0.27611271883954353</v>
      </c>
      <c r="AP217">
        <v>0.067058580922801897</v>
      </c>
      <c r="AQ217">
        <v>10.16139639624447</v>
      </c>
      <c r="AR217">
        <v>5.9402534089683474</v>
      </c>
      <c r="AS217">
        <v>5.1066314247797591</v>
      </c>
      <c r="AT217">
        <v>2.0809451711430089</v>
      </c>
      <c r="AU217">
        <v>0.1546615195273727</v>
      </c>
      <c r="AV217">
        <v>0.38084320472819438</v>
      </c>
      <c r="AW217">
        <v>12.57458034333176</v>
      </c>
      <c r="AX217">
        <v>1.894023016922042</v>
      </c>
      <c r="AY217">
        <v>0.27580239312459581</v>
      </c>
      <c r="AZ217">
        <v>1.872865769931741</v>
      </c>
      <c r="BA217">
        <v>23.47186707906075</v>
      </c>
      <c r="BB217">
        <v>4.6791328163047856</v>
      </c>
      <c r="BC217">
        <v>18.11766575057764</v>
      </c>
      <c r="BD217">
        <v>0.099198097342840505</v>
      </c>
      <c r="BE217">
        <v>1.4150698471549621</v>
      </c>
      <c r="BF217">
        <v>4.0546990794194704</v>
      </c>
      <c r="BG217">
        <v>916.54649299999858</v>
      </c>
      <c r="BH217">
        <v>889.75384600000007</v>
      </c>
      <c r="BI217">
        <v>393.73689300000012</v>
      </c>
      <c r="BJ217">
        <v>214.83044100000001</v>
      </c>
      <c r="BK217">
        <v>51.853344999999997</v>
      </c>
      <c r="BL217">
        <v>546.89087000000052</v>
      </c>
      <c r="BM217">
        <v>171.27385399999989</v>
      </c>
      <c r="BN217">
        <v>115.016914</v>
      </c>
      <c r="BO217">
        <v>89.519703000000007</v>
      </c>
      <c r="BP217">
        <v>9.3732969999999991</v>
      </c>
      <c r="BQ217">
        <v>192.951674</v>
      </c>
      <c r="BR217">
        <v>386.97116399999999</v>
      </c>
      <c r="BS217">
        <v>381.84578700000009</v>
      </c>
      <c r="BT217">
        <v>302.07204100000001</v>
      </c>
      <c r="BU217">
        <v>270.80571400000002</v>
      </c>
      <c r="BV217">
        <v>2.5889519999999999</v>
      </c>
      <c r="BW217">
        <v>4.3730460000000004</v>
      </c>
      <c r="BX217">
        <v>385.40864399999998</v>
      </c>
      <c r="BY217">
        <v>103.116782</v>
      </c>
      <c r="BZ217">
        <v>70.965992</v>
      </c>
      <c r="CA217">
        <v>22.829716999999999</v>
      </c>
      <c r="CB217">
        <v>9.0973279999999992</v>
      </c>
      <c r="CC217">
        <v>11.506315000000001</v>
      </c>
      <c r="CD217">
        <v>692.59474499999931</v>
      </c>
      <c r="CE217">
        <v>131.88747799999999</v>
      </c>
      <c r="CF217">
        <v>72.439631000000006</v>
      </c>
      <c r="CG217">
        <v>40.603892999999999</v>
      </c>
      <c r="CH217">
        <v>316.28396399999991</v>
      </c>
      <c r="CI217">
        <v>148.11118800000011</v>
      </c>
      <c r="CJ217">
        <v>328.26428299999992</v>
      </c>
      <c r="CK217">
        <v>0.98933599999999999</v>
      </c>
      <c r="CL217">
        <v>61.454012000000013</v>
      </c>
      <c r="CM217">
        <v>64.205711999999991</v>
      </c>
    </row>
    <row r="218">
      <c r="A218" t="s">
        <v>442</v>
      </c>
      <c r="B218">
        <v>2016</v>
      </c>
      <c r="C218" t="s">
        <v>448</v>
      </c>
      <c r="D218">
        <v>167</v>
      </c>
      <c r="E218" t="s">
        <v>61</v>
      </c>
      <c r="F218" t="s">
        <v>353</v>
      </c>
      <c r="G218" t="s">
        <v>185</v>
      </c>
      <c r="H218">
        <v>0.098582371231992094</v>
      </c>
      <c r="I218">
        <v>0.080711186716001998</v>
      </c>
      <c r="J218">
        <v>0.073446582076510197</v>
      </c>
      <c r="K218">
        <v>0.020252749971179401</v>
      </c>
      <c r="L218">
        <v>0</v>
      </c>
      <c r="M218">
        <v>0.13155243356135829</v>
      </c>
      <c r="N218">
        <v>0.081225969606375403</v>
      </c>
      <c r="O218">
        <v>0.031373428175433697</v>
      </c>
      <c r="P218">
        <v>0</v>
      </c>
      <c r="Q218">
        <v>0</v>
      </c>
      <c r="R218">
        <v>0</v>
      </c>
      <c r="S218">
        <v>0.19369384049950181</v>
      </c>
      <c r="T218">
        <v>0.0113013947478765</v>
      </c>
      <c r="U218">
        <v>0.020775707665517</v>
      </c>
      <c r="V218">
        <v>0.099465890354980699</v>
      </c>
      <c r="W218" t="s">
        <v>317</v>
      </c>
      <c r="X218" t="s">
        <v>318</v>
      </c>
      <c r="Y218" t="s">
        <v>319</v>
      </c>
      <c r="Z218" t="s">
        <v>320</v>
      </c>
      <c r="AA218" t="s">
        <v>321</v>
      </c>
      <c r="AB218" t="s">
        <v>322</v>
      </c>
      <c r="AC218" t="s">
        <v>323</v>
      </c>
      <c r="AD218" t="s">
        <v>324</v>
      </c>
      <c r="AE218" t="s">
        <v>325</v>
      </c>
      <c r="AF218" t="s">
        <v>326</v>
      </c>
      <c r="AG218" t="s">
        <v>231</v>
      </c>
      <c r="AH218" t="s">
        <v>327</v>
      </c>
      <c r="AI218" t="s">
        <v>328</v>
      </c>
      <c r="AJ218" t="s">
        <v>329</v>
      </c>
      <c r="AK218" t="s">
        <v>330</v>
      </c>
      <c r="AL218" t="s">
        <v>331</v>
      </c>
      <c r="AM218" t="s">
        <v>332</v>
      </c>
      <c r="AN218" t="s">
        <v>333</v>
      </c>
      <c r="AO218">
        <v>0.050025428010591302</v>
      </c>
      <c r="AP218">
        <v>0</v>
      </c>
      <c r="AQ218">
        <v>0.40100191958261899</v>
      </c>
      <c r="AR218">
        <v>0.0691543231492876</v>
      </c>
      <c r="AS218">
        <v>0</v>
      </c>
      <c r="AT218">
        <v>0</v>
      </c>
      <c r="AU218">
        <v>0.15639202721849821</v>
      </c>
      <c r="AV218">
        <v>0</v>
      </c>
      <c r="AW218">
        <v>0.073547582724917904</v>
      </c>
      <c r="AX218">
        <v>0.1106515465454065</v>
      </c>
      <c r="AY218">
        <v>0</v>
      </c>
      <c r="AZ218">
        <v>0</v>
      </c>
      <c r="BA218">
        <v>0</v>
      </c>
      <c r="BB218">
        <v>0.036645741675256999</v>
      </c>
      <c r="BC218">
        <v>0.0225710628460178</v>
      </c>
      <c r="BD218">
        <v>0</v>
      </c>
      <c r="BE218">
        <v>0.065461531902585898</v>
      </c>
      <c r="BF218">
        <v>0.039843536565550002</v>
      </c>
      <c r="BG218">
        <v>15.491790999999999</v>
      </c>
      <c r="BH218">
        <v>12.667930999999999</v>
      </c>
      <c r="BI218">
        <v>11.536049</v>
      </c>
      <c r="BJ218">
        <v>3.1810399999999999</v>
      </c>
      <c r="BK218">
        <v>0</v>
      </c>
      <c r="BL218">
        <v>13.319236999999999</v>
      </c>
      <c r="BM218">
        <v>8.2241090000000003</v>
      </c>
      <c r="BN218">
        <v>3.1810399999999999</v>
      </c>
      <c r="BO218">
        <v>0</v>
      </c>
      <c r="BP218">
        <v>0</v>
      </c>
      <c r="BQ218">
        <v>0</v>
      </c>
      <c r="BR218">
        <v>10.809949</v>
      </c>
      <c r="BS218">
        <v>0.63091799999999998</v>
      </c>
      <c r="BT218">
        <v>1.1599680000000001</v>
      </c>
      <c r="BU218">
        <v>5.55159</v>
      </c>
      <c r="BV218">
        <v>0.46905999999999998</v>
      </c>
      <c r="BW218">
        <v>0</v>
      </c>
      <c r="BX218">
        <v>15.209485000000001</v>
      </c>
      <c r="BY218">
        <v>1.2004490000000001</v>
      </c>
      <c r="BZ218">
        <v>0</v>
      </c>
      <c r="CA218">
        <v>0</v>
      </c>
      <c r="CB218">
        <v>9.1991179999999986</v>
      </c>
      <c r="CC218">
        <v>0</v>
      </c>
      <c r="CD218">
        <v>4.0509240000000002</v>
      </c>
      <c r="CE218">
        <v>7.7050559999999999</v>
      </c>
      <c r="CF218">
        <v>0</v>
      </c>
      <c r="CG218">
        <v>0</v>
      </c>
      <c r="CH218">
        <v>0</v>
      </c>
      <c r="CI218">
        <v>1.1599680000000001</v>
      </c>
      <c r="CJ218">
        <v>0.40895300000000001</v>
      </c>
      <c r="CK218">
        <v>0</v>
      </c>
      <c r="CL218">
        <v>2.8428800000000001</v>
      </c>
      <c r="CM218">
        <v>0.63091799999999998</v>
      </c>
    </row>
    <row r="219">
      <c r="A219" t="s">
        <v>442</v>
      </c>
      <c r="B219">
        <v>2016</v>
      </c>
      <c r="C219" t="s">
        <v>448</v>
      </c>
      <c r="D219">
        <v>168</v>
      </c>
      <c r="E219" t="s">
        <v>61</v>
      </c>
      <c r="F219" t="s">
        <v>354</v>
      </c>
      <c r="G219" t="s">
        <v>185</v>
      </c>
      <c r="H219">
        <v>0.91195665424684147</v>
      </c>
      <c r="I219">
        <v>1.795681641269808</v>
      </c>
      <c r="J219">
        <v>1.229493496659549</v>
      </c>
      <c r="K219">
        <v>0.14343350066895089</v>
      </c>
      <c r="L219">
        <v>0</v>
      </c>
      <c r="M219">
        <v>1.79301472660007</v>
      </c>
      <c r="N219">
        <v>0.7611620383108253</v>
      </c>
      <c r="O219">
        <v>0.16221662282927429</v>
      </c>
      <c r="P219">
        <v>0.060159411191449699</v>
      </c>
      <c r="Q219">
        <v>0</v>
      </c>
      <c r="R219">
        <v>0.44737335306499748</v>
      </c>
      <c r="S219">
        <v>1.036416300981841</v>
      </c>
      <c r="T219">
        <v>0.95240035072545659</v>
      </c>
      <c r="U219">
        <v>1.9077323904395149</v>
      </c>
      <c r="V219">
        <v>2.0992651880510049</v>
      </c>
      <c r="W219" t="s">
        <v>317</v>
      </c>
      <c r="X219" t="s">
        <v>318</v>
      </c>
      <c r="Y219" t="s">
        <v>319</v>
      </c>
      <c r="Z219" t="s">
        <v>320</v>
      </c>
      <c r="AA219" t="s">
        <v>321</v>
      </c>
      <c r="AB219" t="s">
        <v>322</v>
      </c>
      <c r="AC219" t="s">
        <v>323</v>
      </c>
      <c r="AD219" t="s">
        <v>324</v>
      </c>
      <c r="AE219" t="s">
        <v>325</v>
      </c>
      <c r="AF219" t="s">
        <v>326</v>
      </c>
      <c r="AG219" t="s">
        <v>231</v>
      </c>
      <c r="AH219" t="s">
        <v>327</v>
      </c>
      <c r="AI219" t="s">
        <v>328</v>
      </c>
      <c r="AJ219" t="s">
        <v>329</v>
      </c>
      <c r="AK219" t="s">
        <v>330</v>
      </c>
      <c r="AL219" t="s">
        <v>331</v>
      </c>
      <c r="AM219" t="s">
        <v>332</v>
      </c>
      <c r="AN219" t="s">
        <v>333</v>
      </c>
      <c r="AO219">
        <v>0.36845861803937019</v>
      </c>
      <c r="AP219">
        <v>0.85461355132108041</v>
      </c>
      <c r="AQ219">
        <v>1.8428013865278781</v>
      </c>
      <c r="AR219">
        <v>0.53639448967732184</v>
      </c>
      <c r="AS219">
        <v>0.32394220810907248</v>
      </c>
      <c r="AT219">
        <v>3.305088693284155</v>
      </c>
      <c r="AU219">
        <v>1.7408642670838641</v>
      </c>
      <c r="AV219">
        <v>0</v>
      </c>
      <c r="AW219">
        <v>1.931331612603886</v>
      </c>
      <c r="AX219">
        <v>0.43935212089841252</v>
      </c>
      <c r="AY219">
        <v>0.063561726542500502</v>
      </c>
      <c r="AZ219">
        <v>0.93790942423746615</v>
      </c>
      <c r="BA219">
        <v>0.38589023181417592</v>
      </c>
      <c r="BB219">
        <v>0.091652201437831302</v>
      </c>
      <c r="BC219">
        <v>0.36113700553628508</v>
      </c>
      <c r="BD219">
        <v>0</v>
      </c>
      <c r="BE219">
        <v>3.07584349649877</v>
      </c>
      <c r="BF219">
        <v>2.3377042151048091</v>
      </c>
      <c r="BG219">
        <v>143.310023</v>
      </c>
      <c r="BH219">
        <v>281.83913600000011</v>
      </c>
      <c r="BI219">
        <v>193.113101</v>
      </c>
      <c r="BJ219">
        <v>22.528679</v>
      </c>
      <c r="BK219">
        <v>0</v>
      </c>
      <c r="BL219">
        <v>181.53665000000001</v>
      </c>
      <c r="BM219">
        <v>77.067464999999999</v>
      </c>
      <c r="BN219">
        <v>16.447599</v>
      </c>
      <c r="BO219">
        <v>6.08108</v>
      </c>
      <c r="BP219">
        <v>0</v>
      </c>
      <c r="BQ219">
        <v>24.964438000000001</v>
      </c>
      <c r="BR219">
        <v>57.841836000000008</v>
      </c>
      <c r="BS219">
        <v>53.169235999999991</v>
      </c>
      <c r="BT219">
        <v>106.514231</v>
      </c>
      <c r="BU219">
        <v>117.168404</v>
      </c>
      <c r="BV219">
        <v>3.4548269999999999</v>
      </c>
      <c r="BW219">
        <v>55.731337000000003</v>
      </c>
      <c r="BX219">
        <v>69.895077000000001</v>
      </c>
      <c r="BY219">
        <v>9.3112650000000006</v>
      </c>
      <c r="BZ219">
        <v>4.5017699999999996</v>
      </c>
      <c r="CA219">
        <v>36.259600000000013</v>
      </c>
      <c r="CB219">
        <v>102.39918299999999</v>
      </c>
      <c r="CC219">
        <v>0</v>
      </c>
      <c r="CD219">
        <v>106.375727</v>
      </c>
      <c r="CE219">
        <v>30.593631999999999</v>
      </c>
      <c r="CF219">
        <v>16.694517999999999</v>
      </c>
      <c r="CG219">
        <v>20.333957999999999</v>
      </c>
      <c r="CH219">
        <v>5.1998800000000003</v>
      </c>
      <c r="CI219">
        <v>2.9011179999999999</v>
      </c>
      <c r="CJ219">
        <v>6.5432480000000002</v>
      </c>
      <c r="CK219">
        <v>0</v>
      </c>
      <c r="CL219">
        <v>133.57851099999999</v>
      </c>
      <c r="CM219">
        <v>37.017287999999994</v>
      </c>
    </row>
    <row r="220">
      <c r="A220" t="s">
        <v>442</v>
      </c>
      <c r="B220">
        <v>2016</v>
      </c>
      <c r="C220" t="s">
        <v>448</v>
      </c>
      <c r="D220">
        <v>169</v>
      </c>
      <c r="E220" t="s">
        <v>61</v>
      </c>
      <c r="F220" t="s">
        <v>355</v>
      </c>
      <c r="G220" t="s">
        <v>185</v>
      </c>
      <c r="H220">
        <v>0.35915547959783561</v>
      </c>
      <c r="I220">
        <v>0.89607398273449346</v>
      </c>
      <c r="J220">
        <v>0.30908630818239291</v>
      </c>
      <c r="K220">
        <v>0.14840444094249269</v>
      </c>
      <c r="L220">
        <v>0.1519572557103443</v>
      </c>
      <c r="M220">
        <v>0.64121582499447893</v>
      </c>
      <c r="N220">
        <v>0.13834003736133879</v>
      </c>
      <c r="O220">
        <v>0.1032412666967539</v>
      </c>
      <c r="P220">
        <v>0.040726416075578302</v>
      </c>
      <c r="Q220">
        <v>0.19393508441978199</v>
      </c>
      <c r="R220">
        <v>0.6178812384015171</v>
      </c>
      <c r="S220">
        <v>0.26301308982484167</v>
      </c>
      <c r="T220">
        <v>0.51413362447847644</v>
      </c>
      <c r="U220">
        <v>0.4950093081848489</v>
      </c>
      <c r="V220">
        <v>1.32871658312014</v>
      </c>
      <c r="W220" t="s">
        <v>317</v>
      </c>
      <c r="X220" t="s">
        <v>318</v>
      </c>
      <c r="Y220" t="s">
        <v>319</v>
      </c>
      <c r="Z220" t="s">
        <v>320</v>
      </c>
      <c r="AA220" t="s">
        <v>321</v>
      </c>
      <c r="AB220" t="s">
        <v>322</v>
      </c>
      <c r="AC220" t="s">
        <v>323</v>
      </c>
      <c r="AD220" t="s">
        <v>324</v>
      </c>
      <c r="AE220" t="s">
        <v>325</v>
      </c>
      <c r="AF220" t="s">
        <v>326</v>
      </c>
      <c r="AG220" t="s">
        <v>231</v>
      </c>
      <c r="AH220" t="s">
        <v>327</v>
      </c>
      <c r="AI220" t="s">
        <v>328</v>
      </c>
      <c r="AJ220" t="s">
        <v>329</v>
      </c>
      <c r="AK220" t="s">
        <v>330</v>
      </c>
      <c r="AL220" t="s">
        <v>331</v>
      </c>
      <c r="AM220" t="s">
        <v>332</v>
      </c>
      <c r="AN220" t="s">
        <v>333</v>
      </c>
      <c r="AO220">
        <v>0.1192939976806867</v>
      </c>
      <c r="AP220">
        <v>0.14912871056734289</v>
      </c>
      <c r="AQ220">
        <v>0</v>
      </c>
      <c r="AR220">
        <v>5.5470747067583002</v>
      </c>
      <c r="AS220">
        <v>0.12874072136547279</v>
      </c>
      <c r="AT220">
        <v>0.59470777654374685</v>
      </c>
      <c r="AU220">
        <v>0.33008630922155191</v>
      </c>
      <c r="AV220">
        <v>0</v>
      </c>
      <c r="AW220">
        <v>0.5046758602256215</v>
      </c>
      <c r="AX220">
        <v>0.047917874813965297</v>
      </c>
      <c r="AY220">
        <v>0.063559769569112995</v>
      </c>
      <c r="AZ220">
        <v>0.87059193635370313</v>
      </c>
      <c r="BA220">
        <v>0.1556527880379639</v>
      </c>
      <c r="BB220">
        <v>0.39063091005397871</v>
      </c>
      <c r="BC220">
        <v>0.62073582586589737</v>
      </c>
      <c r="BD220">
        <v>0.14879654441017071</v>
      </c>
      <c r="BE220">
        <v>1.080178484092279</v>
      </c>
      <c r="BF220">
        <v>1.082200729442033</v>
      </c>
      <c r="BG220">
        <v>56.439722000000003</v>
      </c>
      <c r="BH220">
        <v>140.642256</v>
      </c>
      <c r="BI220">
        <v>48.547320999999997</v>
      </c>
      <c r="BJ220">
        <v>23.309449999999998</v>
      </c>
      <c r="BK220">
        <v>23.868009000000001</v>
      </c>
      <c r="BL220">
        <v>64.920923999999999</v>
      </c>
      <c r="BM220">
        <v>14.006894000000001</v>
      </c>
      <c r="BN220">
        <v>10.467922</v>
      </c>
      <c r="BO220">
        <v>4.1167389999999999</v>
      </c>
      <c r="BP220">
        <v>19.635383999999998</v>
      </c>
      <c r="BQ220">
        <v>34.479160999999998</v>
      </c>
      <c r="BR220">
        <v>14.678618999999999</v>
      </c>
      <c r="BS220">
        <v>28.702311999999999</v>
      </c>
      <c r="BT220">
        <v>27.637805</v>
      </c>
      <c r="BU220">
        <v>74.160998000000006</v>
      </c>
      <c r="BV220">
        <v>1.118552</v>
      </c>
      <c r="BW220">
        <v>9.7250300000000003</v>
      </c>
      <c r="BX220">
        <v>0</v>
      </c>
      <c r="BY220">
        <v>96.291598000000008</v>
      </c>
      <c r="BZ220">
        <v>1.789088</v>
      </c>
      <c r="CA220">
        <v>6.5244439999999999</v>
      </c>
      <c r="CB220">
        <v>19.415970000000002</v>
      </c>
      <c r="CC220">
        <v>0</v>
      </c>
      <c r="CD220">
        <v>27.797018999999999</v>
      </c>
      <c r="CE220">
        <v>3.3366899999999999</v>
      </c>
      <c r="CF220">
        <v>16.694004</v>
      </c>
      <c r="CG220">
        <v>18.874509</v>
      </c>
      <c r="CH220">
        <v>2.0974249999999999</v>
      </c>
      <c r="CI220">
        <v>12.364857000000001</v>
      </c>
      <c r="CJ220">
        <v>11.246779999999999</v>
      </c>
      <c r="CK220">
        <v>1.4839979999999999</v>
      </c>
      <c r="CL220">
        <v>46.910265000000003</v>
      </c>
      <c r="CM220">
        <v>17.136528999999999</v>
      </c>
    </row>
    <row r="221">
      <c r="A221" t="s">
        <v>442</v>
      </c>
      <c r="B221">
        <v>2016</v>
      </c>
      <c r="C221" t="s">
        <v>448</v>
      </c>
      <c r="D221">
        <v>170</v>
      </c>
      <c r="E221" t="s">
        <v>61</v>
      </c>
      <c r="F221" t="s">
        <v>356</v>
      </c>
      <c r="G221" t="s">
        <v>185</v>
      </c>
      <c r="H221">
        <v>71.633688930502416</v>
      </c>
      <c r="I221">
        <v>48.168435245832718</v>
      </c>
      <c r="J221">
        <v>14.556491465259271</v>
      </c>
      <c r="K221">
        <v>2.1569089012402931</v>
      </c>
      <c r="L221">
        <v>0.055459513363646303</v>
      </c>
      <c r="M221">
        <v>26.57363553148636</v>
      </c>
      <c r="N221">
        <v>9.5098768006747676</v>
      </c>
      <c r="O221">
        <v>2.3138176770178829</v>
      </c>
      <c r="P221">
        <v>0.38657539278732422</v>
      </c>
      <c r="Q221">
        <v>0.0149355243553121</v>
      </c>
      <c r="R221">
        <v>86.331021317801074</v>
      </c>
      <c r="S221">
        <v>70.128567002143242</v>
      </c>
      <c r="T221">
        <v>62.343161243256873</v>
      </c>
      <c r="U221">
        <v>59.390374946493118</v>
      </c>
      <c r="V221">
        <v>35.739813686198701</v>
      </c>
      <c r="W221" t="s">
        <v>317</v>
      </c>
      <c r="X221" t="s">
        <v>318</v>
      </c>
      <c r="Y221" t="s">
        <v>319</v>
      </c>
      <c r="Z221" t="s">
        <v>320</v>
      </c>
      <c r="AA221" t="s">
        <v>321</v>
      </c>
      <c r="AB221" t="s">
        <v>322</v>
      </c>
      <c r="AC221" t="s">
        <v>323</v>
      </c>
      <c r="AD221" t="s">
        <v>324</v>
      </c>
      <c r="AE221" t="s">
        <v>325</v>
      </c>
      <c r="AF221" t="s">
        <v>326</v>
      </c>
      <c r="AG221" t="s">
        <v>231</v>
      </c>
      <c r="AH221" t="s">
        <v>327</v>
      </c>
      <c r="AI221" t="s">
        <v>328</v>
      </c>
      <c r="AJ221" t="s">
        <v>329</v>
      </c>
      <c r="AK221" t="s">
        <v>330</v>
      </c>
      <c r="AL221" t="s">
        <v>331</v>
      </c>
      <c r="AM221" t="s">
        <v>332</v>
      </c>
      <c r="AN221" t="s">
        <v>333</v>
      </c>
      <c r="AO221">
        <v>31.047419839738719</v>
      </c>
      <c r="AP221">
        <v>44.438768748461108</v>
      </c>
      <c r="AQ221">
        <v>14.821516131704859</v>
      </c>
      <c r="AR221">
        <v>2.5336144829948428</v>
      </c>
      <c r="AS221">
        <v>39.410217450423033</v>
      </c>
      <c r="AT221">
        <v>40.515343372200242</v>
      </c>
      <c r="AU221">
        <v>66.556577260870569</v>
      </c>
      <c r="AV221">
        <v>85.153079718802346</v>
      </c>
      <c r="AW221">
        <v>5.4584371643473677</v>
      </c>
      <c r="AX221">
        <v>62.279510606331598</v>
      </c>
      <c r="AY221">
        <v>2.3655065944657361</v>
      </c>
      <c r="AZ221">
        <v>42.647713921152892</v>
      </c>
      <c r="BA221">
        <v>24.67381591571456</v>
      </c>
      <c r="BB221">
        <v>32.659495803027582</v>
      </c>
      <c r="BC221">
        <v>14.967103674744861</v>
      </c>
      <c r="BD221">
        <v>53.758119631068887</v>
      </c>
      <c r="BE221">
        <v>36.662943125260227</v>
      </c>
      <c r="BF221">
        <v>14.32796260246471</v>
      </c>
      <c r="BG221">
        <v>11256.922749999991</v>
      </c>
      <c r="BH221">
        <v>7560.221065999991</v>
      </c>
      <c r="BI221">
        <v>2286.3473570000019</v>
      </c>
      <c r="BJ221">
        <v>338.77935100000008</v>
      </c>
      <c r="BK221">
        <v>8.711056000000001</v>
      </c>
      <c r="BL221">
        <v>2690.490324000004</v>
      </c>
      <c r="BM221">
        <v>962.87263499999904</v>
      </c>
      <c r="BN221">
        <v>234.60447300000001</v>
      </c>
      <c r="BO221">
        <v>39.076111999999988</v>
      </c>
      <c r="BP221">
        <v>1.5121800000000001</v>
      </c>
      <c r="BQ221">
        <v>4817.4649080000072</v>
      </c>
      <c r="BR221">
        <v>3913.8375839999981</v>
      </c>
      <c r="BS221">
        <v>3480.4042759999979</v>
      </c>
      <c r="BT221">
        <v>3315.9368409999979</v>
      </c>
      <c r="BU221">
        <v>1994.782246999999</v>
      </c>
      <c r="BV221">
        <v>291.11400600000007</v>
      </c>
      <c r="BW221">
        <v>2897.955448000002</v>
      </c>
      <c r="BX221">
        <v>562.16096799999957</v>
      </c>
      <c r="BY221">
        <v>43.980980999999993</v>
      </c>
      <c r="BZ221">
        <v>547.67711700000007</v>
      </c>
      <c r="CA221">
        <v>444.48735899999912</v>
      </c>
      <c r="CB221">
        <v>3914.9170119999981</v>
      </c>
      <c r="CC221">
        <v>2572.7074720000001</v>
      </c>
      <c r="CD221">
        <v>300.64501500000011</v>
      </c>
      <c r="CE221">
        <v>4336.7411650000076</v>
      </c>
      <c r="CF221">
        <v>621.30144299999984</v>
      </c>
      <c r="CG221">
        <v>924.60615199999893</v>
      </c>
      <c r="CH221">
        <v>332.48025299999989</v>
      </c>
      <c r="CI221">
        <v>1033.789147</v>
      </c>
      <c r="CJ221">
        <v>271.18093599999997</v>
      </c>
      <c r="CK221">
        <v>536.14781400000004</v>
      </c>
      <c r="CL221">
        <v>1592.207586999999</v>
      </c>
      <c r="CM221">
        <v>226.8817049999999</v>
      </c>
    </row>
    <row r="222">
      <c r="A222" t="s">
        <v>442</v>
      </c>
      <c r="B222">
        <v>2016</v>
      </c>
      <c r="C222" t="s">
        <v>448</v>
      </c>
      <c r="D222">
        <v>171</v>
      </c>
      <c r="E222" t="s">
        <v>61</v>
      </c>
      <c r="F222" t="s">
        <v>357</v>
      </c>
      <c r="G222" t="s">
        <v>185</v>
      </c>
      <c r="H222">
        <v>0.20256711274504091</v>
      </c>
      <c r="I222">
        <v>0.58573721242807675</v>
      </c>
      <c r="J222">
        <v>0.78201225947173592</v>
      </c>
      <c r="K222">
        <v>0.15628911108961691</v>
      </c>
      <c r="L222">
        <v>0</v>
      </c>
      <c r="M222">
        <v>1.0760144132278799</v>
      </c>
      <c r="N222">
        <v>0.81488669517986689</v>
      </c>
      <c r="O222">
        <v>0.223191765758114</v>
      </c>
      <c r="P222">
        <v>0.018972887033901899</v>
      </c>
      <c r="Q222">
        <v>0</v>
      </c>
      <c r="R222">
        <v>0.27037424157654261</v>
      </c>
      <c r="S222">
        <v>0.053895592267549398</v>
      </c>
      <c r="T222">
        <v>0.051995644422351897</v>
      </c>
      <c r="U222">
        <v>0.54302698270448246</v>
      </c>
      <c r="V222">
        <v>0.068584288016012199</v>
      </c>
      <c r="W222" t="s">
        <v>317</v>
      </c>
      <c r="X222" t="s">
        <v>318</v>
      </c>
      <c r="Y222" t="s">
        <v>319</v>
      </c>
      <c r="Z222" t="s">
        <v>320</v>
      </c>
      <c r="AA222" t="s">
        <v>321</v>
      </c>
      <c r="AB222" t="s">
        <v>322</v>
      </c>
      <c r="AC222" t="s">
        <v>323</v>
      </c>
      <c r="AD222" t="s">
        <v>324</v>
      </c>
      <c r="AE222" t="s">
        <v>325</v>
      </c>
      <c r="AF222" t="s">
        <v>326</v>
      </c>
      <c r="AG222" t="s">
        <v>231</v>
      </c>
      <c r="AH222" t="s">
        <v>327</v>
      </c>
      <c r="AI222" t="s">
        <v>328</v>
      </c>
      <c r="AJ222" t="s">
        <v>329</v>
      </c>
      <c r="AK222" t="s">
        <v>330</v>
      </c>
      <c r="AL222" t="s">
        <v>331</v>
      </c>
      <c r="AM222" t="s">
        <v>332</v>
      </c>
      <c r="AN222" t="s">
        <v>333</v>
      </c>
      <c r="AO222">
        <v>0</v>
      </c>
      <c r="AP222">
        <v>1.3904981373352441</v>
      </c>
      <c r="AQ222">
        <v>0.59416987201724347</v>
      </c>
      <c r="AR222">
        <v>2.145511480175911</v>
      </c>
      <c r="AS222">
        <v>0</v>
      </c>
      <c r="AT222">
        <v>0.256211369509662</v>
      </c>
      <c r="AU222">
        <v>0.0353557392955621</v>
      </c>
      <c r="AV222">
        <v>0</v>
      </c>
      <c r="AW222">
        <v>0.069499575642003597</v>
      </c>
      <c r="AX222">
        <v>0</v>
      </c>
      <c r="AY222">
        <v>0.2073131218126513</v>
      </c>
      <c r="AZ222">
        <v>0.69591463988902347</v>
      </c>
      <c r="BA222">
        <v>0.17841467758759741</v>
      </c>
      <c r="BB222">
        <v>0.31308480190832061</v>
      </c>
      <c r="BC222">
        <v>0.59382234205072415</v>
      </c>
      <c r="BD222">
        <v>0.26762017037939179</v>
      </c>
      <c r="BE222">
        <v>0.069260993930548506</v>
      </c>
      <c r="BF222">
        <v>0.86376567225726675</v>
      </c>
      <c r="BG222">
        <v>31.832540999999999</v>
      </c>
      <c r="BH222">
        <v>91.933706999999998</v>
      </c>
      <c r="BI222">
        <v>122.82847599999999</v>
      </c>
      <c r="BJ222">
        <v>24.547872000000002</v>
      </c>
      <c r="BK222">
        <v>0</v>
      </c>
      <c r="BL222">
        <v>108.942804</v>
      </c>
      <c r="BM222">
        <v>82.507072999999991</v>
      </c>
      <c r="BN222">
        <v>22.630040000000001</v>
      </c>
      <c r="BO222">
        <v>1.917832</v>
      </c>
      <c r="BP222">
        <v>0</v>
      </c>
      <c r="BQ222">
        <v>15.087490000000001</v>
      </c>
      <c r="BR222">
        <v>3.0078839999999998</v>
      </c>
      <c r="BS222">
        <v>2.9027379999999998</v>
      </c>
      <c r="BT222">
        <v>30.318771000000002</v>
      </c>
      <c r="BU222">
        <v>3.8279640000000001</v>
      </c>
      <c r="BV222">
        <v>0</v>
      </c>
      <c r="BW222">
        <v>90.677617000000012</v>
      </c>
      <c r="BX222">
        <v>22.536096000000001</v>
      </c>
      <c r="BY222">
        <v>37.24390600000001</v>
      </c>
      <c r="BZ222">
        <v>0</v>
      </c>
      <c r="CA222">
        <v>2.810854</v>
      </c>
      <c r="CB222">
        <v>2.0796559999999999</v>
      </c>
      <c r="CC222">
        <v>0</v>
      </c>
      <c r="CD222">
        <v>3.8279640000000001</v>
      </c>
      <c r="CE222">
        <v>0</v>
      </c>
      <c r="CF222">
        <v>54.450890999999999</v>
      </c>
      <c r="CG222">
        <v>15.087490000000001</v>
      </c>
      <c r="CH222">
        <v>2.4041419999999998</v>
      </c>
      <c r="CI222">
        <v>9.910247</v>
      </c>
      <c r="CJ222">
        <v>10.759149000000001</v>
      </c>
      <c r="CK222">
        <v>2.6690659999999999</v>
      </c>
      <c r="CL222">
        <v>3.0078839999999998</v>
      </c>
      <c r="CM222">
        <v>13.677633999999999</v>
      </c>
    </row>
    <row r="223">
      <c r="A223" t="s">
        <v>442</v>
      </c>
      <c r="B223">
        <v>2016</v>
      </c>
      <c r="C223" t="s">
        <v>448</v>
      </c>
      <c r="D223">
        <v>172</v>
      </c>
      <c r="E223" t="s">
        <v>61</v>
      </c>
      <c r="F223" t="s">
        <v>46</v>
      </c>
      <c r="G223" t="s">
        <v>185</v>
      </c>
      <c r="H223">
        <v>0.0275847084895962</v>
      </c>
      <c r="I223">
        <v>0.38267705658801549</v>
      </c>
      <c r="J223">
        <v>0.89618938234838419</v>
      </c>
      <c r="K223">
        <v>0.33766091532839471</v>
      </c>
      <c r="L223">
        <v>0.0137061662159244</v>
      </c>
      <c r="M223">
        <v>0.72682858386815075</v>
      </c>
      <c r="N223">
        <v>1.035905535384972</v>
      </c>
      <c r="O223">
        <v>0.28308200926012289</v>
      </c>
      <c r="P223">
        <v>0.26202055674250219</v>
      </c>
      <c r="Q223">
        <v>0</v>
      </c>
      <c r="R223">
        <v>0.0175762279556495</v>
      </c>
      <c r="S223">
        <v>0.028146195075369002</v>
      </c>
      <c r="T223">
        <v>0.091659488510876602</v>
      </c>
      <c r="U223">
        <v>0.095553088576390804</v>
      </c>
      <c r="V223">
        <v>0.24512935892366</v>
      </c>
      <c r="W223" t="s">
        <v>317</v>
      </c>
      <c r="X223" t="s">
        <v>318</v>
      </c>
      <c r="Y223" t="s">
        <v>319</v>
      </c>
      <c r="Z223" t="s">
        <v>320</v>
      </c>
      <c r="AA223" t="s">
        <v>321</v>
      </c>
      <c r="AB223" t="s">
        <v>322</v>
      </c>
      <c r="AC223" t="s">
        <v>323</v>
      </c>
      <c r="AD223" t="s">
        <v>324</v>
      </c>
      <c r="AE223" t="s">
        <v>325</v>
      </c>
      <c r="AF223" t="s">
        <v>326</v>
      </c>
      <c r="AG223" t="s">
        <v>231</v>
      </c>
      <c r="AH223" t="s">
        <v>327</v>
      </c>
      <c r="AI223" t="s">
        <v>328</v>
      </c>
      <c r="AJ223" t="s">
        <v>329</v>
      </c>
      <c r="AK223" t="s">
        <v>330</v>
      </c>
      <c r="AL223" t="s">
        <v>331</v>
      </c>
      <c r="AM223" t="s">
        <v>332</v>
      </c>
      <c r="AN223" t="s">
        <v>333</v>
      </c>
      <c r="AO223">
        <v>0.32421086780357489</v>
      </c>
      <c r="AP223">
        <v>1.2881115568990249</v>
      </c>
      <c r="AQ223">
        <v>0.38992171109956048</v>
      </c>
      <c r="AR223">
        <v>0.71046829889765861</v>
      </c>
      <c r="AS223">
        <v>0.0847039178457627</v>
      </c>
      <c r="AT223">
        <v>0.74735497264642836</v>
      </c>
      <c r="AU223">
        <v>0.1886207481266011</v>
      </c>
      <c r="AV223">
        <v>0</v>
      </c>
      <c r="AW223">
        <v>0</v>
      </c>
      <c r="AX223">
        <v>0.082988659909054893</v>
      </c>
      <c r="AY223">
        <v>0.31421677177545099</v>
      </c>
      <c r="AZ223">
        <v>0.37623990928350137</v>
      </c>
      <c r="BA223">
        <v>0</v>
      </c>
      <c r="BB223">
        <v>0.70264392081627214</v>
      </c>
      <c r="BC223">
        <v>0.081692242919795502</v>
      </c>
      <c r="BD223">
        <v>0.16567635196945549</v>
      </c>
      <c r="BE223">
        <v>0</v>
      </c>
      <c r="BF223">
        <v>0.24471929486204641</v>
      </c>
      <c r="BG223">
        <v>4.3348170000000001</v>
      </c>
      <c r="BH223">
        <v>60.062635</v>
      </c>
      <c r="BI223">
        <v>140.761957</v>
      </c>
      <c r="BJ223">
        <v>53.035409000000001</v>
      </c>
      <c r="BK223">
        <v>2.1528350000000001</v>
      </c>
      <c r="BL223">
        <v>73.588925000000003</v>
      </c>
      <c r="BM223">
        <v>104.885175</v>
      </c>
      <c r="BN223">
        <v>28.702480000000001</v>
      </c>
      <c r="BO223">
        <v>26.485764</v>
      </c>
      <c r="BP223">
        <v>0</v>
      </c>
      <c r="BQ223">
        <v>0.98079300000000003</v>
      </c>
      <c r="BR223">
        <v>1.570824</v>
      </c>
      <c r="BS223">
        <v>5.1170340000000003</v>
      </c>
      <c r="BT223">
        <v>5.3350059999999999</v>
      </c>
      <c r="BU223">
        <v>13.681652</v>
      </c>
      <c r="BV223">
        <v>3.0399409999999998</v>
      </c>
      <c r="BW223">
        <v>84.000749999999996</v>
      </c>
      <c r="BX223">
        <v>14.789227</v>
      </c>
      <c r="BY223">
        <v>12.33301</v>
      </c>
      <c r="BZ223">
        <v>1.1771160000000001</v>
      </c>
      <c r="CA223">
        <v>8.1991119999999995</v>
      </c>
      <c r="CB223">
        <v>11.09484</v>
      </c>
      <c r="CC223">
        <v>0</v>
      </c>
      <c r="CD223">
        <v>0</v>
      </c>
      <c r="CE223">
        <v>5.7787920000000002</v>
      </c>
      <c r="CF223">
        <v>82.529185999999996</v>
      </c>
      <c r="CG223">
        <v>8.1569140000000004</v>
      </c>
      <c r="CH223">
        <v>0</v>
      </c>
      <c r="CI223">
        <v>22.241178000000001</v>
      </c>
      <c r="CJ223">
        <v>1.480138</v>
      </c>
      <c r="CK223">
        <v>1.6523460000000001</v>
      </c>
      <c r="CL223">
        <v>0</v>
      </c>
      <c r="CM223">
        <v>3.8751030000000002</v>
      </c>
    </row>
    <row r="224">
      <c r="A224" t="s">
        <v>442</v>
      </c>
      <c r="B224">
        <v>2016</v>
      </c>
      <c r="C224" t="s">
        <v>448</v>
      </c>
      <c r="D224">
        <v>222</v>
      </c>
      <c r="E224" t="s">
        <v>36</v>
      </c>
      <c r="F224" t="s">
        <v>15</v>
      </c>
      <c r="G224" t="s">
        <v>472</v>
      </c>
      <c r="H224">
        <v>9.1508871682965314</v>
      </c>
      <c r="I224">
        <v>16.08014329189421</v>
      </c>
      <c r="J224">
        <v>18.201865349733801</v>
      </c>
      <c r="K224">
        <v>33.816425351531151</v>
      </c>
      <c r="L224">
        <v>56.618447486198377</v>
      </c>
      <c r="M224">
        <v>16.930445306753771</v>
      </c>
      <c r="N224">
        <v>18.270138727195739</v>
      </c>
      <c r="O224">
        <v>30.659512444297711</v>
      </c>
      <c r="P224">
        <v>41.485656423227361</v>
      </c>
      <c r="Q224">
        <v>64.019959073427131</v>
      </c>
      <c r="R224">
        <v>7.2338802393165871</v>
      </c>
      <c r="S224">
        <v>6.9510917374159114</v>
      </c>
      <c r="T224">
        <v>14.57033653186004</v>
      </c>
      <c r="U224">
        <v>16.506752359678408</v>
      </c>
      <c r="V224">
        <v>21.068203293361481</v>
      </c>
      <c r="W224" t="s">
        <v>317</v>
      </c>
      <c r="X224" t="s">
        <v>318</v>
      </c>
      <c r="Y224" t="s">
        <v>319</v>
      </c>
      <c r="Z224" t="s">
        <v>320</v>
      </c>
      <c r="AA224" t="s">
        <v>321</v>
      </c>
      <c r="AB224" t="s">
        <v>322</v>
      </c>
      <c r="AC224" t="s">
        <v>323</v>
      </c>
      <c r="AD224" t="s">
        <v>324</v>
      </c>
      <c r="AE224" t="s">
        <v>325</v>
      </c>
      <c r="AF224" t="s">
        <v>326</v>
      </c>
      <c r="AG224" t="s">
        <v>231</v>
      </c>
      <c r="AH224" t="s">
        <v>327</v>
      </c>
      <c r="AI224" t="s">
        <v>328</v>
      </c>
      <c r="AJ224" t="s">
        <v>329</v>
      </c>
      <c r="AK224" t="s">
        <v>330</v>
      </c>
      <c r="AL224" t="s">
        <v>331</v>
      </c>
      <c r="AM224" t="s">
        <v>332</v>
      </c>
      <c r="AN224" t="s">
        <v>333</v>
      </c>
      <c r="AO224">
        <v>5.8117659730211866</v>
      </c>
      <c r="AP224">
        <v>6.2430025825312701</v>
      </c>
      <c r="AQ224">
        <v>7.8368245995558139</v>
      </c>
      <c r="AR224">
        <v>30.52559155180364</v>
      </c>
      <c r="AS224">
        <v>14.10945339890878</v>
      </c>
      <c r="AT224">
        <v>22.848099726658869</v>
      </c>
      <c r="AU224">
        <v>11.82143781150371</v>
      </c>
      <c r="AV224">
        <v>3.564674737824622</v>
      </c>
      <c r="AW224">
        <v>23.170072828336171</v>
      </c>
      <c r="AX224">
        <v>17.422278981760709</v>
      </c>
      <c r="AY224">
        <v>45.468577866333561</v>
      </c>
      <c r="AZ224">
        <v>36.960662602565172</v>
      </c>
      <c r="BA224">
        <v>23.364698251152781</v>
      </c>
      <c r="BB224">
        <v>14.926116152968881</v>
      </c>
      <c r="BC224">
        <v>55.613337700196503</v>
      </c>
      <c r="BD224">
        <v>25.688733818653741</v>
      </c>
      <c r="BE224">
        <v>21.975701871834129</v>
      </c>
      <c r="BF224">
        <v>19.021750553577711</v>
      </c>
      <c r="BG224">
        <v>1417.326147999999</v>
      </c>
      <c r="BH224">
        <v>2468.4899679999999</v>
      </c>
      <c r="BI224">
        <v>2699.6597780000002</v>
      </c>
      <c r="BJ224">
        <v>4952.0839450000021</v>
      </c>
      <c r="BK224">
        <v>8238.5947759999854</v>
      </c>
      <c r="BL224">
        <v>1660.5397859999989</v>
      </c>
      <c r="BM224">
        <v>1720.542737</v>
      </c>
      <c r="BN224">
        <v>2894.648278000001</v>
      </c>
      <c r="BO224">
        <v>3931.3626260000001</v>
      </c>
      <c r="BP224">
        <v>5931.0303229999954</v>
      </c>
      <c r="BQ224">
        <v>398.92357600000031</v>
      </c>
      <c r="BR224">
        <v>381.98015299999997</v>
      </c>
      <c r="BS224">
        <v>800.42830699999968</v>
      </c>
      <c r="BT224">
        <v>909.99347399999976</v>
      </c>
      <c r="BU224">
        <v>1146.7053549999989</v>
      </c>
      <c r="BV224">
        <v>53.865246999999982</v>
      </c>
      <c r="BW224">
        <v>405.24897299999992</v>
      </c>
      <c r="BX224">
        <v>287.04942799999998</v>
      </c>
      <c r="BY224">
        <v>524.67265999999995</v>
      </c>
      <c r="BZ224">
        <v>187.24649199999999</v>
      </c>
      <c r="CA224">
        <v>246.239991</v>
      </c>
      <c r="CB224">
        <v>675.85340999999983</v>
      </c>
      <c r="CC224">
        <v>106.15526699999999</v>
      </c>
      <c r="CD224">
        <v>1254.2879119999991</v>
      </c>
      <c r="CE224">
        <v>1168.867485999999</v>
      </c>
      <c r="CF224">
        <v>10858.566453999991</v>
      </c>
      <c r="CG224">
        <v>774.23990400000037</v>
      </c>
      <c r="CH224">
        <v>308.88420599999989</v>
      </c>
      <c r="CI224">
        <v>435.22024800000003</v>
      </c>
      <c r="CJ224">
        <v>996.67353900000046</v>
      </c>
      <c r="CK224">
        <v>252.03683000000001</v>
      </c>
      <c r="CL224">
        <v>944.43386300000031</v>
      </c>
      <c r="CM224">
        <v>296.61270500000018</v>
      </c>
    </row>
    <row r="225">
      <c r="A225" t="s">
        <v>442</v>
      </c>
      <c r="B225">
        <v>2016</v>
      </c>
      <c r="C225" t="s">
        <v>448</v>
      </c>
      <c r="D225">
        <v>223</v>
      </c>
      <c r="E225" t="s">
        <v>36</v>
      </c>
      <c r="F225" t="s">
        <v>16</v>
      </c>
      <c r="G225" t="s">
        <v>473</v>
      </c>
      <c r="H225">
        <v>13.633764247282331</v>
      </c>
      <c r="I225">
        <v>14.19749556982504</v>
      </c>
      <c r="J225">
        <v>20.333247052608051</v>
      </c>
      <c r="K225">
        <v>16.045910533031599</v>
      </c>
      <c r="L225">
        <v>10.812606006982969</v>
      </c>
      <c r="M225">
        <v>16.43875711008107</v>
      </c>
      <c r="N225">
        <v>21.474799234979329</v>
      </c>
      <c r="O225">
        <v>18.167008744035329</v>
      </c>
      <c r="P225">
        <v>14.17274069978957</v>
      </c>
      <c r="Q225">
        <v>8.2865243287657417</v>
      </c>
      <c r="R225">
        <v>14.871061499255511</v>
      </c>
      <c r="S225">
        <v>13.583236112017509</v>
      </c>
      <c r="T225">
        <v>12.28032895368171</v>
      </c>
      <c r="U225">
        <v>13.670090575245871</v>
      </c>
      <c r="V225">
        <v>14.232768693717571</v>
      </c>
      <c r="W225" t="s">
        <v>317</v>
      </c>
      <c r="X225" t="s">
        <v>318</v>
      </c>
      <c r="Y225" t="s">
        <v>319</v>
      </c>
      <c r="Z225" t="s">
        <v>320</v>
      </c>
      <c r="AA225" t="s">
        <v>321</v>
      </c>
      <c r="AB225" t="s">
        <v>322</v>
      </c>
      <c r="AC225" t="s">
        <v>323</v>
      </c>
      <c r="AD225" t="s">
        <v>324</v>
      </c>
      <c r="AE225" t="s">
        <v>325</v>
      </c>
      <c r="AF225" t="s">
        <v>326</v>
      </c>
      <c r="AG225" t="s">
        <v>231</v>
      </c>
      <c r="AH225" t="s">
        <v>327</v>
      </c>
      <c r="AI225" t="s">
        <v>328</v>
      </c>
      <c r="AJ225" t="s">
        <v>329</v>
      </c>
      <c r="AK225" t="s">
        <v>330</v>
      </c>
      <c r="AL225" t="s">
        <v>331</v>
      </c>
      <c r="AM225" t="s">
        <v>332</v>
      </c>
      <c r="AN225" t="s">
        <v>333</v>
      </c>
      <c r="AO225">
        <v>3.230978348478164</v>
      </c>
      <c r="AP225">
        <v>11.112701131599261</v>
      </c>
      <c r="AQ225">
        <v>15.91996473182197</v>
      </c>
      <c r="AR225">
        <v>0.77238070487436972</v>
      </c>
      <c r="AS225">
        <v>10.200138219322399</v>
      </c>
      <c r="AT225">
        <v>30.873939224807739</v>
      </c>
      <c r="AU225">
        <v>11.86166222617504</v>
      </c>
      <c r="AV225">
        <v>27.730374065864819</v>
      </c>
      <c r="AW225">
        <v>14.787521266994791</v>
      </c>
      <c r="AX225">
        <v>21.387491544526689</v>
      </c>
      <c r="AY225">
        <v>15.04982737565299</v>
      </c>
      <c r="AZ225">
        <v>2.6975880239754439</v>
      </c>
      <c r="BA225">
        <v>9.9406884454837154</v>
      </c>
      <c r="BB225">
        <v>17.145026919182978</v>
      </c>
      <c r="BC225">
        <v>15.1586626284929</v>
      </c>
      <c r="BD225">
        <v>21.441204303477608</v>
      </c>
      <c r="BE225">
        <v>11.136514986510241</v>
      </c>
      <c r="BF225">
        <v>27.72162606783774</v>
      </c>
      <c r="BG225">
        <v>2111.652149999999</v>
      </c>
      <c r="BH225">
        <v>2179.4815350000008</v>
      </c>
      <c r="BI225">
        <v>3015.7815240000009</v>
      </c>
      <c r="BJ225">
        <v>2349.766278000001</v>
      </c>
      <c r="BK225">
        <v>1573.3507950000001</v>
      </c>
      <c r="BL225">
        <v>1612.314957999999</v>
      </c>
      <c r="BM225">
        <v>2022.333294999999</v>
      </c>
      <c r="BN225">
        <v>1715.1968960000011</v>
      </c>
      <c r="BO225">
        <v>1343.071025</v>
      </c>
      <c r="BP225">
        <v>767.69226000000026</v>
      </c>
      <c r="BQ225">
        <v>820.08781399999975</v>
      </c>
      <c r="BR225">
        <v>746.43333799999937</v>
      </c>
      <c r="BS225">
        <v>674.62566100000015</v>
      </c>
      <c r="BT225">
        <v>753.61239699999953</v>
      </c>
      <c r="BU225">
        <v>774.66463799999985</v>
      </c>
      <c r="BV225">
        <v>29.945708</v>
      </c>
      <c r="BW225">
        <v>721.35333299999991</v>
      </c>
      <c r="BX225">
        <v>583.12097099999983</v>
      </c>
      <c r="BY225">
        <v>13.275649</v>
      </c>
      <c r="BZ225">
        <v>135.36598799999999</v>
      </c>
      <c r="CA225">
        <v>332.73657799999978</v>
      </c>
      <c r="CB225">
        <v>678.15311400000053</v>
      </c>
      <c r="CC225">
        <v>825.80473099999961</v>
      </c>
      <c r="CD225">
        <v>800.507159</v>
      </c>
      <c r="CE225">
        <v>1434.8951420000001</v>
      </c>
      <c r="CF225">
        <v>3594.1205630000031</v>
      </c>
      <c r="CG225">
        <v>56.508194000000003</v>
      </c>
      <c r="CH225">
        <v>131.41713300000001</v>
      </c>
      <c r="CI225">
        <v>499.91992500000009</v>
      </c>
      <c r="CJ225">
        <v>271.665729</v>
      </c>
      <c r="CK225">
        <v>210.3635469999999</v>
      </c>
      <c r="CL225">
        <v>478.60595899999993</v>
      </c>
      <c r="CM225">
        <v>432.27285899999998</v>
      </c>
    </row>
    <row r="226">
      <c r="A226" t="s">
        <v>442</v>
      </c>
      <c r="B226">
        <v>2016</v>
      </c>
      <c r="C226" t="s">
        <v>448</v>
      </c>
      <c r="D226">
        <v>224</v>
      </c>
      <c r="E226" t="s">
        <v>36</v>
      </c>
      <c r="F226" t="s">
        <v>20</v>
      </c>
      <c r="G226" t="s">
        <v>474</v>
      </c>
      <c r="H226">
        <v>77.215348584421079</v>
      </c>
      <c r="I226">
        <v>69.72236113828086</v>
      </c>
      <c r="J226">
        <v>61.464887597657778</v>
      </c>
      <c r="K226">
        <v>50.13766411543741</v>
      </c>
      <c r="L226">
        <v>32.568946506818698</v>
      </c>
      <c r="M226">
        <v>66.630797583164949</v>
      </c>
      <c r="N226">
        <v>60.255062037824828</v>
      </c>
      <c r="O226">
        <v>51.173478811666932</v>
      </c>
      <c r="P226">
        <v>44.341602876983004</v>
      </c>
      <c r="Q226">
        <v>27.693516597807321</v>
      </c>
      <c r="R226">
        <v>77.895058261427906</v>
      </c>
      <c r="S226">
        <v>79.465672150566547</v>
      </c>
      <c r="T226">
        <v>73.149334514458161</v>
      </c>
      <c r="U226">
        <v>69.823157065075819</v>
      </c>
      <c r="V226">
        <v>64.699028012921048</v>
      </c>
      <c r="W226" t="s">
        <v>317</v>
      </c>
      <c r="X226" t="s">
        <v>318</v>
      </c>
      <c r="Y226" t="s">
        <v>319</v>
      </c>
      <c r="Z226" t="s">
        <v>320</v>
      </c>
      <c r="AA226" t="s">
        <v>321</v>
      </c>
      <c r="AB226" t="s">
        <v>322</v>
      </c>
      <c r="AC226" t="s">
        <v>323</v>
      </c>
      <c r="AD226" t="s">
        <v>324</v>
      </c>
      <c r="AE226" t="s">
        <v>325</v>
      </c>
      <c r="AF226" t="s">
        <v>326</v>
      </c>
      <c r="AG226" t="s">
        <v>231</v>
      </c>
      <c r="AH226" t="s">
        <v>327</v>
      </c>
      <c r="AI226" t="s">
        <v>328</v>
      </c>
      <c r="AJ226" t="s">
        <v>329</v>
      </c>
      <c r="AK226" t="s">
        <v>330</v>
      </c>
      <c r="AL226" t="s">
        <v>331</v>
      </c>
      <c r="AM226" t="s">
        <v>332</v>
      </c>
      <c r="AN226" t="s">
        <v>333</v>
      </c>
      <c r="AO226">
        <v>90.957255678500587</v>
      </c>
      <c r="AP226">
        <v>82.644296285869459</v>
      </c>
      <c r="AQ226">
        <v>76.243210668622325</v>
      </c>
      <c r="AR226">
        <v>68.702027743321949</v>
      </c>
      <c r="AS226">
        <v>75.69040838176862</v>
      </c>
      <c r="AT226">
        <v>46.27796104853315</v>
      </c>
      <c r="AU226">
        <v>76.316899962321301</v>
      </c>
      <c r="AV226">
        <v>68.704951196310475</v>
      </c>
      <c r="AW226">
        <v>62.042405904669252</v>
      </c>
      <c r="AX226">
        <v>61.190229473712712</v>
      </c>
      <c r="AY226">
        <v>39.481594758013657</v>
      </c>
      <c r="AZ226">
        <v>60.341749373459429</v>
      </c>
      <c r="BA226">
        <v>66.694613303363525</v>
      </c>
      <c r="BB226">
        <v>67.928856927847903</v>
      </c>
      <c r="BC226">
        <v>29.22799967131073</v>
      </c>
      <c r="BD226">
        <v>52.870061877868643</v>
      </c>
      <c r="BE226">
        <v>66.887783141655405</v>
      </c>
      <c r="BF226">
        <v>53.256623378584663</v>
      </c>
      <c r="BG226">
        <v>11959.42323000002</v>
      </c>
      <c r="BH226">
        <v>10703.197470999979</v>
      </c>
      <c r="BI226">
        <v>9116.3340469999966</v>
      </c>
      <c r="BJ226">
        <v>7342.1693430000096</v>
      </c>
      <c r="BK226">
        <v>4739.1329940000078</v>
      </c>
      <c r="BL226">
        <v>6535.1553580000082</v>
      </c>
      <c r="BM226">
        <v>5674.3635560000121</v>
      </c>
      <c r="BN226">
        <v>4831.4278510000049</v>
      </c>
      <c r="BO226">
        <v>4202.0046290000018</v>
      </c>
      <c r="BP226">
        <v>2565.6231130000019</v>
      </c>
      <c r="BQ226">
        <v>4295.6441310000027</v>
      </c>
      <c r="BR226">
        <v>4366.8405990000001</v>
      </c>
      <c r="BS226">
        <v>4018.4931799999972</v>
      </c>
      <c r="BT226">
        <v>3849.2500450000011</v>
      </c>
      <c r="BU226">
        <v>3521.454622999996</v>
      </c>
      <c r="BV226">
        <v>843.02001600000165</v>
      </c>
      <c r="BW226">
        <v>5364.6487810000117</v>
      </c>
      <c r="BX226">
        <v>2792.6578850000028</v>
      </c>
      <c r="BY226">
        <v>1180.8477350000021</v>
      </c>
      <c r="BZ226">
        <v>1004.487065999998</v>
      </c>
      <c r="CA226">
        <v>498.7497799999993</v>
      </c>
      <c r="CB226">
        <v>4363.1779739999974</v>
      </c>
      <c r="CC226">
        <v>2046.0190550000009</v>
      </c>
      <c r="CD226">
        <v>3358.6014309999978</v>
      </c>
      <c r="CE226">
        <v>4105.2763400000067</v>
      </c>
      <c r="CF226">
        <v>9428.7866590000085</v>
      </c>
      <c r="CG226">
        <v>1264.0192829999989</v>
      </c>
      <c r="CH226">
        <v>881.71105200000011</v>
      </c>
      <c r="CI226">
        <v>1980.690331999999</v>
      </c>
      <c r="CJ226">
        <v>523.8091270000001</v>
      </c>
      <c r="CK226">
        <v>518.71777300000008</v>
      </c>
      <c r="CL226">
        <v>2874.5879330000012</v>
      </c>
      <c r="CM226">
        <v>830.44886300000053</v>
      </c>
    </row>
    <row r="227">
      <c r="A227" t="s">
        <v>442</v>
      </c>
      <c r="B227">
        <v>2016</v>
      </c>
      <c r="C227" t="s">
        <v>448</v>
      </c>
      <c r="D227">
        <v>225</v>
      </c>
      <c r="E227" t="s">
        <v>358</v>
      </c>
      <c r="F227" t="s">
        <v>359</v>
      </c>
      <c r="G227" t="s">
        <v>185</v>
      </c>
      <c r="H227">
        <v>22.456735224679949</v>
      </c>
      <c r="I227">
        <v>29.613620079655409</v>
      </c>
      <c r="J227">
        <v>36.388509505361789</v>
      </c>
      <c r="K227">
        <v>46.488741698758773</v>
      </c>
      <c r="L227">
        <v>62.468399527938111</v>
      </c>
      <c r="M227">
        <v>32.325575876909198</v>
      </c>
      <c r="N227">
        <v>36.966768657329737</v>
      </c>
      <c r="O227">
        <v>45.465208380390919</v>
      </c>
      <c r="P227">
        <v>52.179353472167513</v>
      </c>
      <c r="Q227">
        <v>66.162053649615601</v>
      </c>
      <c r="R227">
        <v>21.845202882945859</v>
      </c>
      <c r="S227">
        <v>20.21903551471334</v>
      </c>
      <c r="T227">
        <v>26.42208205628863</v>
      </c>
      <c r="U227">
        <v>29.79615752032274</v>
      </c>
      <c r="V227">
        <v>34.424512086643297</v>
      </c>
      <c r="W227" t="s">
        <v>317</v>
      </c>
      <c r="X227" t="s">
        <v>318</v>
      </c>
      <c r="Y227" t="s">
        <v>319</v>
      </c>
      <c r="Z227" t="s">
        <v>320</v>
      </c>
      <c r="AA227" t="s">
        <v>321</v>
      </c>
      <c r="AB227" t="s">
        <v>322</v>
      </c>
      <c r="AC227" t="s">
        <v>323</v>
      </c>
      <c r="AD227" t="s">
        <v>324</v>
      </c>
      <c r="AE227" t="s">
        <v>325</v>
      </c>
      <c r="AF227" t="s">
        <v>326</v>
      </c>
      <c r="AG227" t="s">
        <v>231</v>
      </c>
      <c r="AH227" t="s">
        <v>327</v>
      </c>
      <c r="AI227" t="s">
        <v>328</v>
      </c>
      <c r="AJ227" t="s">
        <v>329</v>
      </c>
      <c r="AK227" t="s">
        <v>330</v>
      </c>
      <c r="AL227" t="s">
        <v>331</v>
      </c>
      <c r="AM227" t="s">
        <v>332</v>
      </c>
      <c r="AN227" t="s">
        <v>333</v>
      </c>
      <c r="AO227">
        <v>8.9384703361007194</v>
      </c>
      <c r="AP227">
        <v>17.275910636365641</v>
      </c>
      <c r="AQ227">
        <v>22.94226269745317</v>
      </c>
      <c r="AR227">
        <v>30.98961405124151</v>
      </c>
      <c r="AS227">
        <v>23.214824199091449</v>
      </c>
      <c r="AT227">
        <v>52.774131867928872</v>
      </c>
      <c r="AU227">
        <v>23.019144352255541</v>
      </c>
      <c r="AV227">
        <v>30.84659444112226</v>
      </c>
      <c r="AW227">
        <v>37.306355406106363</v>
      </c>
      <c r="AX227">
        <v>37.392377372121928</v>
      </c>
      <c r="AY227">
        <v>55.026311030896402</v>
      </c>
      <c r="AZ227">
        <v>38.318485278741619</v>
      </c>
      <c r="BA227">
        <v>32.675366695924147</v>
      </c>
      <c r="BB227">
        <v>29.54297464232906</v>
      </c>
      <c r="BC227">
        <v>70.002580560847392</v>
      </c>
      <c r="BD227">
        <v>46.36365967579485</v>
      </c>
      <c r="BE227">
        <v>32.767604227580193</v>
      </c>
      <c r="BF227">
        <v>46.030353582138318</v>
      </c>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row>
    <row r="228">
      <c r="A228" t="s">
        <v>442</v>
      </c>
      <c r="B228">
        <v>2016</v>
      </c>
      <c r="C228" t="s">
        <v>448</v>
      </c>
      <c r="D228">
        <v>226</v>
      </c>
      <c r="E228" t="s">
        <v>358</v>
      </c>
      <c r="F228" t="s">
        <v>360</v>
      </c>
      <c r="G228" t="s">
        <v>185</v>
      </c>
      <c r="H228">
        <v>71.584240683589002</v>
      </c>
      <c r="I228">
        <v>62.429112592280262</v>
      </c>
      <c r="J228">
        <v>52.67542166898123</v>
      </c>
      <c r="K228">
        <v>44.115237281718592</v>
      </c>
      <c r="L228">
        <v>28.66817322466828</v>
      </c>
      <c r="M228">
        <v>58.216507119787451</v>
      </c>
      <c r="N228">
        <v>51.55741482548941</v>
      </c>
      <c r="O228">
        <v>44.833479702129438</v>
      </c>
      <c r="P228">
        <v>39.518842831488008</v>
      </c>
      <c r="Q228">
        <v>23.81967081855429</v>
      </c>
      <c r="R228">
        <v>73.925735242562368</v>
      </c>
      <c r="S228">
        <v>73.350959425771705</v>
      </c>
      <c r="T228">
        <v>65.095458466045997</v>
      </c>
      <c r="U228">
        <v>64.321233490857708</v>
      </c>
      <c r="V228">
        <v>58.094058287303127</v>
      </c>
      <c r="W228" t="s">
        <v>317</v>
      </c>
      <c r="X228" t="s">
        <v>318</v>
      </c>
      <c r="Y228" t="s">
        <v>319</v>
      </c>
      <c r="Z228" t="s">
        <v>320</v>
      </c>
      <c r="AA228" t="s">
        <v>321</v>
      </c>
      <c r="AB228" t="s">
        <v>322</v>
      </c>
      <c r="AC228" t="s">
        <v>323</v>
      </c>
      <c r="AD228" t="s">
        <v>324</v>
      </c>
      <c r="AE228" t="s">
        <v>325</v>
      </c>
      <c r="AF228" t="s">
        <v>326</v>
      </c>
      <c r="AG228" t="s">
        <v>231</v>
      </c>
      <c r="AH228" t="s">
        <v>327</v>
      </c>
      <c r="AI228" t="s">
        <v>328</v>
      </c>
      <c r="AJ228" t="s">
        <v>329</v>
      </c>
      <c r="AK228" t="s">
        <v>330</v>
      </c>
      <c r="AL228" t="s">
        <v>331</v>
      </c>
      <c r="AM228" t="s">
        <v>332</v>
      </c>
      <c r="AN228" t="s">
        <v>333</v>
      </c>
      <c r="AO228">
        <v>86.347791936947814</v>
      </c>
      <c r="AP228">
        <v>71.84002496865422</v>
      </c>
      <c r="AQ228">
        <v>56.019872631197657</v>
      </c>
      <c r="AR228">
        <v>68.025152135821202</v>
      </c>
      <c r="AS228">
        <v>71.122236092187023</v>
      </c>
      <c r="AT228">
        <v>44.712544774703957</v>
      </c>
      <c r="AU228">
        <v>63.829594040986159</v>
      </c>
      <c r="AV228">
        <v>66.750901883827311</v>
      </c>
      <c r="AW228">
        <v>60.362942241666993</v>
      </c>
      <c r="AX228">
        <v>58.621157338217479</v>
      </c>
      <c r="AY228">
        <v>35.726344307995362</v>
      </c>
      <c r="AZ228">
        <v>57.947078984727462</v>
      </c>
      <c r="BA228">
        <v>65.149724839258468</v>
      </c>
      <c r="BB228">
        <v>55.168393674843522</v>
      </c>
      <c r="BC228">
        <v>27.183300112839721</v>
      </c>
      <c r="BD228">
        <v>51.693230102550082</v>
      </c>
      <c r="BE228">
        <v>54.028318261079512</v>
      </c>
      <c r="BF228">
        <v>42.803494442818511</v>
      </c>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row>
    <row r="229">
      <c r="A229" t="s">
        <v>442</v>
      </c>
      <c r="B229">
        <v>2016</v>
      </c>
      <c r="C229" t="s">
        <v>448</v>
      </c>
      <c r="D229">
        <v>227</v>
      </c>
      <c r="E229" t="s">
        <v>358</v>
      </c>
      <c r="F229" t="s">
        <v>361</v>
      </c>
      <c r="G229" t="s">
        <v>185</v>
      </c>
      <c r="H229">
        <v>1.4391977516703769</v>
      </c>
      <c r="I229">
        <v>2.193099617498004</v>
      </c>
      <c r="J229">
        <v>5.5705115754369592</v>
      </c>
      <c r="K229">
        <v>6.7658165746873511</v>
      </c>
      <c r="L229">
        <v>7.3595972599552448</v>
      </c>
      <c r="M229">
        <v>3.1275141877503319</v>
      </c>
      <c r="N229">
        <v>6.9899953234026846</v>
      </c>
      <c r="O229">
        <v>6.8841947493596498</v>
      </c>
      <c r="P229">
        <v>6.2507075853443217</v>
      </c>
      <c r="Q229">
        <v>8.4977576884770372</v>
      </c>
      <c r="R229">
        <v>1.175026194133731</v>
      </c>
      <c r="S229">
        <v>1.535440249283722</v>
      </c>
      <c r="T229">
        <v>1.59617432753722</v>
      </c>
      <c r="U229">
        <v>1.261515047887916</v>
      </c>
      <c r="V229">
        <v>2.482820871778288</v>
      </c>
      <c r="W229" t="s">
        <v>317</v>
      </c>
      <c r="X229" t="s">
        <v>318</v>
      </c>
      <c r="Y229" t="s">
        <v>319</v>
      </c>
      <c r="Z229" t="s">
        <v>320</v>
      </c>
      <c r="AA229" t="s">
        <v>321</v>
      </c>
      <c r="AB229" t="s">
        <v>322</v>
      </c>
      <c r="AC229" t="s">
        <v>323</v>
      </c>
      <c r="AD229" t="s">
        <v>324</v>
      </c>
      <c r="AE229" t="s">
        <v>325</v>
      </c>
      <c r="AF229" t="s">
        <v>326</v>
      </c>
      <c r="AG229" t="s">
        <v>231</v>
      </c>
      <c r="AH229" t="s">
        <v>327</v>
      </c>
      <c r="AI229" t="s">
        <v>328</v>
      </c>
      <c r="AJ229" t="s">
        <v>329</v>
      </c>
      <c r="AK229" t="s">
        <v>330</v>
      </c>
      <c r="AL229" t="s">
        <v>331</v>
      </c>
      <c r="AM229" t="s">
        <v>332</v>
      </c>
      <c r="AN229" t="s">
        <v>333</v>
      </c>
      <c r="AO229">
        <v>1.1531232299769381</v>
      </c>
      <c r="AP229">
        <v>0.45975132486227738</v>
      </c>
      <c r="AQ229">
        <v>3.428605703249632</v>
      </c>
      <c r="AR229">
        <v>0.98523381293725776</v>
      </c>
      <c r="AS229">
        <v>4.5034381339365801</v>
      </c>
      <c r="AT229">
        <v>1.7644659473816771</v>
      </c>
      <c r="AU229">
        <v>2.8034998980998931</v>
      </c>
      <c r="AV229">
        <v>1.4329882192557379</v>
      </c>
      <c r="AW229">
        <v>1.715700651598113</v>
      </c>
      <c r="AX229">
        <v>3.6521554622577548</v>
      </c>
      <c r="AY229">
        <v>9.0750808603262119</v>
      </c>
      <c r="AZ229">
        <v>3.37827646613942</v>
      </c>
      <c r="BA229">
        <v>1.8916459564061701</v>
      </c>
      <c r="BB229">
        <v>7.883000690480725</v>
      </c>
      <c r="BC229">
        <v>1.0871810380778819</v>
      </c>
      <c r="BD229">
        <v>1.625884685761303</v>
      </c>
      <c r="BE229">
        <v>1.0407416460167369</v>
      </c>
      <c r="BF229">
        <v>1.5253990849912811</v>
      </c>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row>
    <row r="230">
      <c r="A230" t="s">
        <v>442</v>
      </c>
      <c r="B230">
        <v>2016</v>
      </c>
      <c r="C230" t="s">
        <v>448</v>
      </c>
      <c r="D230">
        <v>228</v>
      </c>
      <c r="E230" t="s">
        <v>358</v>
      </c>
      <c r="F230" t="s">
        <v>362</v>
      </c>
      <c r="G230" t="s">
        <v>185</v>
      </c>
      <c r="H230">
        <v>4.5198263400605816</v>
      </c>
      <c r="I230">
        <v>5.7641677105663023</v>
      </c>
      <c r="J230">
        <v>5.3655572502197737</v>
      </c>
      <c r="K230">
        <v>2.630204444835468</v>
      </c>
      <c r="L230">
        <v>1.5038299874382719</v>
      </c>
      <c r="M230">
        <v>6.330402815552655</v>
      </c>
      <c r="N230">
        <v>4.4858211937779906</v>
      </c>
      <c r="O230">
        <v>2.8171171681200748</v>
      </c>
      <c r="P230">
        <v>2.0510961110002208</v>
      </c>
      <c r="Q230">
        <v>1.520517843353159</v>
      </c>
      <c r="R230">
        <v>3.054035680357956</v>
      </c>
      <c r="S230">
        <v>4.8945648102311079</v>
      </c>
      <c r="T230">
        <v>6.886285150128141</v>
      </c>
      <c r="U230">
        <v>4.6210939409317593</v>
      </c>
      <c r="V230">
        <v>4.9986087542754634</v>
      </c>
      <c r="W230" t="s">
        <v>317</v>
      </c>
      <c r="X230" t="s">
        <v>318</v>
      </c>
      <c r="Y230" t="s">
        <v>319</v>
      </c>
      <c r="Z230" t="s">
        <v>320</v>
      </c>
      <c r="AA230" t="s">
        <v>321</v>
      </c>
      <c r="AB230" t="s">
        <v>322</v>
      </c>
      <c r="AC230" t="s">
        <v>323</v>
      </c>
      <c r="AD230" t="s">
        <v>324</v>
      </c>
      <c r="AE230" t="s">
        <v>325</v>
      </c>
      <c r="AF230" t="s">
        <v>326</v>
      </c>
      <c r="AG230" t="s">
        <v>231</v>
      </c>
      <c r="AH230" t="s">
        <v>327</v>
      </c>
      <c r="AI230" t="s">
        <v>328</v>
      </c>
      <c r="AJ230" t="s">
        <v>329</v>
      </c>
      <c r="AK230" t="s">
        <v>330</v>
      </c>
      <c r="AL230" t="s">
        <v>331</v>
      </c>
      <c r="AM230" t="s">
        <v>332</v>
      </c>
      <c r="AN230" t="s">
        <v>333</v>
      </c>
      <c r="AO230">
        <v>3.5606144969744231</v>
      </c>
      <c r="AP230">
        <v>10.42431307011786</v>
      </c>
      <c r="AQ230">
        <v>17.609258968099471</v>
      </c>
      <c r="AR230">
        <v>0</v>
      </c>
      <c r="AS230">
        <v>1.159501574784608</v>
      </c>
      <c r="AT230">
        <v>0.74885740998526817</v>
      </c>
      <c r="AU230">
        <v>10.347761708658441</v>
      </c>
      <c r="AV230">
        <v>0.96951545579464127</v>
      </c>
      <c r="AW230">
        <v>0.61500170062867121</v>
      </c>
      <c r="AX230">
        <v>0.33430982740298559</v>
      </c>
      <c r="AY230">
        <v>0.17226380078232539</v>
      </c>
      <c r="AZ230">
        <v>0.35615927039156592</v>
      </c>
      <c r="BA230">
        <v>0.28326250841125622</v>
      </c>
      <c r="BB230">
        <v>7.4056309923464587</v>
      </c>
      <c r="BC230">
        <v>1.7269382882350519</v>
      </c>
      <c r="BD230">
        <v>0.3172255358937579</v>
      </c>
      <c r="BE230">
        <v>12.16333586532323</v>
      </c>
      <c r="BF230">
        <v>9.6407528900519051</v>
      </c>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Water</vt:lpstr>
      <vt:lpstr>Sanitation</vt:lpstr>
      <vt:lpstr>Hygiene</vt:lpstr>
      <vt:lpstr>MICS00</vt:lpstr>
      <vt:lpstr>MIS07</vt:lpstr>
      <vt:lpstr>MIS11</vt:lpstr>
      <vt:lpstr>DHS16</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2021-05-25T17:55:00Z</dcterms:modified>
</cp:coreProperties>
</file>